
<file path=[Content_Types].xml><?xml version="1.0" encoding="utf-8"?>
<Types xmlns="http://schemas.openxmlformats.org/package/2006/content-types">
  <Override PartName="/xl/drawings/drawing9.xml" ContentType="application/vnd.openxmlformats-officedocument.drawing+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576" yWindow="36" windowWidth="20736" windowHeight="11760" tabRatio="853"/>
  </bookViews>
  <sheets>
    <sheet name="Summary" sheetId="57" r:id="rId1"/>
    <sheet name="Indicators" sheetId="43" r:id="rId2"/>
    <sheet name="BC Emissions by Year" sheetId="41" r:id="rId3"/>
    <sheet name="BC Emissions per capita" sheetId="48" r:id="rId4"/>
    <sheet name="BC Emissions per unit of GDP" sheetId="50" r:id="rId5"/>
    <sheet name="Canada Emissions by Year" sheetId="49" r:id="rId6"/>
    <sheet name="Canada minus BC Emissions by Yr" sheetId="51" r:id="rId7"/>
    <sheet name="Can. minus BC Emissions per cap" sheetId="54" r:id="rId8"/>
    <sheet name="Can. minus BC Emissions per GDP" sheetId="52" r:id="rId9"/>
    <sheet name="BC Emissions by GHG" sheetId="42" r:id="rId10"/>
    <sheet name="Gasoline Price" sheetId="58" r:id="rId11"/>
    <sheet name="Regressions" sheetId="56" r:id="rId12"/>
  </sheets>
  <calcPr calcId="125725" iterate="1"/>
  <extLst>
    <ext xmlns:mx="http://schemas.microsoft.com/office/mac/excel/2008/main" uri="{7523E5D3-25F3-A5E0-1632-64F254C22452}">
      <mx:ArchID Flags="2"/>
    </ext>
  </extLst>
</workbook>
</file>

<file path=xl/calcChain.xml><?xml version="1.0" encoding="utf-8"?>
<calcChain xmlns="http://schemas.openxmlformats.org/spreadsheetml/2006/main">
  <c r="AD31" i="49"/>
  <c r="AD17"/>
  <c r="AD16" i="43"/>
  <c r="AC16"/>
  <c r="AD12"/>
  <c r="AE12" s="1"/>
  <c r="AC12"/>
  <c r="AC18"/>
  <c r="AC14"/>
  <c r="AC10"/>
  <c r="AD15"/>
  <c r="AD11"/>
  <c r="AC15"/>
  <c r="AC11"/>
  <c r="J7" i="58"/>
  <c r="J8" s="1"/>
  <c r="J9" s="1"/>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Q30" i="56"/>
  <c r="P30"/>
  <c r="O30"/>
  <c r="N30"/>
  <c r="M30"/>
  <c r="L30"/>
  <c r="Y20" i="51"/>
  <c r="Y22"/>
  <c r="Y32"/>
  <c r="Y18" s="1"/>
  <c r="Y18" i="52" s="1"/>
  <c r="S49" i="57" s="1"/>
  <c r="X20" i="51"/>
  <c r="X22"/>
  <c r="X32"/>
  <c r="X32" i="52" s="1"/>
  <c r="W20" i="51"/>
  <c r="W30" s="1"/>
  <c r="W22"/>
  <c r="W32"/>
  <c r="V20"/>
  <c r="V22"/>
  <c r="V32"/>
  <c r="U20"/>
  <c r="U22"/>
  <c r="U32"/>
  <c r="T20"/>
  <c r="T22"/>
  <c r="T32"/>
  <c r="AA32" s="1"/>
  <c r="S20"/>
  <c r="S30" s="1"/>
  <c r="S22"/>
  <c r="S32"/>
  <c r="R20"/>
  <c r="R22"/>
  <c r="R32"/>
  <c r="Q20"/>
  <c r="Q22"/>
  <c r="Q32"/>
  <c r="Q32" i="54" s="1"/>
  <c r="P20" i="51"/>
  <c r="P22"/>
  <c r="P32"/>
  <c r="O20"/>
  <c r="O30" s="1"/>
  <c r="O22"/>
  <c r="O32"/>
  <c r="N20"/>
  <c r="N22"/>
  <c r="N22" i="54" s="1"/>
  <c r="N32" i="51"/>
  <c r="M20"/>
  <c r="M22"/>
  <c r="M32"/>
  <c r="L20"/>
  <c r="L22"/>
  <c r="L32"/>
  <c r="L18" s="1"/>
  <c r="F47" i="57" s="1"/>
  <c r="L37" i="56"/>
  <c r="J1"/>
  <c r="Q21"/>
  <c r="O15"/>
  <c r="N37"/>
  <c r="M21"/>
  <c r="K15"/>
  <c r="J21"/>
  <c r="I21"/>
  <c r="H30"/>
  <c r="G15"/>
  <c r="F21"/>
  <c r="E21"/>
  <c r="D30"/>
  <c r="T78" i="51"/>
  <c r="T78" i="52" s="1"/>
  <c r="U78" i="51"/>
  <c r="V78"/>
  <c r="W78"/>
  <c r="X78"/>
  <c r="X78" i="52" s="1"/>
  <c r="Y78" i="51"/>
  <c r="Y78" i="54" s="1"/>
  <c r="L78" i="51"/>
  <c r="M78"/>
  <c r="N78"/>
  <c r="N78" i="54" s="1"/>
  <c r="O78" i="51"/>
  <c r="O78" i="54" s="1"/>
  <c r="P78" i="51"/>
  <c r="Q78"/>
  <c r="R78"/>
  <c r="S78"/>
  <c r="T66"/>
  <c r="R66"/>
  <c r="S66"/>
  <c r="U66"/>
  <c r="V66"/>
  <c r="W66"/>
  <c r="X66"/>
  <c r="X66" i="54" s="1"/>
  <c r="Y66" i="51"/>
  <c r="Y66" i="54" s="1"/>
  <c r="L66" i="51"/>
  <c r="M66"/>
  <c r="N66"/>
  <c r="O66"/>
  <c r="P66"/>
  <c r="Q66"/>
  <c r="T64"/>
  <c r="U64"/>
  <c r="V64"/>
  <c r="W64"/>
  <c r="X64"/>
  <c r="Y64"/>
  <c r="L64"/>
  <c r="M64"/>
  <c r="N64"/>
  <c r="N64" i="54" s="1"/>
  <c r="O64" i="51"/>
  <c r="P64"/>
  <c r="Q64"/>
  <c r="R64"/>
  <c r="R64" i="54" s="1"/>
  <c r="S64" i="51"/>
  <c r="T63"/>
  <c r="U63"/>
  <c r="V63"/>
  <c r="W63"/>
  <c r="X63"/>
  <c r="Y63"/>
  <c r="L63"/>
  <c r="L63" i="52" s="1"/>
  <c r="M63" i="51"/>
  <c r="N63"/>
  <c r="O63"/>
  <c r="P63"/>
  <c r="P63" i="52" s="1"/>
  <c r="Q63" i="51"/>
  <c r="Q63" i="54" s="1"/>
  <c r="R63" i="51"/>
  <c r="S63"/>
  <c r="T62"/>
  <c r="T62" i="54" s="1"/>
  <c r="U62" i="51"/>
  <c r="V62"/>
  <c r="W62"/>
  <c r="X62"/>
  <c r="P62"/>
  <c r="Q62"/>
  <c r="R62"/>
  <c r="R62" i="54" s="1"/>
  <c r="T61" i="51"/>
  <c r="T61" i="52" s="1"/>
  <c r="U61" i="51"/>
  <c r="V61"/>
  <c r="V61" i="54" s="1"/>
  <c r="W61" i="51"/>
  <c r="X61"/>
  <c r="X61" i="54" s="1"/>
  <c r="Y61" i="51"/>
  <c r="L61"/>
  <c r="L61" i="52" s="1"/>
  <c r="M61" i="51"/>
  <c r="N61"/>
  <c r="O61"/>
  <c r="P61"/>
  <c r="P61" i="54" s="1"/>
  <c r="Q61" i="51"/>
  <c r="R61"/>
  <c r="R61" i="54" s="1"/>
  <c r="S61" i="51"/>
  <c r="T60"/>
  <c r="U60"/>
  <c r="V60"/>
  <c r="V60" i="54" s="1"/>
  <c r="W60" i="51"/>
  <c r="X60"/>
  <c r="Y60"/>
  <c r="L60"/>
  <c r="L60" i="54" s="1"/>
  <c r="M60" i="51"/>
  <c r="N60"/>
  <c r="O60"/>
  <c r="P60"/>
  <c r="P60" i="54" s="1"/>
  <c r="Q60" i="51"/>
  <c r="R60"/>
  <c r="S60"/>
  <c r="T59"/>
  <c r="T59" i="54" s="1"/>
  <c r="U59" i="51"/>
  <c r="V59"/>
  <c r="V59" i="52" s="1"/>
  <c r="W59" i="51"/>
  <c r="X59"/>
  <c r="X59" i="52" s="1"/>
  <c r="Y59" i="51"/>
  <c r="L59"/>
  <c r="L59" i="54" s="1"/>
  <c r="M59" i="51"/>
  <c r="N59"/>
  <c r="O59"/>
  <c r="P59"/>
  <c r="P59" i="54" s="1"/>
  <c r="Q59" i="51"/>
  <c r="R59"/>
  <c r="S59"/>
  <c r="T57"/>
  <c r="T57" i="52" s="1"/>
  <c r="U57" i="51"/>
  <c r="V57"/>
  <c r="V57" i="52" s="1"/>
  <c r="W57" i="51"/>
  <c r="X57"/>
  <c r="Y57"/>
  <c r="L57"/>
  <c r="L57" i="54" s="1"/>
  <c r="M57" i="51"/>
  <c r="N57"/>
  <c r="O57"/>
  <c r="P57"/>
  <c r="P57" i="52" s="1"/>
  <c r="Q57" i="51"/>
  <c r="R57"/>
  <c r="S57"/>
  <c r="T54"/>
  <c r="U54"/>
  <c r="V54"/>
  <c r="W54"/>
  <c r="X54"/>
  <c r="X54" i="54" s="1"/>
  <c r="Y54" i="51"/>
  <c r="L54"/>
  <c r="M54"/>
  <c r="N54"/>
  <c r="N54" i="54" s="1"/>
  <c r="O54" i="51"/>
  <c r="P54"/>
  <c r="Q54"/>
  <c r="R54"/>
  <c r="R54" i="52" s="1"/>
  <c r="S54" i="51"/>
  <c r="T53"/>
  <c r="U53"/>
  <c r="V53"/>
  <c r="V53" i="52" s="1"/>
  <c r="W53" i="51"/>
  <c r="X53"/>
  <c r="Y53"/>
  <c r="L53"/>
  <c r="L53" i="54" s="1"/>
  <c r="M53" i="51"/>
  <c r="N53"/>
  <c r="O53"/>
  <c r="P53"/>
  <c r="P53" i="52" s="1"/>
  <c r="Q53" i="51"/>
  <c r="R53"/>
  <c r="S53"/>
  <c r="AB84" i="52"/>
  <c r="T83" i="51"/>
  <c r="U83"/>
  <c r="V83"/>
  <c r="W83"/>
  <c r="W83" i="52" s="1"/>
  <c r="X83" i="51"/>
  <c r="Y83"/>
  <c r="L83"/>
  <c r="M83"/>
  <c r="M83" i="52" s="1"/>
  <c r="N83" i="51"/>
  <c r="O83"/>
  <c r="P83"/>
  <c r="Q83"/>
  <c r="R83"/>
  <c r="S83"/>
  <c r="T82"/>
  <c r="U82"/>
  <c r="V82"/>
  <c r="W82"/>
  <c r="X82"/>
  <c r="Y82"/>
  <c r="L82"/>
  <c r="M82"/>
  <c r="N82"/>
  <c r="O82"/>
  <c r="P82"/>
  <c r="Q82"/>
  <c r="R82"/>
  <c r="S82"/>
  <c r="T81"/>
  <c r="U81"/>
  <c r="V81"/>
  <c r="W81"/>
  <c r="X81"/>
  <c r="Y81"/>
  <c r="L81"/>
  <c r="M81"/>
  <c r="M81" i="54" s="1"/>
  <c r="N81" i="51"/>
  <c r="O81"/>
  <c r="P81"/>
  <c r="Q81"/>
  <c r="R81"/>
  <c r="S81"/>
  <c r="T80"/>
  <c r="U80"/>
  <c r="V80"/>
  <c r="W80"/>
  <c r="W80" i="52" s="1"/>
  <c r="X80" i="51"/>
  <c r="Y80"/>
  <c r="L80"/>
  <c r="M80"/>
  <c r="M80" i="52" s="1"/>
  <c r="N80" i="51"/>
  <c r="O80"/>
  <c r="P80"/>
  <c r="P80" i="54" s="1"/>
  <c r="Q80" i="51"/>
  <c r="R80"/>
  <c r="S80"/>
  <c r="T79"/>
  <c r="U79"/>
  <c r="V79"/>
  <c r="W79"/>
  <c r="W79" i="54" s="1"/>
  <c r="X79" i="51"/>
  <c r="Y79"/>
  <c r="L79"/>
  <c r="M79"/>
  <c r="M79" i="52" s="1"/>
  <c r="N79" i="51"/>
  <c r="O79"/>
  <c r="P79"/>
  <c r="Q79"/>
  <c r="R79"/>
  <c r="S79"/>
  <c r="T77"/>
  <c r="U77"/>
  <c r="V77"/>
  <c r="W77"/>
  <c r="W77" i="52" s="1"/>
  <c r="X77" i="51"/>
  <c r="Y77"/>
  <c r="L77"/>
  <c r="M77"/>
  <c r="M77" i="54" s="1"/>
  <c r="N77" i="51"/>
  <c r="O77"/>
  <c r="P77"/>
  <c r="Q77"/>
  <c r="R77"/>
  <c r="S77"/>
  <c r="T76"/>
  <c r="U76"/>
  <c r="V76"/>
  <c r="W76"/>
  <c r="W76" i="54" s="1"/>
  <c r="X76" i="51"/>
  <c r="Y76"/>
  <c r="L76"/>
  <c r="M76"/>
  <c r="M76" i="54" s="1"/>
  <c r="N76" i="51"/>
  <c r="O76"/>
  <c r="P76"/>
  <c r="Q76"/>
  <c r="R76"/>
  <c r="S76"/>
  <c r="T75"/>
  <c r="U75"/>
  <c r="V75"/>
  <c r="W75"/>
  <c r="X75"/>
  <c r="Y75"/>
  <c r="L75"/>
  <c r="M75"/>
  <c r="M75" i="54" s="1"/>
  <c r="N75" i="51"/>
  <c r="O75"/>
  <c r="P75"/>
  <c r="Q75"/>
  <c r="R75"/>
  <c r="S75"/>
  <c r="T74"/>
  <c r="U74"/>
  <c r="V74"/>
  <c r="W74"/>
  <c r="W74" i="52" s="1"/>
  <c r="X74" i="51"/>
  <c r="Y74"/>
  <c r="L74"/>
  <c r="M74"/>
  <c r="M74" i="52" s="1"/>
  <c r="N74" i="51"/>
  <c r="O74"/>
  <c r="P74"/>
  <c r="Q74"/>
  <c r="R74"/>
  <c r="S74"/>
  <c r="T73"/>
  <c r="U73"/>
  <c r="V73"/>
  <c r="W73"/>
  <c r="X73"/>
  <c r="Y73"/>
  <c r="L73"/>
  <c r="M73"/>
  <c r="N73"/>
  <c r="O73"/>
  <c r="P73"/>
  <c r="Q73"/>
  <c r="R73"/>
  <c r="S73"/>
  <c r="T72"/>
  <c r="U72"/>
  <c r="V72"/>
  <c r="W72"/>
  <c r="W72" i="54" s="1"/>
  <c r="X72" i="51"/>
  <c r="Y72"/>
  <c r="L72"/>
  <c r="M72"/>
  <c r="M72" i="54" s="1"/>
  <c r="N72" i="51"/>
  <c r="O72"/>
  <c r="R72"/>
  <c r="S72"/>
  <c r="P72"/>
  <c r="Q72"/>
  <c r="T71"/>
  <c r="U71"/>
  <c r="V71"/>
  <c r="W71"/>
  <c r="X71"/>
  <c r="Y71"/>
  <c r="L71"/>
  <c r="M71"/>
  <c r="M71" i="54" s="1"/>
  <c r="N71" i="51"/>
  <c r="O71"/>
  <c r="P71"/>
  <c r="Q71"/>
  <c r="R71"/>
  <c r="S71"/>
  <c r="T70"/>
  <c r="U70"/>
  <c r="V70"/>
  <c r="W70"/>
  <c r="W70" i="52" s="1"/>
  <c r="X70" i="51"/>
  <c r="Y70"/>
  <c r="L70"/>
  <c r="M70"/>
  <c r="N70"/>
  <c r="O70"/>
  <c r="P70"/>
  <c r="Q70"/>
  <c r="R70"/>
  <c r="S70"/>
  <c r="T69"/>
  <c r="U69"/>
  <c r="V69"/>
  <c r="W69"/>
  <c r="X69"/>
  <c r="Y69"/>
  <c r="L69"/>
  <c r="M69"/>
  <c r="N69"/>
  <c r="O69"/>
  <c r="P69"/>
  <c r="P69" i="54" s="1"/>
  <c r="Q69" i="51"/>
  <c r="R69"/>
  <c r="S69"/>
  <c r="T68"/>
  <c r="U68"/>
  <c r="V68"/>
  <c r="W68"/>
  <c r="W68" i="54" s="1"/>
  <c r="X68" i="51"/>
  <c r="Y68"/>
  <c r="L68"/>
  <c r="M68"/>
  <c r="M68" i="52" s="1"/>
  <c r="N68" i="51"/>
  <c r="O68"/>
  <c r="P68"/>
  <c r="Q68"/>
  <c r="R68"/>
  <c r="S68"/>
  <c r="T67"/>
  <c r="U67"/>
  <c r="V67"/>
  <c r="W67"/>
  <c r="W67" i="52" s="1"/>
  <c r="X67" i="51"/>
  <c r="Y67"/>
  <c r="L67"/>
  <c r="M67"/>
  <c r="N67"/>
  <c r="O67"/>
  <c r="P67"/>
  <c r="Q67"/>
  <c r="R67"/>
  <c r="S67"/>
  <c r="T65"/>
  <c r="U65"/>
  <c r="V65"/>
  <c r="W65"/>
  <c r="W65" i="52" s="1"/>
  <c r="X65" i="51"/>
  <c r="Y65"/>
  <c r="L65"/>
  <c r="M65"/>
  <c r="M65" i="52" s="1"/>
  <c r="N65" i="51"/>
  <c r="O65"/>
  <c r="P65"/>
  <c r="Q65"/>
  <c r="R65"/>
  <c r="S65"/>
  <c r="T58"/>
  <c r="U58"/>
  <c r="V58"/>
  <c r="W58"/>
  <c r="W58" i="52" s="1"/>
  <c r="X58" i="51"/>
  <c r="Y58"/>
  <c r="L58"/>
  <c r="M58"/>
  <c r="M58" i="54" s="1"/>
  <c r="N58" i="51"/>
  <c r="O58"/>
  <c r="P58"/>
  <c r="Q58"/>
  <c r="R58"/>
  <c r="S58"/>
  <c r="T52"/>
  <c r="U52"/>
  <c r="V52"/>
  <c r="W52"/>
  <c r="W52" i="54" s="1"/>
  <c r="X52" i="51"/>
  <c r="Y52"/>
  <c r="L52"/>
  <c r="M52"/>
  <c r="M52" i="52" s="1"/>
  <c r="N52" i="51"/>
  <c r="O52"/>
  <c r="P52"/>
  <c r="Q52"/>
  <c r="R52"/>
  <c r="S52"/>
  <c r="T51"/>
  <c r="U51"/>
  <c r="V51"/>
  <c r="W51"/>
  <c r="X51"/>
  <c r="Y51"/>
  <c r="L51"/>
  <c r="M51"/>
  <c r="N51"/>
  <c r="O51"/>
  <c r="R51"/>
  <c r="S51"/>
  <c r="P51"/>
  <c r="Q51"/>
  <c r="T50"/>
  <c r="U50"/>
  <c r="V50"/>
  <c r="W50"/>
  <c r="W50" i="52" s="1"/>
  <c r="X50" i="51"/>
  <c r="Y50"/>
  <c r="L50"/>
  <c r="M50"/>
  <c r="M50" i="54" s="1"/>
  <c r="N50" i="51"/>
  <c r="O50"/>
  <c r="P50"/>
  <c r="Q50"/>
  <c r="R50"/>
  <c r="S50"/>
  <c r="T49"/>
  <c r="U49"/>
  <c r="V49"/>
  <c r="W49"/>
  <c r="X49"/>
  <c r="Y49"/>
  <c r="L49"/>
  <c r="M49"/>
  <c r="N49"/>
  <c r="O49"/>
  <c r="P49"/>
  <c r="P49" i="54" s="1"/>
  <c r="Q49" i="51"/>
  <c r="R49"/>
  <c r="S49"/>
  <c r="T47"/>
  <c r="U47"/>
  <c r="V47"/>
  <c r="W47"/>
  <c r="W47" i="52" s="1"/>
  <c r="X47" i="51"/>
  <c r="Y47"/>
  <c r="L47"/>
  <c r="M47"/>
  <c r="N47"/>
  <c r="O47"/>
  <c r="P47"/>
  <c r="Q47"/>
  <c r="R47"/>
  <c r="S47"/>
  <c r="T45"/>
  <c r="U45"/>
  <c r="V45"/>
  <c r="W45"/>
  <c r="X45"/>
  <c r="Y45"/>
  <c r="L45"/>
  <c r="M45"/>
  <c r="M45" i="54" s="1"/>
  <c r="N45" i="51"/>
  <c r="O45"/>
  <c r="P45"/>
  <c r="P45" i="54" s="1"/>
  <c r="Q45" i="51"/>
  <c r="R45"/>
  <c r="S45"/>
  <c r="T44"/>
  <c r="U44"/>
  <c r="U44" i="54" s="1"/>
  <c r="V44" i="51"/>
  <c r="W44"/>
  <c r="W44" i="52" s="1"/>
  <c r="X44" i="51"/>
  <c r="Y44"/>
  <c r="L44"/>
  <c r="M44"/>
  <c r="N44"/>
  <c r="O44"/>
  <c r="P44"/>
  <c r="Q44"/>
  <c r="R44"/>
  <c r="R44" i="54" s="1"/>
  <c r="S44" i="51"/>
  <c r="T43"/>
  <c r="U43"/>
  <c r="V43"/>
  <c r="W43"/>
  <c r="X43"/>
  <c r="Y43"/>
  <c r="L43"/>
  <c r="M43"/>
  <c r="N43"/>
  <c r="O43"/>
  <c r="P43"/>
  <c r="P43" i="52" s="1"/>
  <c r="Q43" i="51"/>
  <c r="R43"/>
  <c r="S43"/>
  <c r="T42"/>
  <c r="U42"/>
  <c r="V42"/>
  <c r="W42"/>
  <c r="W42" i="52" s="1"/>
  <c r="X42" i="51"/>
  <c r="Y42"/>
  <c r="L42"/>
  <c r="M42"/>
  <c r="M42" i="52" s="1"/>
  <c r="N42" i="51"/>
  <c r="O42"/>
  <c r="P42"/>
  <c r="Q42"/>
  <c r="R42"/>
  <c r="S42"/>
  <c r="T41"/>
  <c r="U41"/>
  <c r="V41"/>
  <c r="W41"/>
  <c r="W41" i="52" s="1"/>
  <c r="X41" i="51"/>
  <c r="Y41"/>
  <c r="L41"/>
  <c r="M41"/>
  <c r="N41"/>
  <c r="O41"/>
  <c r="P41"/>
  <c r="P41" i="52" s="1"/>
  <c r="Q41" i="51"/>
  <c r="R41"/>
  <c r="S41"/>
  <c r="T40"/>
  <c r="U40"/>
  <c r="V40"/>
  <c r="W40"/>
  <c r="X40"/>
  <c r="Y40"/>
  <c r="L40"/>
  <c r="M40"/>
  <c r="M40" i="52" s="1"/>
  <c r="N40" i="51"/>
  <c r="O40"/>
  <c r="O40" i="52" s="1"/>
  <c r="P40" i="51"/>
  <c r="Q40"/>
  <c r="R40"/>
  <c r="S40"/>
  <c r="T39"/>
  <c r="U39"/>
  <c r="U39" i="54" s="1"/>
  <c r="V39" i="51"/>
  <c r="W39"/>
  <c r="X39"/>
  <c r="Y39"/>
  <c r="Y39" i="54" s="1"/>
  <c r="L39" i="51"/>
  <c r="M39"/>
  <c r="N39"/>
  <c r="O39"/>
  <c r="P39"/>
  <c r="Q39"/>
  <c r="R39"/>
  <c r="S39"/>
  <c r="T38"/>
  <c r="U38"/>
  <c r="V38"/>
  <c r="W38"/>
  <c r="W38" i="52" s="1"/>
  <c r="X38" i="51"/>
  <c r="Y38"/>
  <c r="L38"/>
  <c r="M38"/>
  <c r="N38"/>
  <c r="O38"/>
  <c r="P38"/>
  <c r="Q38"/>
  <c r="R38"/>
  <c r="S38"/>
  <c r="T37"/>
  <c r="U37"/>
  <c r="V37"/>
  <c r="W37"/>
  <c r="W37" i="54" s="1"/>
  <c r="X37" i="51"/>
  <c r="Y37"/>
  <c r="L37"/>
  <c r="M37"/>
  <c r="M37" i="54" s="1"/>
  <c r="N37" i="51"/>
  <c r="O37"/>
  <c r="P37"/>
  <c r="Q37"/>
  <c r="R37"/>
  <c r="S37"/>
  <c r="T35"/>
  <c r="U35"/>
  <c r="V35"/>
  <c r="W35"/>
  <c r="W35" i="52" s="1"/>
  <c r="X35" i="51"/>
  <c r="Y35"/>
  <c r="L35"/>
  <c r="M35"/>
  <c r="N35"/>
  <c r="O35"/>
  <c r="P35"/>
  <c r="Q35"/>
  <c r="R35"/>
  <c r="S35"/>
  <c r="T29"/>
  <c r="U29"/>
  <c r="V29"/>
  <c r="V29" i="54" s="1"/>
  <c r="W29" i="51"/>
  <c r="X29"/>
  <c r="Y29"/>
  <c r="Y29" i="52" s="1"/>
  <c r="L29" i="51"/>
  <c r="M29"/>
  <c r="N29"/>
  <c r="O29"/>
  <c r="P29"/>
  <c r="Q29"/>
  <c r="R29"/>
  <c r="S29"/>
  <c r="T28"/>
  <c r="U28"/>
  <c r="V28"/>
  <c r="W28"/>
  <c r="X28"/>
  <c r="X28" i="52" s="1"/>
  <c r="Y28" i="51"/>
  <c r="L28"/>
  <c r="M28"/>
  <c r="N28"/>
  <c r="O28"/>
  <c r="P28"/>
  <c r="Q28"/>
  <c r="R28"/>
  <c r="S28"/>
  <c r="T27"/>
  <c r="U27"/>
  <c r="U27" i="54" s="1"/>
  <c r="V27" i="51"/>
  <c r="W27"/>
  <c r="X27"/>
  <c r="Y27"/>
  <c r="L27"/>
  <c r="M27"/>
  <c r="N27"/>
  <c r="O27"/>
  <c r="P27"/>
  <c r="Q27"/>
  <c r="R27"/>
  <c r="S27"/>
  <c r="S27" i="54" s="1"/>
  <c r="T26" i="51"/>
  <c r="U26"/>
  <c r="V26"/>
  <c r="W26"/>
  <c r="W26" i="54" s="1"/>
  <c r="X26" i="51"/>
  <c r="Y26"/>
  <c r="L26"/>
  <c r="M26"/>
  <c r="N26"/>
  <c r="O26"/>
  <c r="P26"/>
  <c r="Q26"/>
  <c r="R26"/>
  <c r="S26"/>
  <c r="T25"/>
  <c r="U25"/>
  <c r="V25"/>
  <c r="W25"/>
  <c r="W25" i="52" s="1"/>
  <c r="X25" i="51"/>
  <c r="Y25"/>
  <c r="L25"/>
  <c r="M25"/>
  <c r="M25" i="52" s="1"/>
  <c r="N25" i="51"/>
  <c r="O25"/>
  <c r="P25"/>
  <c r="Q25"/>
  <c r="R25"/>
  <c r="S25"/>
  <c r="T24"/>
  <c r="U24"/>
  <c r="V24"/>
  <c r="W24"/>
  <c r="X24"/>
  <c r="Y24"/>
  <c r="Y24" i="54" s="1"/>
  <c r="L24" i="51"/>
  <c r="M24"/>
  <c r="N24"/>
  <c r="N24" i="52" s="1"/>
  <c r="O24" i="51"/>
  <c r="P24"/>
  <c r="Q24"/>
  <c r="R24"/>
  <c r="S24"/>
  <c r="S24" i="54" s="1"/>
  <c r="T23" i="51"/>
  <c r="U23"/>
  <c r="V23"/>
  <c r="W23"/>
  <c r="X23"/>
  <c r="Y23"/>
  <c r="L23"/>
  <c r="M23"/>
  <c r="N23"/>
  <c r="O23"/>
  <c r="P23"/>
  <c r="Q23"/>
  <c r="Q23" i="52" s="1"/>
  <c r="R23" i="51"/>
  <c r="S23"/>
  <c r="T15"/>
  <c r="U15"/>
  <c r="V15"/>
  <c r="W15"/>
  <c r="X15"/>
  <c r="X15" i="54" s="1"/>
  <c r="Y15" i="51"/>
  <c r="L15"/>
  <c r="M15"/>
  <c r="N15"/>
  <c r="O15"/>
  <c r="P15"/>
  <c r="Q15"/>
  <c r="R15"/>
  <c r="S15"/>
  <c r="T13"/>
  <c r="U13"/>
  <c r="V13"/>
  <c r="W13"/>
  <c r="X13"/>
  <c r="Y13"/>
  <c r="L13"/>
  <c r="L13" i="54" s="1"/>
  <c r="M13" i="51"/>
  <c r="N13"/>
  <c r="O13"/>
  <c r="O13" i="54" s="1"/>
  <c r="P13" i="51"/>
  <c r="Q13"/>
  <c r="R13"/>
  <c r="S13"/>
  <c r="AB84" i="54"/>
  <c r="T46" i="51"/>
  <c r="U46"/>
  <c r="V46"/>
  <c r="W46"/>
  <c r="X46"/>
  <c r="Y46"/>
  <c r="L46"/>
  <c r="L46" i="52" s="1"/>
  <c r="M46" i="51"/>
  <c r="N46"/>
  <c r="O46"/>
  <c r="P46"/>
  <c r="Q46"/>
  <c r="R46"/>
  <c r="S46"/>
  <c r="T34"/>
  <c r="T34" i="52" s="1"/>
  <c r="U34" i="51"/>
  <c r="V34"/>
  <c r="W34"/>
  <c r="X34"/>
  <c r="Y34"/>
  <c r="Y34" i="54" s="1"/>
  <c r="L34" i="51"/>
  <c r="M34"/>
  <c r="N34"/>
  <c r="O34"/>
  <c r="P34"/>
  <c r="Q34"/>
  <c r="R34"/>
  <c r="R34" i="52" s="1"/>
  <c r="S34" i="51"/>
  <c r="AB84"/>
  <c r="AA56"/>
  <c r="Z56"/>
  <c r="AB56" s="1"/>
  <c r="AC56" s="1"/>
  <c r="AB84" i="49"/>
  <c r="AA83"/>
  <c r="AB83" s="1"/>
  <c r="AC83" s="1"/>
  <c r="Z83"/>
  <c r="AA82"/>
  <c r="AB82" s="1"/>
  <c r="AC82" s="1"/>
  <c r="Z82"/>
  <c r="AA81"/>
  <c r="AB81" s="1"/>
  <c r="AC81" s="1"/>
  <c r="Z81"/>
  <c r="AA80"/>
  <c r="AB80" s="1"/>
  <c r="AC80" s="1"/>
  <c r="Z80"/>
  <c r="AA79"/>
  <c r="AB79" s="1"/>
  <c r="AC79" s="1"/>
  <c r="Z79"/>
  <c r="AA78"/>
  <c r="AB78" s="1"/>
  <c r="AC78" s="1"/>
  <c r="Z78"/>
  <c r="AA77"/>
  <c r="AB77"/>
  <c r="AC77" s="1"/>
  <c r="Z77"/>
  <c r="AA76"/>
  <c r="AB76"/>
  <c r="AC76" s="1"/>
  <c r="Z76"/>
  <c r="AA75"/>
  <c r="AB75"/>
  <c r="AC75" s="1"/>
  <c r="Z75"/>
  <c r="AA74"/>
  <c r="AB74"/>
  <c r="AC74" s="1"/>
  <c r="Z74"/>
  <c r="AA73"/>
  <c r="AB73"/>
  <c r="AC73" s="1"/>
  <c r="Z73"/>
  <c r="AA72"/>
  <c r="AB72"/>
  <c r="AC72" s="1"/>
  <c r="Z72"/>
  <c r="AA71"/>
  <c r="AB71"/>
  <c r="AC71" s="1"/>
  <c r="Z71"/>
  <c r="AA70"/>
  <c r="AB70"/>
  <c r="AC70" s="1"/>
  <c r="Z70"/>
  <c r="AA69"/>
  <c r="AB69"/>
  <c r="AC69" s="1"/>
  <c r="Z69"/>
  <c r="AA68"/>
  <c r="AB68"/>
  <c r="AC68" s="1"/>
  <c r="Z68"/>
  <c r="AA67"/>
  <c r="AB67"/>
  <c r="AC67" s="1"/>
  <c r="Z67"/>
  <c r="AA66"/>
  <c r="AB66"/>
  <c r="Z66"/>
  <c r="AA65"/>
  <c r="AB65" s="1"/>
  <c r="AC65" s="1"/>
  <c r="Z65"/>
  <c r="AA60"/>
  <c r="AB60" s="1"/>
  <c r="AC60" s="1"/>
  <c r="Z60"/>
  <c r="AA59"/>
  <c r="AB59" s="1"/>
  <c r="AC59" s="1"/>
  <c r="Z59"/>
  <c r="AA58"/>
  <c r="AB58" s="1"/>
  <c r="AC58" s="1"/>
  <c r="Z58"/>
  <c r="AA57"/>
  <c r="AB57" s="1"/>
  <c r="AC57" s="1"/>
  <c r="Z57"/>
  <c r="AA56"/>
  <c r="AB56" s="1"/>
  <c r="AC56" s="1"/>
  <c r="Z56"/>
  <c r="AA54"/>
  <c r="AB54" s="1"/>
  <c r="AC54" s="1"/>
  <c r="Z54"/>
  <c r="AA53"/>
  <c r="AB53" s="1"/>
  <c r="AC53" s="1"/>
  <c r="Z53"/>
  <c r="AA52"/>
  <c r="AB52" s="1"/>
  <c r="AC52" s="1"/>
  <c r="Z52"/>
  <c r="AA51"/>
  <c r="AB51" s="1"/>
  <c r="AC51" s="1"/>
  <c r="Z51"/>
  <c r="AA50"/>
  <c r="AB50" s="1"/>
  <c r="AC50" s="1"/>
  <c r="Z50"/>
  <c r="AA49"/>
  <c r="AB49" s="1"/>
  <c r="AC49" s="1"/>
  <c r="Z49"/>
  <c r="AA47"/>
  <c r="AB47" s="1"/>
  <c r="AC47" s="1"/>
  <c r="Z47"/>
  <c r="AA46"/>
  <c r="AB46" s="1"/>
  <c r="AC46" s="1"/>
  <c r="Z46"/>
  <c r="AA45"/>
  <c r="AB45" s="1"/>
  <c r="AC45" s="1"/>
  <c r="Z45"/>
  <c r="AA44"/>
  <c r="AB44" s="1"/>
  <c r="AC44" s="1"/>
  <c r="Z44"/>
  <c r="AA43"/>
  <c r="AB43" s="1"/>
  <c r="AC43" s="1"/>
  <c r="Z43"/>
  <c r="AA42"/>
  <c r="AB42" s="1"/>
  <c r="AC42" s="1"/>
  <c r="Z42"/>
  <c r="AA41"/>
  <c r="AB41" s="1"/>
  <c r="AC41" s="1"/>
  <c r="Z41"/>
  <c r="AA40"/>
  <c r="AB40" s="1"/>
  <c r="AC40" s="1"/>
  <c r="Z40"/>
  <c r="AA39"/>
  <c r="AB39" s="1"/>
  <c r="AC39" s="1"/>
  <c r="Z39"/>
  <c r="AA38"/>
  <c r="AB38" s="1"/>
  <c r="AC38" s="1"/>
  <c r="Z38"/>
  <c r="AA37"/>
  <c r="AB37" s="1"/>
  <c r="AC37" s="1"/>
  <c r="Z37"/>
  <c r="AA35"/>
  <c r="AB35" s="1"/>
  <c r="AC35" s="1"/>
  <c r="Z35"/>
  <c r="AA34"/>
  <c r="AB34" s="1"/>
  <c r="AC34" s="1"/>
  <c r="Z34"/>
  <c r="AA32"/>
  <c r="Z32"/>
  <c r="AA29"/>
  <c r="AB29" s="1"/>
  <c r="AC29" s="1"/>
  <c r="Z29"/>
  <c r="AA28"/>
  <c r="AB28" s="1"/>
  <c r="AC28" s="1"/>
  <c r="Z28"/>
  <c r="AA27"/>
  <c r="AB27" s="1"/>
  <c r="AC27" s="1"/>
  <c r="Z27"/>
  <c r="AA26"/>
  <c r="AB26" s="1"/>
  <c r="AC26" s="1"/>
  <c r="Z26"/>
  <c r="AA25"/>
  <c r="AB25" s="1"/>
  <c r="AC25" s="1"/>
  <c r="Z25"/>
  <c r="AA24"/>
  <c r="AB24" s="1"/>
  <c r="AC24" s="1"/>
  <c r="Z24"/>
  <c r="AA23"/>
  <c r="AB23" s="1"/>
  <c r="AC23" s="1"/>
  <c r="Z23"/>
  <c r="AA22"/>
  <c r="AB22" s="1"/>
  <c r="AC22" s="1"/>
  <c r="Z22"/>
  <c r="AA20"/>
  <c r="AB20" s="1"/>
  <c r="AC20" s="1"/>
  <c r="Z20"/>
  <c r="AA15"/>
  <c r="AB15" s="1"/>
  <c r="AC15" s="1"/>
  <c r="Z15"/>
  <c r="AA13"/>
  <c r="AB13" s="1"/>
  <c r="AC13" s="1"/>
  <c r="Z13"/>
  <c r="AD19" i="50"/>
  <c r="AD18"/>
  <c r="AD17"/>
  <c r="AD16"/>
  <c r="AB84"/>
  <c r="AA83"/>
  <c r="AB83" s="1"/>
  <c r="AC83" s="1"/>
  <c r="Z83"/>
  <c r="AA82"/>
  <c r="AB82" s="1"/>
  <c r="AC82" s="1"/>
  <c r="Z82"/>
  <c r="T81"/>
  <c r="U81"/>
  <c r="V81"/>
  <c r="W81"/>
  <c r="X81"/>
  <c r="Y81"/>
  <c r="L81"/>
  <c r="M81"/>
  <c r="N81"/>
  <c r="O81"/>
  <c r="P81"/>
  <c r="Q81"/>
  <c r="R81"/>
  <c r="S81"/>
  <c r="T80"/>
  <c r="U80"/>
  <c r="V80"/>
  <c r="W80"/>
  <c r="X80"/>
  <c r="Y80"/>
  <c r="L80"/>
  <c r="M80"/>
  <c r="N80"/>
  <c r="O80"/>
  <c r="R80"/>
  <c r="S80"/>
  <c r="P80"/>
  <c r="Q80"/>
  <c r="T79"/>
  <c r="U79"/>
  <c r="V79"/>
  <c r="W79"/>
  <c r="X79"/>
  <c r="Y79"/>
  <c r="L79"/>
  <c r="M79"/>
  <c r="N79"/>
  <c r="O79"/>
  <c r="P79"/>
  <c r="Q79"/>
  <c r="R79"/>
  <c r="S79"/>
  <c r="T77"/>
  <c r="U77"/>
  <c r="V77"/>
  <c r="W77"/>
  <c r="X77"/>
  <c r="Y77"/>
  <c r="L77"/>
  <c r="M77"/>
  <c r="N77"/>
  <c r="O77"/>
  <c r="P77"/>
  <c r="Q77"/>
  <c r="R77"/>
  <c r="S77"/>
  <c r="AA76"/>
  <c r="Z76"/>
  <c r="T75"/>
  <c r="U75"/>
  <c r="V75"/>
  <c r="W75"/>
  <c r="X75"/>
  <c r="Y75"/>
  <c r="R75"/>
  <c r="S75"/>
  <c r="L75"/>
  <c r="M75"/>
  <c r="N75"/>
  <c r="O75"/>
  <c r="P75"/>
  <c r="Q75"/>
  <c r="T74"/>
  <c r="U74"/>
  <c r="V74"/>
  <c r="W74"/>
  <c r="X74"/>
  <c r="Y74"/>
  <c r="L74"/>
  <c r="M74"/>
  <c r="N74"/>
  <c r="O74"/>
  <c r="R74"/>
  <c r="S74"/>
  <c r="P74"/>
  <c r="Q74"/>
  <c r="T73"/>
  <c r="U73"/>
  <c r="V73"/>
  <c r="AA73" s="1"/>
  <c r="W73"/>
  <c r="X73"/>
  <c r="Y73"/>
  <c r="L73"/>
  <c r="M73"/>
  <c r="N73"/>
  <c r="O73"/>
  <c r="P73"/>
  <c r="Q73"/>
  <c r="R73"/>
  <c r="S73"/>
  <c r="T72"/>
  <c r="U72"/>
  <c r="V72"/>
  <c r="W72"/>
  <c r="X72"/>
  <c r="Y72"/>
  <c r="L72"/>
  <c r="M72"/>
  <c r="N72"/>
  <c r="O72"/>
  <c r="P72"/>
  <c r="Q72"/>
  <c r="R72"/>
  <c r="S72"/>
  <c r="T71"/>
  <c r="U71"/>
  <c r="V71"/>
  <c r="W71"/>
  <c r="X71"/>
  <c r="Y71"/>
  <c r="L71"/>
  <c r="M71"/>
  <c r="N71"/>
  <c r="O71"/>
  <c r="R71"/>
  <c r="S71"/>
  <c r="P71"/>
  <c r="Q71"/>
  <c r="T70"/>
  <c r="U70"/>
  <c r="V70"/>
  <c r="W70"/>
  <c r="X70"/>
  <c r="Y70"/>
  <c r="L70"/>
  <c r="M70"/>
  <c r="N70"/>
  <c r="O70"/>
  <c r="P70"/>
  <c r="Q70"/>
  <c r="R70"/>
  <c r="S70"/>
  <c r="T69"/>
  <c r="U69"/>
  <c r="V69"/>
  <c r="W69"/>
  <c r="X69"/>
  <c r="Y69"/>
  <c r="L69"/>
  <c r="M69"/>
  <c r="N69"/>
  <c r="O69"/>
  <c r="P69"/>
  <c r="Q69"/>
  <c r="R69"/>
  <c r="S69"/>
  <c r="T68"/>
  <c r="U68"/>
  <c r="V68"/>
  <c r="W68"/>
  <c r="X68"/>
  <c r="Y68"/>
  <c r="L68"/>
  <c r="M68"/>
  <c r="N68"/>
  <c r="O68"/>
  <c r="P68"/>
  <c r="Q68"/>
  <c r="R68"/>
  <c r="S68"/>
  <c r="T67"/>
  <c r="U67"/>
  <c r="V67"/>
  <c r="W67"/>
  <c r="X67"/>
  <c r="Y67"/>
  <c r="L67"/>
  <c r="M67"/>
  <c r="N67"/>
  <c r="O67"/>
  <c r="P67"/>
  <c r="Q67"/>
  <c r="R67"/>
  <c r="S67"/>
  <c r="T65"/>
  <c r="U65"/>
  <c r="V65"/>
  <c r="W65"/>
  <c r="X65"/>
  <c r="Y65"/>
  <c r="L65"/>
  <c r="M65"/>
  <c r="N65"/>
  <c r="O65"/>
  <c r="P65"/>
  <c r="Q65"/>
  <c r="R65"/>
  <c r="S65"/>
  <c r="T60"/>
  <c r="U60"/>
  <c r="V60"/>
  <c r="AA60" s="1"/>
  <c r="W60"/>
  <c r="X60"/>
  <c r="Y60"/>
  <c r="L60"/>
  <c r="M60"/>
  <c r="N60"/>
  <c r="O60"/>
  <c r="P60"/>
  <c r="Q60"/>
  <c r="R60"/>
  <c r="S60"/>
  <c r="T59"/>
  <c r="U59"/>
  <c r="V59"/>
  <c r="W59"/>
  <c r="X59"/>
  <c r="Y59"/>
  <c r="L59"/>
  <c r="M59"/>
  <c r="N59"/>
  <c r="O59"/>
  <c r="P59"/>
  <c r="Q59"/>
  <c r="R59"/>
  <c r="S59"/>
  <c r="T58"/>
  <c r="U58"/>
  <c r="V58"/>
  <c r="W58"/>
  <c r="X58"/>
  <c r="Y58"/>
  <c r="L58"/>
  <c r="M58"/>
  <c r="N58"/>
  <c r="O58"/>
  <c r="P58"/>
  <c r="Q58"/>
  <c r="R58"/>
  <c r="S58"/>
  <c r="T57"/>
  <c r="U57"/>
  <c r="V57"/>
  <c r="W57"/>
  <c r="X57"/>
  <c r="Y57"/>
  <c r="L57"/>
  <c r="M57"/>
  <c r="N57"/>
  <c r="O57"/>
  <c r="P57"/>
  <c r="Q57"/>
  <c r="R57"/>
  <c r="S57"/>
  <c r="T56"/>
  <c r="U56"/>
  <c r="V56"/>
  <c r="W56"/>
  <c r="X56"/>
  <c r="Y56"/>
  <c r="L56"/>
  <c r="M56"/>
  <c r="N56"/>
  <c r="O56"/>
  <c r="P56"/>
  <c r="Q56"/>
  <c r="R56"/>
  <c r="S56"/>
  <c r="T54"/>
  <c r="U54"/>
  <c r="V54"/>
  <c r="W54"/>
  <c r="X54"/>
  <c r="Y54"/>
  <c r="L54"/>
  <c r="M54"/>
  <c r="N54"/>
  <c r="O54"/>
  <c r="P54"/>
  <c r="Q54"/>
  <c r="R54"/>
  <c r="S54"/>
  <c r="T53"/>
  <c r="U53"/>
  <c r="V53"/>
  <c r="W53"/>
  <c r="X53"/>
  <c r="Y53"/>
  <c r="L53"/>
  <c r="M53"/>
  <c r="N53"/>
  <c r="O53"/>
  <c r="P53"/>
  <c r="Q53"/>
  <c r="R53"/>
  <c r="S53"/>
  <c r="T52"/>
  <c r="U52"/>
  <c r="V52"/>
  <c r="W52"/>
  <c r="X52"/>
  <c r="Y52"/>
  <c r="L52"/>
  <c r="M52"/>
  <c r="N52"/>
  <c r="O52"/>
  <c r="P52"/>
  <c r="Q52"/>
  <c r="R52"/>
  <c r="S52"/>
  <c r="T51"/>
  <c r="U51"/>
  <c r="V51"/>
  <c r="W51"/>
  <c r="X51"/>
  <c r="Y51"/>
  <c r="R51"/>
  <c r="S51"/>
  <c r="L51"/>
  <c r="M51"/>
  <c r="N51"/>
  <c r="O51"/>
  <c r="P51"/>
  <c r="Q51"/>
  <c r="T50"/>
  <c r="U50"/>
  <c r="V50"/>
  <c r="W50"/>
  <c r="X50"/>
  <c r="Y50"/>
  <c r="L50"/>
  <c r="M50"/>
  <c r="N50"/>
  <c r="O50"/>
  <c r="R50"/>
  <c r="S50"/>
  <c r="P50"/>
  <c r="Q50"/>
  <c r="T49"/>
  <c r="U49"/>
  <c r="V49"/>
  <c r="W49"/>
  <c r="X49"/>
  <c r="Y49"/>
  <c r="L49"/>
  <c r="M49"/>
  <c r="N49"/>
  <c r="O49"/>
  <c r="P49"/>
  <c r="Q49"/>
  <c r="R49"/>
  <c r="S49"/>
  <c r="T47"/>
  <c r="U47"/>
  <c r="V47"/>
  <c r="W47"/>
  <c r="X47"/>
  <c r="Y47"/>
  <c r="L47"/>
  <c r="M47"/>
  <c r="N47"/>
  <c r="O47"/>
  <c r="P47"/>
  <c r="Q47"/>
  <c r="R47"/>
  <c r="S47"/>
  <c r="T45"/>
  <c r="U45"/>
  <c r="V45"/>
  <c r="W45"/>
  <c r="X45"/>
  <c r="Y45"/>
  <c r="L45"/>
  <c r="M45"/>
  <c r="N45"/>
  <c r="O45"/>
  <c r="P45"/>
  <c r="Q45"/>
  <c r="R45"/>
  <c r="S45"/>
  <c r="T44"/>
  <c r="U44"/>
  <c r="V44"/>
  <c r="W44"/>
  <c r="X44"/>
  <c r="Y44"/>
  <c r="L44"/>
  <c r="M44"/>
  <c r="N44"/>
  <c r="O44"/>
  <c r="P44"/>
  <c r="Q44"/>
  <c r="R44"/>
  <c r="S44"/>
  <c r="T43"/>
  <c r="U43"/>
  <c r="V43"/>
  <c r="AA43" s="1"/>
  <c r="W43"/>
  <c r="X43"/>
  <c r="Y43"/>
  <c r="L43"/>
  <c r="M43"/>
  <c r="N43"/>
  <c r="O43"/>
  <c r="P43"/>
  <c r="Q43"/>
  <c r="R43"/>
  <c r="S43"/>
  <c r="T42"/>
  <c r="U42"/>
  <c r="V42"/>
  <c r="W42"/>
  <c r="X42"/>
  <c r="Y42"/>
  <c r="L42"/>
  <c r="M42"/>
  <c r="N42"/>
  <c r="O42"/>
  <c r="P42"/>
  <c r="Q42"/>
  <c r="R42"/>
  <c r="S42"/>
  <c r="T41"/>
  <c r="U41"/>
  <c r="V41"/>
  <c r="W41"/>
  <c r="X41"/>
  <c r="Y41"/>
  <c r="L41"/>
  <c r="M41"/>
  <c r="N41"/>
  <c r="O41"/>
  <c r="P41"/>
  <c r="Q41"/>
  <c r="R41"/>
  <c r="S41"/>
  <c r="T40"/>
  <c r="U40"/>
  <c r="V40"/>
  <c r="W40"/>
  <c r="X40"/>
  <c r="Y40"/>
  <c r="L40"/>
  <c r="M40"/>
  <c r="N40"/>
  <c r="O40"/>
  <c r="P40"/>
  <c r="Q40"/>
  <c r="R40"/>
  <c r="S40"/>
  <c r="T39"/>
  <c r="U39"/>
  <c r="V39"/>
  <c r="W39"/>
  <c r="X39"/>
  <c r="Y39"/>
  <c r="L39"/>
  <c r="M39"/>
  <c r="N39"/>
  <c r="O39"/>
  <c r="P39"/>
  <c r="Q39"/>
  <c r="R39"/>
  <c r="S39"/>
  <c r="T38"/>
  <c r="U38"/>
  <c r="V38"/>
  <c r="W38"/>
  <c r="X38"/>
  <c r="Y38"/>
  <c r="L38"/>
  <c r="M38"/>
  <c r="N38"/>
  <c r="O38"/>
  <c r="P38"/>
  <c r="Q38"/>
  <c r="R38"/>
  <c r="S38"/>
  <c r="T37"/>
  <c r="U37"/>
  <c r="V37"/>
  <c r="W37"/>
  <c r="X37"/>
  <c r="Y37"/>
  <c r="L37"/>
  <c r="M37"/>
  <c r="N37"/>
  <c r="O37"/>
  <c r="P37"/>
  <c r="Q37"/>
  <c r="R37"/>
  <c r="S37"/>
  <c r="T35"/>
  <c r="U35"/>
  <c r="V35"/>
  <c r="W35"/>
  <c r="X35"/>
  <c r="Y35"/>
  <c r="L35"/>
  <c r="M35"/>
  <c r="N35"/>
  <c r="O35"/>
  <c r="P35"/>
  <c r="Q35"/>
  <c r="R35"/>
  <c r="S35"/>
  <c r="T32"/>
  <c r="U32"/>
  <c r="V32"/>
  <c r="W32"/>
  <c r="X32"/>
  <c r="Y32"/>
  <c r="L32"/>
  <c r="M32"/>
  <c r="N32"/>
  <c r="O32"/>
  <c r="P32"/>
  <c r="Q32"/>
  <c r="R32"/>
  <c r="S32"/>
  <c r="T30"/>
  <c r="U30"/>
  <c r="V30"/>
  <c r="W30"/>
  <c r="X30"/>
  <c r="Y30"/>
  <c r="L30"/>
  <c r="M30"/>
  <c r="N30"/>
  <c r="O30"/>
  <c r="P30"/>
  <c r="Q30"/>
  <c r="R30"/>
  <c r="S30"/>
  <c r="T29"/>
  <c r="U29"/>
  <c r="V29"/>
  <c r="W29"/>
  <c r="X29"/>
  <c r="Y29"/>
  <c r="L29"/>
  <c r="M29"/>
  <c r="N29"/>
  <c r="O29"/>
  <c r="P29"/>
  <c r="Q29"/>
  <c r="R29"/>
  <c r="S29"/>
  <c r="T28"/>
  <c r="U28"/>
  <c r="V28"/>
  <c r="W28"/>
  <c r="X28"/>
  <c r="Y28"/>
  <c r="L28"/>
  <c r="M28"/>
  <c r="N28"/>
  <c r="O28"/>
  <c r="P28"/>
  <c r="Q28"/>
  <c r="R28"/>
  <c r="S28"/>
  <c r="T27"/>
  <c r="U27"/>
  <c r="V27"/>
  <c r="W27"/>
  <c r="X27"/>
  <c r="Y27"/>
  <c r="L27"/>
  <c r="M27"/>
  <c r="N27"/>
  <c r="O27"/>
  <c r="P27"/>
  <c r="Q27"/>
  <c r="R27"/>
  <c r="S27"/>
  <c r="T26"/>
  <c r="U26"/>
  <c r="V26"/>
  <c r="W26"/>
  <c r="X26"/>
  <c r="Y26"/>
  <c r="L26"/>
  <c r="M26"/>
  <c r="N26"/>
  <c r="O26"/>
  <c r="P26"/>
  <c r="Q26"/>
  <c r="R26"/>
  <c r="S26"/>
  <c r="T25"/>
  <c r="U25"/>
  <c r="V25"/>
  <c r="W25"/>
  <c r="X25"/>
  <c r="Y25"/>
  <c r="L25"/>
  <c r="M25"/>
  <c r="N25"/>
  <c r="O25"/>
  <c r="R25"/>
  <c r="S25"/>
  <c r="P25"/>
  <c r="Q25"/>
  <c r="T24"/>
  <c r="U24"/>
  <c r="V24"/>
  <c r="W24"/>
  <c r="X24"/>
  <c r="Y24"/>
  <c r="L24"/>
  <c r="M24"/>
  <c r="N24"/>
  <c r="O24"/>
  <c r="P24"/>
  <c r="Q24"/>
  <c r="R24"/>
  <c r="S24"/>
  <c r="T23"/>
  <c r="U23"/>
  <c r="V23"/>
  <c r="W23"/>
  <c r="X23"/>
  <c r="Y23"/>
  <c r="L23"/>
  <c r="M23"/>
  <c r="N23"/>
  <c r="O23"/>
  <c r="P23"/>
  <c r="Q23"/>
  <c r="R23"/>
  <c r="S23"/>
  <c r="T22"/>
  <c r="U22"/>
  <c r="V22"/>
  <c r="W22"/>
  <c r="X22"/>
  <c r="Y22"/>
  <c r="L22"/>
  <c r="M22"/>
  <c r="N22"/>
  <c r="O22"/>
  <c r="P22"/>
  <c r="Q22"/>
  <c r="R22"/>
  <c r="S22"/>
  <c r="T20"/>
  <c r="U20"/>
  <c r="V20"/>
  <c r="W20"/>
  <c r="X20"/>
  <c r="Y20"/>
  <c r="L20"/>
  <c r="M20"/>
  <c r="N20"/>
  <c r="O20"/>
  <c r="R20"/>
  <c r="S20"/>
  <c r="P20"/>
  <c r="Q20"/>
  <c r="Q18"/>
  <c r="K44" i="57" s="1"/>
  <c r="T15" i="50"/>
  <c r="U15"/>
  <c r="V15"/>
  <c r="W15"/>
  <c r="X15"/>
  <c r="Y15"/>
  <c r="L15"/>
  <c r="M15"/>
  <c r="N15"/>
  <c r="O15"/>
  <c r="R15"/>
  <c r="S15"/>
  <c r="P15"/>
  <c r="Q15"/>
  <c r="T13"/>
  <c r="U13"/>
  <c r="V13"/>
  <c r="W13"/>
  <c r="X13"/>
  <c r="Y13"/>
  <c r="L13"/>
  <c r="M13"/>
  <c r="N13"/>
  <c r="O13"/>
  <c r="P13"/>
  <c r="Q13"/>
  <c r="R13"/>
  <c r="S13"/>
  <c r="AB84" i="48"/>
  <c r="T83"/>
  <c r="U83"/>
  <c r="V83"/>
  <c r="W83"/>
  <c r="X83"/>
  <c r="Y83"/>
  <c r="L83"/>
  <c r="M83"/>
  <c r="N83"/>
  <c r="O83"/>
  <c r="R83"/>
  <c r="S83"/>
  <c r="P83"/>
  <c r="Q83"/>
  <c r="T82"/>
  <c r="U82"/>
  <c r="V82"/>
  <c r="W82"/>
  <c r="X82"/>
  <c r="Y82"/>
  <c r="L82"/>
  <c r="M82"/>
  <c r="N82"/>
  <c r="O82"/>
  <c r="P82"/>
  <c r="Q82"/>
  <c r="R82"/>
  <c r="S82"/>
  <c r="T81"/>
  <c r="U81"/>
  <c r="V81"/>
  <c r="W81"/>
  <c r="X81"/>
  <c r="Y81"/>
  <c r="L81"/>
  <c r="M81"/>
  <c r="N81"/>
  <c r="O81"/>
  <c r="R81"/>
  <c r="S81"/>
  <c r="P81"/>
  <c r="Q81"/>
  <c r="T80"/>
  <c r="U80"/>
  <c r="V80"/>
  <c r="W80"/>
  <c r="X80"/>
  <c r="Y80"/>
  <c r="R80"/>
  <c r="S80"/>
  <c r="L80"/>
  <c r="M80"/>
  <c r="N80"/>
  <c r="O80"/>
  <c r="P80"/>
  <c r="Q80"/>
  <c r="T79"/>
  <c r="U79"/>
  <c r="V79"/>
  <c r="W79"/>
  <c r="X79"/>
  <c r="Y79"/>
  <c r="L79"/>
  <c r="M79"/>
  <c r="N79"/>
  <c r="O79"/>
  <c r="P79"/>
  <c r="Q79"/>
  <c r="R79"/>
  <c r="S79"/>
  <c r="T77"/>
  <c r="U77"/>
  <c r="V77"/>
  <c r="W77"/>
  <c r="X77"/>
  <c r="Y77"/>
  <c r="L77"/>
  <c r="M77"/>
  <c r="N77"/>
  <c r="O77"/>
  <c r="R77"/>
  <c r="S77"/>
  <c r="P77"/>
  <c r="Q77"/>
  <c r="T76"/>
  <c r="U76"/>
  <c r="V76"/>
  <c r="W76"/>
  <c r="X76"/>
  <c r="Y76"/>
  <c r="L76"/>
  <c r="M76"/>
  <c r="N76"/>
  <c r="O76"/>
  <c r="P76"/>
  <c r="Q76"/>
  <c r="R76"/>
  <c r="S76"/>
  <c r="T75"/>
  <c r="U75"/>
  <c r="V75"/>
  <c r="W75"/>
  <c r="X75"/>
  <c r="Y75"/>
  <c r="L75"/>
  <c r="M75"/>
  <c r="N75"/>
  <c r="O75"/>
  <c r="P75"/>
  <c r="Q75"/>
  <c r="R75"/>
  <c r="S75"/>
  <c r="T74"/>
  <c r="U74"/>
  <c r="V74"/>
  <c r="W74"/>
  <c r="X74"/>
  <c r="Y74"/>
  <c r="L74"/>
  <c r="M74"/>
  <c r="N74"/>
  <c r="O74"/>
  <c r="P74"/>
  <c r="Q74"/>
  <c r="R74"/>
  <c r="S74"/>
  <c r="T73"/>
  <c r="U73"/>
  <c r="V73"/>
  <c r="W73"/>
  <c r="X73"/>
  <c r="Y73"/>
  <c r="L73"/>
  <c r="M73"/>
  <c r="N73"/>
  <c r="O73"/>
  <c r="P73"/>
  <c r="Q73"/>
  <c r="R73"/>
  <c r="S73"/>
  <c r="T72"/>
  <c r="U72"/>
  <c r="V72"/>
  <c r="W72"/>
  <c r="X72"/>
  <c r="Y72"/>
  <c r="L72"/>
  <c r="M72"/>
  <c r="N72"/>
  <c r="O72"/>
  <c r="P72"/>
  <c r="Q72"/>
  <c r="R72"/>
  <c r="S72"/>
  <c r="T71"/>
  <c r="U71"/>
  <c r="V71"/>
  <c r="W71"/>
  <c r="X71"/>
  <c r="Y71"/>
  <c r="L71"/>
  <c r="M71"/>
  <c r="N71"/>
  <c r="O71"/>
  <c r="P71"/>
  <c r="Q71"/>
  <c r="R71"/>
  <c r="S71"/>
  <c r="T70"/>
  <c r="U70"/>
  <c r="V70"/>
  <c r="W70"/>
  <c r="X70"/>
  <c r="Y70"/>
  <c r="L70"/>
  <c r="M70"/>
  <c r="N70"/>
  <c r="O70"/>
  <c r="R70"/>
  <c r="S70"/>
  <c r="P70"/>
  <c r="Q70"/>
  <c r="T69"/>
  <c r="U69"/>
  <c r="V69"/>
  <c r="W69"/>
  <c r="X69"/>
  <c r="Y69"/>
  <c r="L69"/>
  <c r="M69"/>
  <c r="N69"/>
  <c r="O69"/>
  <c r="P69"/>
  <c r="Q69"/>
  <c r="R69"/>
  <c r="S69"/>
  <c r="T68"/>
  <c r="U68"/>
  <c r="V68"/>
  <c r="W68"/>
  <c r="X68"/>
  <c r="Y68"/>
  <c r="L68"/>
  <c r="M68"/>
  <c r="N68"/>
  <c r="O68"/>
  <c r="P68"/>
  <c r="Q68"/>
  <c r="R68"/>
  <c r="S68"/>
  <c r="T67"/>
  <c r="U67"/>
  <c r="V67"/>
  <c r="W67"/>
  <c r="X67"/>
  <c r="Y67"/>
  <c r="L67"/>
  <c r="M67"/>
  <c r="N67"/>
  <c r="O67"/>
  <c r="P67"/>
  <c r="Q67"/>
  <c r="R67"/>
  <c r="S67"/>
  <c r="T65"/>
  <c r="U65"/>
  <c r="V65"/>
  <c r="W65"/>
  <c r="X65"/>
  <c r="Y65"/>
  <c r="L65"/>
  <c r="M65"/>
  <c r="N65"/>
  <c r="O65"/>
  <c r="P65"/>
  <c r="Q65"/>
  <c r="R65"/>
  <c r="S65"/>
  <c r="T60"/>
  <c r="U60"/>
  <c r="V60"/>
  <c r="W60"/>
  <c r="X60"/>
  <c r="Y60"/>
  <c r="L60"/>
  <c r="M60"/>
  <c r="N60"/>
  <c r="O60"/>
  <c r="P60"/>
  <c r="Q60"/>
  <c r="R60"/>
  <c r="S60"/>
  <c r="T59"/>
  <c r="U59"/>
  <c r="V59"/>
  <c r="W59"/>
  <c r="X59"/>
  <c r="Y59"/>
  <c r="L59"/>
  <c r="M59"/>
  <c r="N59"/>
  <c r="O59"/>
  <c r="P59"/>
  <c r="Q59"/>
  <c r="R59"/>
  <c r="S59"/>
  <c r="T58"/>
  <c r="U58"/>
  <c r="V58"/>
  <c r="W58"/>
  <c r="X58"/>
  <c r="Y58"/>
  <c r="L58"/>
  <c r="M58"/>
  <c r="N58"/>
  <c r="O58"/>
  <c r="R58"/>
  <c r="S58"/>
  <c r="P58"/>
  <c r="Q58"/>
  <c r="T57"/>
  <c r="U57"/>
  <c r="V57"/>
  <c r="W57"/>
  <c r="X57"/>
  <c r="Y57"/>
  <c r="L57"/>
  <c r="M57"/>
  <c r="N57"/>
  <c r="O57"/>
  <c r="P57"/>
  <c r="Q57"/>
  <c r="R57"/>
  <c r="S57"/>
  <c r="T56"/>
  <c r="U56"/>
  <c r="V56"/>
  <c r="W56"/>
  <c r="X56"/>
  <c r="Y56"/>
  <c r="L56"/>
  <c r="M56"/>
  <c r="N56"/>
  <c r="O56"/>
  <c r="R56"/>
  <c r="S56"/>
  <c r="P56"/>
  <c r="Q56"/>
  <c r="T54"/>
  <c r="U54"/>
  <c r="V54"/>
  <c r="W54"/>
  <c r="X54"/>
  <c r="Y54"/>
  <c r="L54"/>
  <c r="M54"/>
  <c r="N54"/>
  <c r="O54"/>
  <c r="P54"/>
  <c r="Q54"/>
  <c r="R54"/>
  <c r="S54"/>
  <c r="T53"/>
  <c r="U53"/>
  <c r="V53"/>
  <c r="W53"/>
  <c r="X53"/>
  <c r="Y53"/>
  <c r="L53"/>
  <c r="M53"/>
  <c r="N53"/>
  <c r="O53"/>
  <c r="P53"/>
  <c r="Q53"/>
  <c r="R53"/>
  <c r="S53"/>
  <c r="T52"/>
  <c r="U52"/>
  <c r="V52"/>
  <c r="W52"/>
  <c r="X52"/>
  <c r="Y52"/>
  <c r="L52"/>
  <c r="M52"/>
  <c r="N52"/>
  <c r="O52"/>
  <c r="P52"/>
  <c r="Q52"/>
  <c r="R52"/>
  <c r="S52"/>
  <c r="T51"/>
  <c r="U51"/>
  <c r="V51"/>
  <c r="W51"/>
  <c r="X51"/>
  <c r="Y51"/>
  <c r="L51"/>
  <c r="M51"/>
  <c r="N51"/>
  <c r="O51"/>
  <c r="P51"/>
  <c r="Q51"/>
  <c r="R51"/>
  <c r="S51"/>
  <c r="T50"/>
  <c r="U50"/>
  <c r="V50"/>
  <c r="W50"/>
  <c r="X50"/>
  <c r="Y50"/>
  <c r="L50"/>
  <c r="M50"/>
  <c r="N50"/>
  <c r="O50"/>
  <c r="P50"/>
  <c r="Q50"/>
  <c r="R50"/>
  <c r="S50"/>
  <c r="T49"/>
  <c r="U49"/>
  <c r="V49"/>
  <c r="W49"/>
  <c r="X49"/>
  <c r="Y49"/>
  <c r="L49"/>
  <c r="M49"/>
  <c r="N49"/>
  <c r="O49"/>
  <c r="P49"/>
  <c r="Q49"/>
  <c r="R49"/>
  <c r="S49"/>
  <c r="T47"/>
  <c r="U47"/>
  <c r="V47"/>
  <c r="W47"/>
  <c r="X47"/>
  <c r="Y47"/>
  <c r="L47"/>
  <c r="M47"/>
  <c r="N47"/>
  <c r="O47"/>
  <c r="R47"/>
  <c r="S47"/>
  <c r="P47"/>
  <c r="Q47"/>
  <c r="T46"/>
  <c r="U46"/>
  <c r="V46"/>
  <c r="W46"/>
  <c r="X46"/>
  <c r="Y46"/>
  <c r="R46"/>
  <c r="S46"/>
  <c r="L46"/>
  <c r="M46"/>
  <c r="N46"/>
  <c r="O46"/>
  <c r="P46"/>
  <c r="Q46"/>
  <c r="T45"/>
  <c r="U45"/>
  <c r="V45"/>
  <c r="W45"/>
  <c r="X45"/>
  <c r="Y45"/>
  <c r="L45"/>
  <c r="M45"/>
  <c r="N45"/>
  <c r="O45"/>
  <c r="P45"/>
  <c r="Q45"/>
  <c r="R45"/>
  <c r="S45"/>
  <c r="T44"/>
  <c r="U44"/>
  <c r="V44"/>
  <c r="W44"/>
  <c r="X44"/>
  <c r="Y44"/>
  <c r="L44"/>
  <c r="M44"/>
  <c r="N44"/>
  <c r="O44"/>
  <c r="P44"/>
  <c r="Q44"/>
  <c r="R44"/>
  <c r="S44"/>
  <c r="T43"/>
  <c r="U43"/>
  <c r="V43"/>
  <c r="W43"/>
  <c r="X43"/>
  <c r="Y43"/>
  <c r="L43"/>
  <c r="M43"/>
  <c r="N43"/>
  <c r="O43"/>
  <c r="P43"/>
  <c r="Q43"/>
  <c r="R43"/>
  <c r="S43"/>
  <c r="T42"/>
  <c r="U42"/>
  <c r="V42"/>
  <c r="W42"/>
  <c r="X42"/>
  <c r="Y42"/>
  <c r="L42"/>
  <c r="M42"/>
  <c r="N42"/>
  <c r="O42"/>
  <c r="P42"/>
  <c r="Q42"/>
  <c r="R42"/>
  <c r="S42"/>
  <c r="T41"/>
  <c r="U41"/>
  <c r="V41"/>
  <c r="W41"/>
  <c r="X41"/>
  <c r="Y41"/>
  <c r="L41"/>
  <c r="M41"/>
  <c r="N41"/>
  <c r="O41"/>
  <c r="R41"/>
  <c r="S41"/>
  <c r="P41"/>
  <c r="Q41"/>
  <c r="T40"/>
  <c r="U40"/>
  <c r="V40"/>
  <c r="W40"/>
  <c r="X40"/>
  <c r="Y40"/>
  <c r="L40"/>
  <c r="M40"/>
  <c r="N40"/>
  <c r="O40"/>
  <c r="P40"/>
  <c r="Q40"/>
  <c r="R40"/>
  <c r="S40"/>
  <c r="T39"/>
  <c r="U39"/>
  <c r="V39"/>
  <c r="W39"/>
  <c r="X39"/>
  <c r="Y39"/>
  <c r="L39"/>
  <c r="M39"/>
  <c r="N39"/>
  <c r="O39"/>
  <c r="R39"/>
  <c r="S39"/>
  <c r="P39"/>
  <c r="Q39"/>
  <c r="T38"/>
  <c r="U38"/>
  <c r="V38"/>
  <c r="W38"/>
  <c r="X38"/>
  <c r="Y38"/>
  <c r="L38"/>
  <c r="M38"/>
  <c r="N38"/>
  <c r="O38"/>
  <c r="P38"/>
  <c r="Q38"/>
  <c r="R38"/>
  <c r="S38"/>
  <c r="T37"/>
  <c r="U37"/>
  <c r="V37"/>
  <c r="W37"/>
  <c r="X37"/>
  <c r="Y37"/>
  <c r="L37"/>
  <c r="M37"/>
  <c r="N37"/>
  <c r="O37"/>
  <c r="P37"/>
  <c r="Q37"/>
  <c r="R37"/>
  <c r="S37"/>
  <c r="T35"/>
  <c r="U35"/>
  <c r="V35"/>
  <c r="W35"/>
  <c r="X35"/>
  <c r="Y35"/>
  <c r="L35"/>
  <c r="M35"/>
  <c r="N35"/>
  <c r="O35"/>
  <c r="P35"/>
  <c r="Q35"/>
  <c r="R35"/>
  <c r="S35"/>
  <c r="T34"/>
  <c r="U34"/>
  <c r="V34"/>
  <c r="W34"/>
  <c r="X34"/>
  <c r="Y34"/>
  <c r="L34"/>
  <c r="M34"/>
  <c r="N34"/>
  <c r="O34"/>
  <c r="P34"/>
  <c r="Q34"/>
  <c r="R34"/>
  <c r="S34"/>
  <c r="T32"/>
  <c r="U32"/>
  <c r="V32"/>
  <c r="W32"/>
  <c r="X32"/>
  <c r="Y32"/>
  <c r="L32"/>
  <c r="M32"/>
  <c r="N32"/>
  <c r="O32"/>
  <c r="P32"/>
  <c r="Q32"/>
  <c r="R32"/>
  <c r="S32"/>
  <c r="U30"/>
  <c r="T29"/>
  <c r="U29"/>
  <c r="V29"/>
  <c r="W29"/>
  <c r="X29"/>
  <c r="Y29"/>
  <c r="L29"/>
  <c r="M29"/>
  <c r="N29"/>
  <c r="O29"/>
  <c r="P29"/>
  <c r="Q29"/>
  <c r="R29"/>
  <c r="S29"/>
  <c r="T28"/>
  <c r="U28"/>
  <c r="V28"/>
  <c r="W28"/>
  <c r="X28"/>
  <c r="Y28"/>
  <c r="L28"/>
  <c r="M28"/>
  <c r="N28"/>
  <c r="O28"/>
  <c r="P28"/>
  <c r="Q28"/>
  <c r="R28"/>
  <c r="S28"/>
  <c r="T27"/>
  <c r="U27"/>
  <c r="V27"/>
  <c r="W27"/>
  <c r="X27"/>
  <c r="Y27"/>
  <c r="L27"/>
  <c r="M27"/>
  <c r="N27"/>
  <c r="O27"/>
  <c r="P27"/>
  <c r="Q27"/>
  <c r="R27"/>
  <c r="S27"/>
  <c r="T26"/>
  <c r="U26"/>
  <c r="V26"/>
  <c r="W26"/>
  <c r="X26"/>
  <c r="Y26"/>
  <c r="L26"/>
  <c r="M26"/>
  <c r="N26"/>
  <c r="O26"/>
  <c r="P26"/>
  <c r="Q26"/>
  <c r="R26"/>
  <c r="S26"/>
  <c r="T25"/>
  <c r="U25"/>
  <c r="V25"/>
  <c r="W25"/>
  <c r="X25"/>
  <c r="Y25"/>
  <c r="L25"/>
  <c r="M25"/>
  <c r="N25"/>
  <c r="O25"/>
  <c r="P25"/>
  <c r="Q25"/>
  <c r="R25"/>
  <c r="S25"/>
  <c r="T24"/>
  <c r="U24"/>
  <c r="V24"/>
  <c r="W24"/>
  <c r="X24"/>
  <c r="Y24"/>
  <c r="L24"/>
  <c r="M24"/>
  <c r="N24"/>
  <c r="O24"/>
  <c r="P24"/>
  <c r="Q24"/>
  <c r="R24"/>
  <c r="S24"/>
  <c r="T23"/>
  <c r="U23"/>
  <c r="V23"/>
  <c r="W23"/>
  <c r="X23"/>
  <c r="Y23"/>
  <c r="L23"/>
  <c r="M23"/>
  <c r="N23"/>
  <c r="O23"/>
  <c r="P23"/>
  <c r="Q23"/>
  <c r="R23"/>
  <c r="S23"/>
  <c r="T22"/>
  <c r="U22"/>
  <c r="V22"/>
  <c r="W22"/>
  <c r="X22"/>
  <c r="Y22"/>
  <c r="L22"/>
  <c r="M22"/>
  <c r="N22"/>
  <c r="O22"/>
  <c r="P22"/>
  <c r="Q22"/>
  <c r="R22"/>
  <c r="S22"/>
  <c r="T20"/>
  <c r="U20"/>
  <c r="V20"/>
  <c r="W20"/>
  <c r="X20"/>
  <c r="Y20"/>
  <c r="L20"/>
  <c r="M20"/>
  <c r="N20"/>
  <c r="O20"/>
  <c r="P20"/>
  <c r="Q20"/>
  <c r="R20"/>
  <c r="S20"/>
  <c r="V18"/>
  <c r="L18"/>
  <c r="F43" i="57" s="1"/>
  <c r="Q18" i="48"/>
  <c r="K43" i="57" s="1"/>
  <c r="T15" i="48"/>
  <c r="U15"/>
  <c r="V15"/>
  <c r="W15"/>
  <c r="X15"/>
  <c r="Y15"/>
  <c r="L15"/>
  <c r="M15"/>
  <c r="N15"/>
  <c r="O15"/>
  <c r="P15"/>
  <c r="Q15"/>
  <c r="R15"/>
  <c r="S15"/>
  <c r="T13"/>
  <c r="U13"/>
  <c r="V13"/>
  <c r="W13"/>
  <c r="X13"/>
  <c r="Y13"/>
  <c r="L13"/>
  <c r="M13"/>
  <c r="N13"/>
  <c r="O13"/>
  <c r="P13"/>
  <c r="Q13"/>
  <c r="R13"/>
  <c r="S13"/>
  <c r="AB99" i="41"/>
  <c r="AC99" s="1"/>
  <c r="AB98"/>
  <c r="AC98" s="1"/>
  <c r="AB95"/>
  <c r="AC95" s="1"/>
  <c r="AB94"/>
  <c r="AC94" s="1"/>
  <c r="AB91"/>
  <c r="AC91" s="1"/>
  <c r="AB90"/>
  <c r="AB87"/>
  <c r="AC87" s="1"/>
  <c r="AB86"/>
  <c r="AC86" s="1"/>
  <c r="AB84"/>
  <c r="AB13"/>
  <c r="AC13" s="1"/>
  <c r="AA99"/>
  <c r="AA98"/>
  <c r="AA97"/>
  <c r="AB97" s="1"/>
  <c r="AA96"/>
  <c r="AB96" s="1"/>
  <c r="AC96" s="1"/>
  <c r="AA95"/>
  <c r="AA94"/>
  <c r="AA93"/>
  <c r="AB93" s="1"/>
  <c r="AC93" s="1"/>
  <c r="AA92"/>
  <c r="AB92" s="1"/>
  <c r="AC92" s="1"/>
  <c r="AA91"/>
  <c r="AA89"/>
  <c r="AB89" s="1"/>
  <c r="AA88"/>
  <c r="AB88" s="1"/>
  <c r="AC88" s="1"/>
  <c r="AA87"/>
  <c r="AA86"/>
  <c r="AA85"/>
  <c r="AB85" s="1"/>
  <c r="AC85" s="1"/>
  <c r="AA83"/>
  <c r="AB83" s="1"/>
  <c r="AC83" s="1"/>
  <c r="AA82"/>
  <c r="AB82" s="1"/>
  <c r="AC82" s="1"/>
  <c r="AA81"/>
  <c r="AB81" s="1"/>
  <c r="AC81" s="1"/>
  <c r="AA80"/>
  <c r="AB80" s="1"/>
  <c r="AC80" s="1"/>
  <c r="AA79"/>
  <c r="AB79" s="1"/>
  <c r="AC79" s="1"/>
  <c r="AA78"/>
  <c r="AB78" s="1"/>
  <c r="AA77"/>
  <c r="AB77" s="1"/>
  <c r="AC77" s="1"/>
  <c r="AA76"/>
  <c r="AB76" s="1"/>
  <c r="AC76" s="1"/>
  <c r="AA75"/>
  <c r="AB75" s="1"/>
  <c r="AC75" s="1"/>
  <c r="AA74"/>
  <c r="AB74" s="1"/>
  <c r="AC74" s="1"/>
  <c r="AA73"/>
  <c r="AB73" s="1"/>
  <c r="AC73" s="1"/>
  <c r="AA72"/>
  <c r="AB72" s="1"/>
  <c r="AC72" s="1"/>
  <c r="AA71"/>
  <c r="AB71" s="1"/>
  <c r="AC71" s="1"/>
  <c r="AA70"/>
  <c r="AB70" s="1"/>
  <c r="AC70" s="1"/>
  <c r="AA69"/>
  <c r="AB69" s="1"/>
  <c r="AC69" s="1"/>
  <c r="AA68"/>
  <c r="AB68" s="1"/>
  <c r="AC68" s="1"/>
  <c r="AA67"/>
  <c r="AB67" s="1"/>
  <c r="AC67" s="1"/>
  <c r="AA66"/>
  <c r="AB66" s="1"/>
  <c r="AA65"/>
  <c r="AB65" s="1"/>
  <c r="AC65" s="1"/>
  <c r="AA60"/>
  <c r="AB60" s="1"/>
  <c r="AC60" s="1"/>
  <c r="AA59"/>
  <c r="AB59" s="1"/>
  <c r="AC59" s="1"/>
  <c r="AA58"/>
  <c r="AB58" s="1"/>
  <c r="AC58" s="1"/>
  <c r="AA57"/>
  <c r="AB57" s="1"/>
  <c r="AC57" s="1"/>
  <c r="AA56"/>
  <c r="AB56" s="1"/>
  <c r="AC56" s="1"/>
  <c r="AA54"/>
  <c r="AB54" s="1"/>
  <c r="AC54" s="1"/>
  <c r="AA53"/>
  <c r="AB53" s="1"/>
  <c r="AC53" s="1"/>
  <c r="AA52"/>
  <c r="AB52" s="1"/>
  <c r="AC52" s="1"/>
  <c r="AA51"/>
  <c r="AB51" s="1"/>
  <c r="AC51" s="1"/>
  <c r="AA50"/>
  <c r="AB50" s="1"/>
  <c r="AC50" s="1"/>
  <c r="AA49"/>
  <c r="AB49" s="1"/>
  <c r="AC49" s="1"/>
  <c r="AA47"/>
  <c r="AB47" s="1"/>
  <c r="AC47" s="1"/>
  <c r="AA46"/>
  <c r="AB46" s="1"/>
  <c r="AC46" s="1"/>
  <c r="AA45"/>
  <c r="AB45" s="1"/>
  <c r="AC45" s="1"/>
  <c r="AA44"/>
  <c r="AB44" s="1"/>
  <c r="AC44" s="1"/>
  <c r="AA43"/>
  <c r="AB43" s="1"/>
  <c r="AC43" s="1"/>
  <c r="AA42"/>
  <c r="AB42" s="1"/>
  <c r="AC42" s="1"/>
  <c r="AA41"/>
  <c r="AB41" s="1"/>
  <c r="AC41" s="1"/>
  <c r="AA40"/>
  <c r="AB40" s="1"/>
  <c r="AC40" s="1"/>
  <c r="AA39"/>
  <c r="AB39" s="1"/>
  <c r="AC39" s="1"/>
  <c r="AA38"/>
  <c r="AB38" s="1"/>
  <c r="AC38" s="1"/>
  <c r="AA37"/>
  <c r="AB37" s="1"/>
  <c r="AC37" s="1"/>
  <c r="AA35"/>
  <c r="AB35" s="1"/>
  <c r="AC35" s="1"/>
  <c r="AA34"/>
  <c r="AB34" s="1"/>
  <c r="AC34" s="1"/>
  <c r="AA32"/>
  <c r="AB32" s="1"/>
  <c r="AC32" s="1"/>
  <c r="AA29"/>
  <c r="AB29" s="1"/>
  <c r="AC29" s="1"/>
  <c r="AA28"/>
  <c r="AB28" s="1"/>
  <c r="AC28" s="1"/>
  <c r="AA27"/>
  <c r="AB27" s="1"/>
  <c r="AC27" s="1"/>
  <c r="AA26"/>
  <c r="AB26" s="1"/>
  <c r="AC26" s="1"/>
  <c r="AA25"/>
  <c r="AB25" s="1"/>
  <c r="AC25" s="1"/>
  <c r="AA24"/>
  <c r="AB24" s="1"/>
  <c r="AC24" s="1"/>
  <c r="AA23"/>
  <c r="AB23" s="1"/>
  <c r="AC23" s="1"/>
  <c r="AA22"/>
  <c r="AB22" s="1"/>
  <c r="AC22" s="1"/>
  <c r="AA20"/>
  <c r="AB20" s="1"/>
  <c r="AC20" s="1"/>
  <c r="AA15"/>
  <c r="AB15" s="1"/>
  <c r="AC15" s="1"/>
  <c r="AA13"/>
  <c r="Z99"/>
  <c r="Z98"/>
  <c r="Z97"/>
  <c r="Z96"/>
  <c r="Z95"/>
  <c r="Z94"/>
  <c r="Z93"/>
  <c r="Z92"/>
  <c r="Z91"/>
  <c r="Z89"/>
  <c r="Z88"/>
  <c r="Z87"/>
  <c r="Z86"/>
  <c r="Z85"/>
  <c r="Z73"/>
  <c r="Z75"/>
  <c r="Z80"/>
  <c r="Z83"/>
  <c r="Z82"/>
  <c r="Z81"/>
  <c r="Z79"/>
  <c r="Z78"/>
  <c r="Z77"/>
  <c r="Z76"/>
  <c r="Z74"/>
  <c r="Z72"/>
  <c r="Z71"/>
  <c r="Z70"/>
  <c r="Z69"/>
  <c r="Z68"/>
  <c r="Z67"/>
  <c r="Z66"/>
  <c r="Z65"/>
  <c r="Z60"/>
  <c r="Z59"/>
  <c r="Z58"/>
  <c r="Z56"/>
  <c r="Z54"/>
  <c r="Z53"/>
  <c r="Z57"/>
  <c r="Z52"/>
  <c r="Z51"/>
  <c r="Z50"/>
  <c r="Z49"/>
  <c r="Z47"/>
  <c r="Z46"/>
  <c r="Z45"/>
  <c r="Z44"/>
  <c r="Z43"/>
  <c r="Z42"/>
  <c r="Z41"/>
  <c r="Z40"/>
  <c r="Z39"/>
  <c r="Z38"/>
  <c r="Z37"/>
  <c r="Z35"/>
  <c r="Z34"/>
  <c r="Z32"/>
  <c r="Z29"/>
  <c r="Z28"/>
  <c r="Z27"/>
  <c r="Z26"/>
  <c r="Z25"/>
  <c r="Z24"/>
  <c r="Z23"/>
  <c r="Z22"/>
  <c r="Z20"/>
  <c r="AD31"/>
  <c r="Z15"/>
  <c r="Z13"/>
  <c r="Q55" i="54"/>
  <c r="V46" i="52"/>
  <c r="W30" i="49"/>
  <c r="W19"/>
  <c r="V30"/>
  <c r="V19"/>
  <c r="U30"/>
  <c r="U19"/>
  <c r="W18"/>
  <c r="V18"/>
  <c r="U18"/>
  <c r="Q30"/>
  <c r="Q19" s="1"/>
  <c r="P30"/>
  <c r="P19" s="1"/>
  <c r="Q18"/>
  <c r="P18"/>
  <c r="Y20" i="43"/>
  <c r="Z20"/>
  <c r="S20"/>
  <c r="T20"/>
  <c r="U20"/>
  <c r="M20"/>
  <c r="N20"/>
  <c r="O20"/>
  <c r="P20"/>
  <c r="Y19"/>
  <c r="Z19"/>
  <c r="S19"/>
  <c r="R28" i="54" s="1"/>
  <c r="T19" i="43"/>
  <c r="S22" i="54" s="1"/>
  <c r="U19" i="43"/>
  <c r="T27" i="54" s="1"/>
  <c r="M19" i="43"/>
  <c r="N19"/>
  <c r="O19"/>
  <c r="N25" i="54" s="1"/>
  <c r="P19" i="43"/>
  <c r="O25" i="54" s="1"/>
  <c r="B20" i="51"/>
  <c r="B32"/>
  <c r="B18" s="1"/>
  <c r="C20" i="43"/>
  <c r="B22" i="51"/>
  <c r="B22" i="52" s="1"/>
  <c r="X30" i="41"/>
  <c r="X30" i="48" s="1"/>
  <c r="Y30" i="41"/>
  <c r="Y19" s="1"/>
  <c r="R30"/>
  <c r="R30" i="48" s="1"/>
  <c r="S30" i="41"/>
  <c r="S19" s="1"/>
  <c r="T30"/>
  <c r="T30" i="48" s="1"/>
  <c r="L30" i="41"/>
  <c r="Z30" s="1"/>
  <c r="Z19" s="1"/>
  <c r="M30"/>
  <c r="M30" i="48" s="1"/>
  <c r="N30" i="41"/>
  <c r="N30" i="48" s="1"/>
  <c r="O30" i="41"/>
  <c r="O30" i="48" s="1"/>
  <c r="AD20" i="50"/>
  <c r="A17" s="1"/>
  <c r="AD34"/>
  <c r="AD32"/>
  <c r="AD52"/>
  <c r="X18" i="41"/>
  <c r="R42" i="57" s="1"/>
  <c r="Y18" i="41"/>
  <c r="Y18" i="48" s="1"/>
  <c r="S43" i="57" s="1"/>
  <c r="R18" i="41"/>
  <c r="R18" i="48" s="1"/>
  <c r="L43" i="57" s="1"/>
  <c r="S18" i="41"/>
  <c r="M42" i="57" s="1"/>
  <c r="T18" i="41"/>
  <c r="N42" i="57" s="1"/>
  <c r="L18" i="41"/>
  <c r="F42" i="57" s="1"/>
  <c r="M18" i="41"/>
  <c r="M18" i="50" s="1"/>
  <c r="G44" i="57" s="1"/>
  <c r="N18" i="41"/>
  <c r="N18" i="48" s="1"/>
  <c r="H43" i="57" s="1"/>
  <c r="O18" i="41"/>
  <c r="I42" i="57" s="1"/>
  <c r="W30" i="41"/>
  <c r="W30" i="48" s="1"/>
  <c r="W19" i="41"/>
  <c r="W19" i="48" s="1"/>
  <c r="Q59" i="57" s="1"/>
  <c r="O16" i="56" s="1"/>
  <c r="V30" i="41"/>
  <c r="V30" i="48" s="1"/>
  <c r="V19" i="41"/>
  <c r="P58" i="57" s="1"/>
  <c r="U30" i="41"/>
  <c r="U19"/>
  <c r="O58" i="57" s="1"/>
  <c r="Q30" i="41"/>
  <c r="Q30" i="48" s="1"/>
  <c r="Q19" i="41"/>
  <c r="K58" i="57" s="1"/>
  <c r="P30" i="41"/>
  <c r="P30" i="48" s="1"/>
  <c r="P19" i="41"/>
  <c r="P19" i="50" s="1"/>
  <c r="J60" i="57" s="1"/>
  <c r="K30" i="41"/>
  <c r="K19"/>
  <c r="K19" i="50" s="1"/>
  <c r="J30" i="41"/>
  <c r="J19" s="1"/>
  <c r="I30"/>
  <c r="I19"/>
  <c r="I19" i="50" s="1"/>
  <c r="H30" i="41"/>
  <c r="H30" i="48" s="1"/>
  <c r="G30" i="41"/>
  <c r="G19"/>
  <c r="G19" i="50" s="1"/>
  <c r="F30" i="41"/>
  <c r="F19" s="1"/>
  <c r="E30"/>
  <c r="E19"/>
  <c r="E19" i="50" s="1"/>
  <c r="D30" i="41"/>
  <c r="D30" i="48" s="1"/>
  <c r="C30" i="41"/>
  <c r="C19"/>
  <c r="C19" i="50" s="1"/>
  <c r="W18" i="41"/>
  <c r="Q42" i="57" s="1"/>
  <c r="V18" i="41"/>
  <c r="V18" i="50" s="1"/>
  <c r="P44" i="57" s="1"/>
  <c r="U18" i="41"/>
  <c r="U18" i="48" s="1"/>
  <c r="O43" i="57" s="1"/>
  <c r="Q18" i="41"/>
  <c r="K42" i="57" s="1"/>
  <c r="P18" i="41"/>
  <c r="P18" i="48" s="1"/>
  <c r="J43" i="57" s="1"/>
  <c r="K18" i="41"/>
  <c r="K18" i="50"/>
  <c r="J18" i="41"/>
  <c r="J18" i="50"/>
  <c r="I18" i="41"/>
  <c r="I18" i="50"/>
  <c r="H18" i="41"/>
  <c r="H18" i="50"/>
  <c r="G18" i="41"/>
  <c r="G18" i="50"/>
  <c r="F18" i="41"/>
  <c r="F18" i="50"/>
  <c r="E18" i="41"/>
  <c r="E18" i="50"/>
  <c r="D18" i="41"/>
  <c r="D18" i="50"/>
  <c r="C18" i="41"/>
  <c r="C18" i="50"/>
  <c r="B30" i="41"/>
  <c r="B19"/>
  <c r="B19" i="48" s="1"/>
  <c r="B18" i="41"/>
  <c r="B18" i="50" s="1"/>
  <c r="K15"/>
  <c r="J15"/>
  <c r="I15"/>
  <c r="H15"/>
  <c r="G15"/>
  <c r="F15"/>
  <c r="E15"/>
  <c r="D15"/>
  <c r="C15"/>
  <c r="B15"/>
  <c r="AD7" i="52"/>
  <c r="AD6"/>
  <c r="AD5"/>
  <c r="AD4"/>
  <c r="AD3"/>
  <c r="AD18"/>
  <c r="AD17"/>
  <c r="AD31"/>
  <c r="AD30"/>
  <c r="AD20"/>
  <c r="A17" s="1"/>
  <c r="AD34"/>
  <c r="A16" s="1"/>
  <c r="AD31" i="54"/>
  <c r="C19" i="43"/>
  <c r="AD30" i="54"/>
  <c r="AD18"/>
  <c r="AD17"/>
  <c r="AD31" i="48"/>
  <c r="K30"/>
  <c r="J30"/>
  <c r="I30"/>
  <c r="G30"/>
  <c r="F30"/>
  <c r="E30"/>
  <c r="C30"/>
  <c r="B30"/>
  <c r="AD30"/>
  <c r="K19"/>
  <c r="I19"/>
  <c r="G19"/>
  <c r="AD19"/>
  <c r="AD17"/>
  <c r="AD19" i="49"/>
  <c r="X30"/>
  <c r="Y30"/>
  <c r="R30"/>
  <c r="S30"/>
  <c r="T30"/>
  <c r="AA30" s="1"/>
  <c r="L30"/>
  <c r="Z30" s="1"/>
  <c r="M30"/>
  <c r="N30"/>
  <c r="N19" s="1"/>
  <c r="O30"/>
  <c r="Y19"/>
  <c r="X19"/>
  <c r="S19"/>
  <c r="R19"/>
  <c r="O19"/>
  <c r="M19"/>
  <c r="B30"/>
  <c r="B19" s="1"/>
  <c r="AD30"/>
  <c r="AD14" i="51"/>
  <c r="R11" s="1"/>
  <c r="AD13"/>
  <c r="AD19" i="41"/>
  <c r="AD17"/>
  <c r="AD30"/>
  <c r="AD16" i="51"/>
  <c r="AD21"/>
  <c r="AD31"/>
  <c r="AD51"/>
  <c r="AD19"/>
  <c r="AD30"/>
  <c r="AD1" i="48"/>
  <c r="AD2"/>
  <c r="AD3"/>
  <c r="AD4"/>
  <c r="AD5"/>
  <c r="AD1" i="50"/>
  <c r="AD2"/>
  <c r="AD3"/>
  <c r="AD4"/>
  <c r="AD5"/>
  <c r="AD8" i="49"/>
  <c r="AD7"/>
  <c r="AD6"/>
  <c r="AD4"/>
  <c r="AD3"/>
  <c r="AD3" i="51"/>
  <c r="AD4"/>
  <c r="AD5"/>
  <c r="AD6"/>
  <c r="AD7"/>
  <c r="AD7" i="54"/>
  <c r="AD6"/>
  <c r="AD5"/>
  <c r="AD4"/>
  <c r="AD3"/>
  <c r="Y55"/>
  <c r="R55"/>
  <c r="S55"/>
  <c r="M55"/>
  <c r="L55"/>
  <c r="B55"/>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48"/>
  <c r="AD50"/>
  <c r="AD49"/>
  <c r="AD48"/>
  <c r="AD47"/>
  <c r="AD46"/>
  <c r="AD45"/>
  <c r="AD44"/>
  <c r="AD43"/>
  <c r="AD42"/>
  <c r="AD41"/>
  <c r="AD40"/>
  <c r="AD39"/>
  <c r="AD38"/>
  <c r="AD37"/>
  <c r="A36"/>
  <c r="AD36"/>
  <c r="AD35"/>
  <c r="AD34"/>
  <c r="A33" s="1"/>
  <c r="AD33"/>
  <c r="AD32"/>
  <c r="AD29"/>
  <c r="AD28"/>
  <c r="AD27"/>
  <c r="AD26"/>
  <c r="AD25"/>
  <c r="AD24"/>
  <c r="AD23"/>
  <c r="AD22"/>
  <c r="A16" s="1"/>
  <c r="AD21"/>
  <c r="AD20"/>
  <c r="A17" s="1"/>
  <c r="AD19"/>
  <c r="AD16"/>
  <c r="AD15"/>
  <c r="A14"/>
  <c r="AD14"/>
  <c r="AD13"/>
  <c r="R11" s="1"/>
  <c r="AD12"/>
  <c r="AD11"/>
  <c r="AD10"/>
  <c r="AD9"/>
  <c r="AD8"/>
  <c r="AD2"/>
  <c r="AD1"/>
  <c r="AB19" i="43"/>
  <c r="AA19"/>
  <c r="X19"/>
  <c r="W19"/>
  <c r="V28" i="54" s="1"/>
  <c r="V19" i="43"/>
  <c r="R19"/>
  <c r="Q64" i="54" s="1"/>
  <c r="Q19" i="43"/>
  <c r="L19"/>
  <c r="K19"/>
  <c r="J19"/>
  <c r="I19"/>
  <c r="H19"/>
  <c r="G19"/>
  <c r="F19"/>
  <c r="E19"/>
  <c r="D19"/>
  <c r="N64" i="50"/>
  <c r="M64"/>
  <c r="L64"/>
  <c r="K64"/>
  <c r="J64"/>
  <c r="I64"/>
  <c r="H64"/>
  <c r="G64"/>
  <c r="F64"/>
  <c r="E64"/>
  <c r="D64"/>
  <c r="C64"/>
  <c r="B64"/>
  <c r="AD1" i="41"/>
  <c r="AD2"/>
  <c r="AD6"/>
  <c r="AD7"/>
  <c r="AD8"/>
  <c r="AD101"/>
  <c r="A21" i="54"/>
  <c r="AD102" i="5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14" s="1"/>
  <c r="AD58"/>
  <c r="AD57"/>
  <c r="AD56"/>
  <c r="AD55"/>
  <c r="AD54"/>
  <c r="AD53"/>
  <c r="AD52"/>
  <c r="AD51"/>
  <c r="A48" s="1"/>
  <c r="AD50"/>
  <c r="AD49"/>
  <c r="AD48"/>
  <c r="AD47"/>
  <c r="AD46"/>
  <c r="AD45"/>
  <c r="AD44"/>
  <c r="A36" s="1"/>
  <c r="AD43"/>
  <c r="AD42"/>
  <c r="AD41"/>
  <c r="AD40"/>
  <c r="AD39"/>
  <c r="AD38"/>
  <c r="AD37"/>
  <c r="AD36"/>
  <c r="AD35"/>
  <c r="AD33"/>
  <c r="AD32"/>
  <c r="AD29"/>
  <c r="A21" s="1"/>
  <c r="AD28"/>
  <c r="AD27"/>
  <c r="AD26"/>
  <c r="AD25"/>
  <c r="AD24"/>
  <c r="AD23"/>
  <c r="AD22"/>
  <c r="AD21"/>
  <c r="AD19"/>
  <c r="AD16"/>
  <c r="AD15"/>
  <c r="AD14"/>
  <c r="R11" s="1"/>
  <c r="AD13"/>
  <c r="AD12"/>
  <c r="AD11"/>
  <c r="AD10"/>
  <c r="AD9"/>
  <c r="AD8"/>
  <c r="AD2"/>
  <c r="AD1"/>
  <c r="X20" i="43"/>
  <c r="W34" i="52" s="1"/>
  <c r="W20" i="43"/>
  <c r="V20"/>
  <c r="R20"/>
  <c r="Q20"/>
  <c r="L20"/>
  <c r="K20"/>
  <c r="J20"/>
  <c r="I20"/>
  <c r="H20"/>
  <c r="G20"/>
  <c r="F20"/>
  <c r="E20"/>
  <c r="D20"/>
  <c r="B80" i="51"/>
  <c r="B80" i="54" s="1"/>
  <c r="B72" i="51"/>
  <c r="B72" i="54" s="1"/>
  <c r="B65" i="51"/>
  <c r="B65" i="54" s="1"/>
  <c r="B61" i="51"/>
  <c r="B61" i="52" s="1"/>
  <c r="B57" i="51"/>
  <c r="B57" i="52" s="1"/>
  <c r="B83" i="51"/>
  <c r="B83" i="54" s="1"/>
  <c r="B82" i="51"/>
  <c r="B82" i="54" s="1"/>
  <c r="B81" i="51"/>
  <c r="B81" i="52" s="1"/>
  <c r="B79" i="51"/>
  <c r="B79" i="52" s="1"/>
  <c r="B78" i="51"/>
  <c r="B77"/>
  <c r="B77" i="52" s="1"/>
  <c r="B76" i="51"/>
  <c r="B76" i="54" s="1"/>
  <c r="B75" i="51"/>
  <c r="B75" i="54" s="1"/>
  <c r="B74" i="51"/>
  <c r="B73"/>
  <c r="B71"/>
  <c r="B70"/>
  <c r="B69"/>
  <c r="B68"/>
  <c r="B68" i="52" s="1"/>
  <c r="B67" i="51"/>
  <c r="B66"/>
  <c r="B66" i="52" s="1"/>
  <c r="Y64" i="54"/>
  <c r="B64" i="51"/>
  <c r="Y63" i="54"/>
  <c r="B63" i="51"/>
  <c r="B60"/>
  <c r="B60" i="54" s="1"/>
  <c r="B59" i="51"/>
  <c r="B59" i="52" s="1"/>
  <c r="B58" i="51"/>
  <c r="B58" i="52" s="1"/>
  <c r="B54" i="51"/>
  <c r="B53"/>
  <c r="B53" i="52" s="1"/>
  <c r="B52" i="51"/>
  <c r="B51"/>
  <c r="B51" i="54" s="1"/>
  <c r="B50" i="51"/>
  <c r="B49"/>
  <c r="B49" i="54" s="1"/>
  <c r="B47" i="51"/>
  <c r="B47" i="52" s="1"/>
  <c r="B46" i="51"/>
  <c r="B46" i="52" s="1"/>
  <c r="B45" i="51"/>
  <c r="B45" i="54" s="1"/>
  <c r="B44" i="51"/>
  <c r="B44" i="54" s="1"/>
  <c r="B43" i="51"/>
  <c r="B42"/>
  <c r="B42" i="54" s="1"/>
  <c r="B41" i="51"/>
  <c r="B41" i="54" s="1"/>
  <c r="B40" i="51"/>
  <c r="B40" i="52" s="1"/>
  <c r="B39" i="51"/>
  <c r="B39" i="54"/>
  <c r="B38" i="51"/>
  <c r="B37"/>
  <c r="B37" i="52" s="1"/>
  <c r="B35" i="51"/>
  <c r="B35" i="54"/>
  <c r="B34" i="51"/>
  <c r="B29"/>
  <c r="B29" i="54" s="1"/>
  <c r="B28" i="51"/>
  <c r="B27"/>
  <c r="B26"/>
  <c r="B26" i="54" s="1"/>
  <c r="B25" i="51"/>
  <c r="B25" i="52" s="1"/>
  <c r="B24" i="51"/>
  <c r="B24" i="52" s="1"/>
  <c r="B23" i="51"/>
  <c r="B23" i="54" s="1"/>
  <c r="B15" i="51"/>
  <c r="B15" i="52" s="1"/>
  <c r="B13" i="51"/>
  <c r="B13" i="54" s="1"/>
  <c r="AD112" i="51"/>
  <c r="AD111"/>
  <c r="AD110"/>
  <c r="AD109"/>
  <c r="AD108"/>
  <c r="AD107"/>
  <c r="AD106"/>
  <c r="AD105"/>
  <c r="AD104"/>
  <c r="AD103"/>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0"/>
  <c r="AD49"/>
  <c r="A48"/>
  <c r="AD48"/>
  <c r="AD47"/>
  <c r="AD46"/>
  <c r="AD45"/>
  <c r="AD44"/>
  <c r="AD43"/>
  <c r="AD42"/>
  <c r="AD41"/>
  <c r="AD40"/>
  <c r="AD39"/>
  <c r="AD38"/>
  <c r="AD37"/>
  <c r="A36" s="1"/>
  <c r="AD36"/>
  <c r="AD35"/>
  <c r="AD34"/>
  <c r="AD33"/>
  <c r="AD32"/>
  <c r="AD29"/>
  <c r="AD28"/>
  <c r="AD27"/>
  <c r="AD26"/>
  <c r="AD25"/>
  <c r="AD24"/>
  <c r="AD23"/>
  <c r="AD22"/>
  <c r="A21" s="1"/>
  <c r="AD20"/>
  <c r="A17"/>
  <c r="AD18"/>
  <c r="AD17"/>
  <c r="AD15"/>
  <c r="AD12"/>
  <c r="AD11"/>
  <c r="AD10"/>
  <c r="AD9"/>
  <c r="AD8"/>
  <c r="AD2"/>
  <c r="AD1"/>
  <c r="K81" i="50"/>
  <c r="J81"/>
  <c r="I81"/>
  <c r="H81"/>
  <c r="G81"/>
  <c r="F81"/>
  <c r="E81"/>
  <c r="D81"/>
  <c r="C81"/>
  <c r="B81"/>
  <c r="K80"/>
  <c r="J80"/>
  <c r="I80"/>
  <c r="H80"/>
  <c r="G80"/>
  <c r="F80"/>
  <c r="E80"/>
  <c r="D80"/>
  <c r="C80"/>
  <c r="B80"/>
  <c r="K79"/>
  <c r="J79"/>
  <c r="I79"/>
  <c r="H79"/>
  <c r="G79"/>
  <c r="F79"/>
  <c r="E79"/>
  <c r="D79"/>
  <c r="C79"/>
  <c r="B79"/>
  <c r="Y78"/>
  <c r="X78"/>
  <c r="W78"/>
  <c r="V78"/>
  <c r="U78"/>
  <c r="T78"/>
  <c r="R78"/>
  <c r="S78"/>
  <c r="Q78"/>
  <c r="P78"/>
  <c r="O78"/>
  <c r="N78"/>
  <c r="M78"/>
  <c r="L78"/>
  <c r="K78"/>
  <c r="J78"/>
  <c r="I78"/>
  <c r="H78"/>
  <c r="G78"/>
  <c r="F78"/>
  <c r="E78"/>
  <c r="D78"/>
  <c r="C78"/>
  <c r="B78"/>
  <c r="K77"/>
  <c r="J77"/>
  <c r="I77"/>
  <c r="H77"/>
  <c r="G77"/>
  <c r="F77"/>
  <c r="E77"/>
  <c r="D77"/>
  <c r="C77"/>
  <c r="B77"/>
  <c r="K75"/>
  <c r="J75"/>
  <c r="I75"/>
  <c r="H75"/>
  <c r="G75"/>
  <c r="F75"/>
  <c r="E75"/>
  <c r="D75"/>
  <c r="C75"/>
  <c r="B75"/>
  <c r="K74"/>
  <c r="J74"/>
  <c r="I74"/>
  <c r="H74"/>
  <c r="G74"/>
  <c r="F74"/>
  <c r="E74"/>
  <c r="D74"/>
  <c r="C74"/>
  <c r="B74"/>
  <c r="K73"/>
  <c r="J73"/>
  <c r="I73"/>
  <c r="H73"/>
  <c r="G73"/>
  <c r="F73"/>
  <c r="E73"/>
  <c r="D73"/>
  <c r="C73"/>
  <c r="B73"/>
  <c r="K72"/>
  <c r="J72"/>
  <c r="I72"/>
  <c r="H72"/>
  <c r="G72"/>
  <c r="F72"/>
  <c r="E72"/>
  <c r="D72"/>
  <c r="C72"/>
  <c r="B72"/>
  <c r="K71"/>
  <c r="J71"/>
  <c r="I71"/>
  <c r="H71"/>
  <c r="G71"/>
  <c r="F71"/>
  <c r="E71"/>
  <c r="D71"/>
  <c r="C71"/>
  <c r="B71"/>
  <c r="K70"/>
  <c r="J70"/>
  <c r="I70"/>
  <c r="H70"/>
  <c r="G70"/>
  <c r="F70"/>
  <c r="E70"/>
  <c r="D70"/>
  <c r="C70"/>
  <c r="B70"/>
  <c r="K69"/>
  <c r="J69"/>
  <c r="I69"/>
  <c r="H69"/>
  <c r="G69"/>
  <c r="F69"/>
  <c r="E69"/>
  <c r="D69"/>
  <c r="C69"/>
  <c r="B69"/>
  <c r="K68"/>
  <c r="J68"/>
  <c r="I68"/>
  <c r="H68"/>
  <c r="G68"/>
  <c r="F68"/>
  <c r="E68"/>
  <c r="D68"/>
  <c r="C68"/>
  <c r="B68"/>
  <c r="K67"/>
  <c r="J67"/>
  <c r="I67"/>
  <c r="H67"/>
  <c r="G67"/>
  <c r="F67"/>
  <c r="E67"/>
  <c r="D67"/>
  <c r="C67"/>
  <c r="B67"/>
  <c r="Y66"/>
  <c r="X66"/>
  <c r="W66"/>
  <c r="V66"/>
  <c r="U66"/>
  <c r="T66"/>
  <c r="S66"/>
  <c r="R66"/>
  <c r="Q66"/>
  <c r="P66"/>
  <c r="O66"/>
  <c r="N66"/>
  <c r="M66"/>
  <c r="L66"/>
  <c r="K66"/>
  <c r="J66"/>
  <c r="I66"/>
  <c r="H66"/>
  <c r="G66"/>
  <c r="F66"/>
  <c r="E66"/>
  <c r="D66"/>
  <c r="C66"/>
  <c r="B66"/>
  <c r="K65"/>
  <c r="J65"/>
  <c r="I65"/>
  <c r="H65"/>
  <c r="G65"/>
  <c r="F65"/>
  <c r="E65"/>
  <c r="D65"/>
  <c r="C65"/>
  <c r="B65"/>
  <c r="Y63"/>
  <c r="X63"/>
  <c r="W63"/>
  <c r="V63"/>
  <c r="U63"/>
  <c r="T63"/>
  <c r="S63"/>
  <c r="R63"/>
  <c r="Q63"/>
  <c r="P63"/>
  <c r="O63"/>
  <c r="N63"/>
  <c r="M63"/>
  <c r="L63"/>
  <c r="K63"/>
  <c r="J63"/>
  <c r="I63"/>
  <c r="H63"/>
  <c r="G63"/>
  <c r="F63"/>
  <c r="E63"/>
  <c r="D63"/>
  <c r="C63"/>
  <c r="B63"/>
  <c r="Y62"/>
  <c r="X62"/>
  <c r="W62"/>
  <c r="V62"/>
  <c r="U62"/>
  <c r="T62"/>
  <c r="S62"/>
  <c r="R62"/>
  <c r="Q62"/>
  <c r="P62"/>
  <c r="O62"/>
  <c r="N62"/>
  <c r="M62"/>
  <c r="L62"/>
  <c r="K62"/>
  <c r="J62"/>
  <c r="I62"/>
  <c r="H62"/>
  <c r="G62"/>
  <c r="F62"/>
  <c r="E62"/>
  <c r="D62"/>
  <c r="C62"/>
  <c r="B62"/>
  <c r="Y61"/>
  <c r="X61"/>
  <c r="W61"/>
  <c r="V61"/>
  <c r="U61"/>
  <c r="T61"/>
  <c r="S61"/>
  <c r="R61"/>
  <c r="Q61"/>
  <c r="P61"/>
  <c r="O61"/>
  <c r="N61"/>
  <c r="L61"/>
  <c r="M61"/>
  <c r="K61"/>
  <c r="J61"/>
  <c r="I61"/>
  <c r="H61"/>
  <c r="G61"/>
  <c r="F61"/>
  <c r="E61"/>
  <c r="D61"/>
  <c r="C61"/>
  <c r="B61"/>
  <c r="K60"/>
  <c r="J60"/>
  <c r="I60"/>
  <c r="H60"/>
  <c r="G60"/>
  <c r="F60"/>
  <c r="E60"/>
  <c r="D60"/>
  <c r="C60"/>
  <c r="B60"/>
  <c r="K59"/>
  <c r="J59"/>
  <c r="I59"/>
  <c r="H59"/>
  <c r="G59"/>
  <c r="F59"/>
  <c r="E59"/>
  <c r="D59"/>
  <c r="C59"/>
  <c r="K58"/>
  <c r="J58"/>
  <c r="I58"/>
  <c r="H58"/>
  <c r="G58"/>
  <c r="F58"/>
  <c r="E58"/>
  <c r="D58"/>
  <c r="C58"/>
  <c r="B58"/>
  <c r="K57"/>
  <c r="J57"/>
  <c r="I57"/>
  <c r="H57"/>
  <c r="G57"/>
  <c r="F57"/>
  <c r="E57"/>
  <c r="D57"/>
  <c r="C57"/>
  <c r="B57"/>
  <c r="K56"/>
  <c r="J56"/>
  <c r="I56"/>
  <c r="H56"/>
  <c r="G56"/>
  <c r="F56"/>
  <c r="E56"/>
  <c r="D56"/>
  <c r="C56"/>
  <c r="B56"/>
  <c r="Y55"/>
  <c r="X55"/>
  <c r="W55"/>
  <c r="V55"/>
  <c r="U55"/>
  <c r="T55"/>
  <c r="S55"/>
  <c r="R55"/>
  <c r="Q55"/>
  <c r="P55"/>
  <c r="O55"/>
  <c r="L55"/>
  <c r="M55"/>
  <c r="N55"/>
  <c r="K55"/>
  <c r="J55"/>
  <c r="I55"/>
  <c r="H55"/>
  <c r="G55"/>
  <c r="F55"/>
  <c r="E55"/>
  <c r="D55"/>
  <c r="C55"/>
  <c r="B55"/>
  <c r="K54"/>
  <c r="J54"/>
  <c r="I54"/>
  <c r="H54"/>
  <c r="G54"/>
  <c r="F54"/>
  <c r="E54"/>
  <c r="D54"/>
  <c r="C54"/>
  <c r="B54"/>
  <c r="K53"/>
  <c r="J53"/>
  <c r="I53"/>
  <c r="H53"/>
  <c r="G53"/>
  <c r="F53"/>
  <c r="E53"/>
  <c r="D53"/>
  <c r="C53"/>
  <c r="B53"/>
  <c r="K52"/>
  <c r="J52"/>
  <c r="I52"/>
  <c r="H52"/>
  <c r="G52"/>
  <c r="F52"/>
  <c r="E52"/>
  <c r="D52"/>
  <c r="C52"/>
  <c r="B52"/>
  <c r="K51"/>
  <c r="J51"/>
  <c r="I51"/>
  <c r="H51"/>
  <c r="G51"/>
  <c r="F51"/>
  <c r="E51"/>
  <c r="D51"/>
  <c r="C51"/>
  <c r="B51"/>
  <c r="K50"/>
  <c r="J50"/>
  <c r="I50"/>
  <c r="H50"/>
  <c r="G50"/>
  <c r="F50"/>
  <c r="E50"/>
  <c r="D50"/>
  <c r="C50"/>
  <c r="B50"/>
  <c r="K49"/>
  <c r="J49"/>
  <c r="I49"/>
  <c r="H49"/>
  <c r="G49"/>
  <c r="F49"/>
  <c r="E49"/>
  <c r="D49"/>
  <c r="C49"/>
  <c r="B49"/>
  <c r="Y48"/>
  <c r="X48"/>
  <c r="W48"/>
  <c r="V48"/>
  <c r="U48"/>
  <c r="T48"/>
  <c r="S48"/>
  <c r="R48"/>
  <c r="Q48"/>
  <c r="P48"/>
  <c r="O48"/>
  <c r="N48"/>
  <c r="M48"/>
  <c r="L48"/>
  <c r="K48"/>
  <c r="J48"/>
  <c r="I48"/>
  <c r="H48"/>
  <c r="G48"/>
  <c r="F48"/>
  <c r="E48"/>
  <c r="D48"/>
  <c r="C48"/>
  <c r="B48"/>
  <c r="K47"/>
  <c r="J47"/>
  <c r="I47"/>
  <c r="H47"/>
  <c r="G47"/>
  <c r="F47"/>
  <c r="E47"/>
  <c r="D47"/>
  <c r="C47"/>
  <c r="B47"/>
  <c r="K45"/>
  <c r="J45"/>
  <c r="I45"/>
  <c r="H45"/>
  <c r="G45"/>
  <c r="F45"/>
  <c r="E45"/>
  <c r="D45"/>
  <c r="C45"/>
  <c r="B45"/>
  <c r="K44"/>
  <c r="J44"/>
  <c r="I44"/>
  <c r="H44"/>
  <c r="G44"/>
  <c r="F44"/>
  <c r="E44"/>
  <c r="D44"/>
  <c r="C44"/>
  <c r="B44"/>
  <c r="K43"/>
  <c r="J43"/>
  <c r="I43"/>
  <c r="H43"/>
  <c r="G43"/>
  <c r="F43"/>
  <c r="E43"/>
  <c r="D43"/>
  <c r="C43"/>
  <c r="B43"/>
  <c r="K42"/>
  <c r="J42"/>
  <c r="I42"/>
  <c r="H42"/>
  <c r="G42"/>
  <c r="F42"/>
  <c r="E42"/>
  <c r="D42"/>
  <c r="C42"/>
  <c r="B42"/>
  <c r="K41"/>
  <c r="J41"/>
  <c r="I41"/>
  <c r="H41"/>
  <c r="G41"/>
  <c r="F41"/>
  <c r="E41"/>
  <c r="D41"/>
  <c r="C41"/>
  <c r="B41"/>
  <c r="K40"/>
  <c r="J40"/>
  <c r="I40"/>
  <c r="H40"/>
  <c r="G40"/>
  <c r="F40"/>
  <c r="E40"/>
  <c r="D40"/>
  <c r="C40"/>
  <c r="B40"/>
  <c r="K39"/>
  <c r="J39"/>
  <c r="I39"/>
  <c r="H39"/>
  <c r="G39"/>
  <c r="F39"/>
  <c r="E39"/>
  <c r="D39"/>
  <c r="C39"/>
  <c r="B39"/>
  <c r="K38"/>
  <c r="J38"/>
  <c r="I38"/>
  <c r="H38"/>
  <c r="G38"/>
  <c r="F38"/>
  <c r="E38"/>
  <c r="D38"/>
  <c r="C38"/>
  <c r="B38"/>
  <c r="K37"/>
  <c r="J37"/>
  <c r="I37"/>
  <c r="H37"/>
  <c r="G37"/>
  <c r="F37"/>
  <c r="E37"/>
  <c r="D37"/>
  <c r="C37"/>
  <c r="B37"/>
  <c r="Y36"/>
  <c r="X36"/>
  <c r="W36"/>
  <c r="V36"/>
  <c r="U36"/>
  <c r="T36"/>
  <c r="S36"/>
  <c r="R36"/>
  <c r="Q36"/>
  <c r="P36"/>
  <c r="O36"/>
  <c r="L36"/>
  <c r="M36"/>
  <c r="N36"/>
  <c r="K36"/>
  <c r="J36"/>
  <c r="I36"/>
  <c r="H36"/>
  <c r="G36"/>
  <c r="F36"/>
  <c r="E36"/>
  <c r="D36"/>
  <c r="C36"/>
  <c r="B36"/>
  <c r="K35"/>
  <c r="J35"/>
  <c r="I35"/>
  <c r="H35"/>
  <c r="G35"/>
  <c r="F35"/>
  <c r="E35"/>
  <c r="D35"/>
  <c r="C35"/>
  <c r="B35"/>
  <c r="Y33"/>
  <c r="X33"/>
  <c r="W33"/>
  <c r="V33"/>
  <c r="U33"/>
  <c r="T33"/>
  <c r="S33"/>
  <c r="R33"/>
  <c r="Q33"/>
  <c r="P33"/>
  <c r="O33"/>
  <c r="N33"/>
  <c r="M33"/>
  <c r="L33"/>
  <c r="K33"/>
  <c r="J33"/>
  <c r="I33"/>
  <c r="H33"/>
  <c r="G33"/>
  <c r="F33"/>
  <c r="E33"/>
  <c r="D33"/>
  <c r="C33"/>
  <c r="B33"/>
  <c r="K32"/>
  <c r="J32"/>
  <c r="I32"/>
  <c r="H32"/>
  <c r="G32"/>
  <c r="F32"/>
  <c r="E32"/>
  <c r="D32"/>
  <c r="C32"/>
  <c r="B32"/>
  <c r="K30"/>
  <c r="J30"/>
  <c r="I30"/>
  <c r="H30"/>
  <c r="G30"/>
  <c r="F30"/>
  <c r="E30"/>
  <c r="D30"/>
  <c r="C30"/>
  <c r="B30"/>
  <c r="K29"/>
  <c r="J29"/>
  <c r="I29"/>
  <c r="H29"/>
  <c r="G29"/>
  <c r="F29"/>
  <c r="E29"/>
  <c r="D29"/>
  <c r="C29"/>
  <c r="B29"/>
  <c r="K28"/>
  <c r="J28"/>
  <c r="I28"/>
  <c r="H28"/>
  <c r="G28"/>
  <c r="F28"/>
  <c r="E28"/>
  <c r="D28"/>
  <c r="C28"/>
  <c r="B28"/>
  <c r="K27"/>
  <c r="J27"/>
  <c r="I27"/>
  <c r="H27"/>
  <c r="G27"/>
  <c r="F27"/>
  <c r="E27"/>
  <c r="D27"/>
  <c r="C27"/>
  <c r="B27"/>
  <c r="K26"/>
  <c r="J26"/>
  <c r="I26"/>
  <c r="H26"/>
  <c r="G26"/>
  <c r="F26"/>
  <c r="E26"/>
  <c r="D26"/>
  <c r="C26"/>
  <c r="B26"/>
  <c r="K25"/>
  <c r="J25"/>
  <c r="I25"/>
  <c r="H25"/>
  <c r="G25"/>
  <c r="F25"/>
  <c r="E25"/>
  <c r="D25"/>
  <c r="C25"/>
  <c r="B25"/>
  <c r="K24"/>
  <c r="J24"/>
  <c r="I24"/>
  <c r="H24"/>
  <c r="G24"/>
  <c r="F24"/>
  <c r="E24"/>
  <c r="D24"/>
  <c r="C24"/>
  <c r="B24"/>
  <c r="K23"/>
  <c r="J23"/>
  <c r="I23"/>
  <c r="H23"/>
  <c r="G23"/>
  <c r="F23"/>
  <c r="E23"/>
  <c r="D23"/>
  <c r="C23"/>
  <c r="B23"/>
  <c r="K22"/>
  <c r="J22"/>
  <c r="I22"/>
  <c r="H22"/>
  <c r="G22"/>
  <c r="F22"/>
  <c r="E22"/>
  <c r="D22"/>
  <c r="C22"/>
  <c r="B22"/>
  <c r="K20"/>
  <c r="J20"/>
  <c r="I20"/>
  <c r="H20"/>
  <c r="G20"/>
  <c r="F20"/>
  <c r="E20"/>
  <c r="D20"/>
  <c r="C20"/>
  <c r="B20"/>
  <c r="K13"/>
  <c r="J13"/>
  <c r="I13"/>
  <c r="H13"/>
  <c r="G13"/>
  <c r="F13"/>
  <c r="E13"/>
  <c r="D13"/>
  <c r="C13"/>
  <c r="B13"/>
  <c r="AD110"/>
  <c r="AD109"/>
  <c r="AD108"/>
  <c r="AD107"/>
  <c r="AD106"/>
  <c r="AD105"/>
  <c r="AD104"/>
  <c r="AD103"/>
  <c r="AD102"/>
  <c r="AD101"/>
  <c r="AD100"/>
  <c r="AD99"/>
  <c r="AD98"/>
  <c r="AD97"/>
  <c r="AD96"/>
  <c r="AD95"/>
  <c r="AD94"/>
  <c r="AD93"/>
  <c r="AD92"/>
  <c r="AD91"/>
  <c r="AD90"/>
  <c r="AD89"/>
  <c r="AD88"/>
  <c r="AD87"/>
  <c r="AD86"/>
  <c r="AD85"/>
  <c r="AD84"/>
  <c r="AD83"/>
  <c r="AD82"/>
  <c r="AD81"/>
  <c r="AD80"/>
  <c r="AD79"/>
  <c r="AD78"/>
  <c r="AD77"/>
  <c r="AD76"/>
  <c r="K76"/>
  <c r="J76"/>
  <c r="I76"/>
  <c r="H76"/>
  <c r="G76"/>
  <c r="F76"/>
  <c r="E76"/>
  <c r="D76"/>
  <c r="C76"/>
  <c r="AD75"/>
  <c r="AD74"/>
  <c r="AD73"/>
  <c r="AD72"/>
  <c r="AD71"/>
  <c r="AD70"/>
  <c r="AD69"/>
  <c r="AD68"/>
  <c r="AD67"/>
  <c r="AD66"/>
  <c r="AD65"/>
  <c r="AD64"/>
  <c r="AD63"/>
  <c r="AD62"/>
  <c r="AD61"/>
  <c r="AD60"/>
  <c r="AD59"/>
  <c r="AD58"/>
  <c r="AD57"/>
  <c r="AD56"/>
  <c r="AD55"/>
  <c r="AD54"/>
  <c r="AD53"/>
  <c r="AD51"/>
  <c r="AD50"/>
  <c r="AD49"/>
  <c r="AD48"/>
  <c r="AD47"/>
  <c r="AD46"/>
  <c r="AD45"/>
  <c r="AD44"/>
  <c r="AD43"/>
  <c r="AD42"/>
  <c r="AD41"/>
  <c r="AD40"/>
  <c r="AD39"/>
  <c r="AD38"/>
  <c r="AD37"/>
  <c r="AD36"/>
  <c r="AD35"/>
  <c r="AD33"/>
  <c r="AD31"/>
  <c r="AD30"/>
  <c r="AD29"/>
  <c r="AD28"/>
  <c r="AD27"/>
  <c r="AD26"/>
  <c r="AD25"/>
  <c r="AD24"/>
  <c r="AD23"/>
  <c r="AD22"/>
  <c r="AD21"/>
  <c r="AD15"/>
  <c r="AD14"/>
  <c r="AD13"/>
  <c r="AD12"/>
  <c r="AD11"/>
  <c r="AD10"/>
  <c r="AD9"/>
  <c r="AD8"/>
  <c r="AD7"/>
  <c r="AD6"/>
  <c r="K80" i="48"/>
  <c r="J80"/>
  <c r="I80"/>
  <c r="H80"/>
  <c r="G80"/>
  <c r="F80"/>
  <c r="E80"/>
  <c r="D80"/>
  <c r="C80"/>
  <c r="B80"/>
  <c r="K72"/>
  <c r="J72"/>
  <c r="I72"/>
  <c r="H72"/>
  <c r="G72"/>
  <c r="F72"/>
  <c r="E72"/>
  <c r="D72"/>
  <c r="C72"/>
  <c r="B72"/>
  <c r="K71"/>
  <c r="J71"/>
  <c r="I71"/>
  <c r="H71"/>
  <c r="G71"/>
  <c r="F71"/>
  <c r="E71"/>
  <c r="D71"/>
  <c r="C71"/>
  <c r="K56"/>
  <c r="J56"/>
  <c r="I56"/>
  <c r="H56"/>
  <c r="G56"/>
  <c r="F56"/>
  <c r="E56"/>
  <c r="D56"/>
  <c r="C56"/>
  <c r="B56"/>
  <c r="K79"/>
  <c r="J79"/>
  <c r="I79"/>
  <c r="H79"/>
  <c r="G79"/>
  <c r="F79"/>
  <c r="E79"/>
  <c r="D79"/>
  <c r="C79"/>
  <c r="B79"/>
  <c r="K77"/>
  <c r="J77"/>
  <c r="I77"/>
  <c r="H77"/>
  <c r="G77"/>
  <c r="F77"/>
  <c r="E77"/>
  <c r="D77"/>
  <c r="C77"/>
  <c r="B77"/>
  <c r="K76"/>
  <c r="J76"/>
  <c r="I76"/>
  <c r="H76"/>
  <c r="G76"/>
  <c r="F76"/>
  <c r="E76"/>
  <c r="D76"/>
  <c r="C76"/>
  <c r="B76"/>
  <c r="B71"/>
  <c r="K70"/>
  <c r="J70"/>
  <c r="I70"/>
  <c r="H70"/>
  <c r="G70"/>
  <c r="F70"/>
  <c r="E70"/>
  <c r="D70"/>
  <c r="C70"/>
  <c r="B70"/>
  <c r="K69"/>
  <c r="J69"/>
  <c r="I69"/>
  <c r="H69"/>
  <c r="G69"/>
  <c r="F69"/>
  <c r="E69"/>
  <c r="D69"/>
  <c r="C69"/>
  <c r="B69"/>
  <c r="K68"/>
  <c r="J68"/>
  <c r="I68"/>
  <c r="H68"/>
  <c r="G68"/>
  <c r="F68"/>
  <c r="E68"/>
  <c r="D68"/>
  <c r="C68"/>
  <c r="B68"/>
  <c r="K67"/>
  <c r="J67"/>
  <c r="I67"/>
  <c r="H67"/>
  <c r="G67"/>
  <c r="F67"/>
  <c r="E67"/>
  <c r="D67"/>
  <c r="C67"/>
  <c r="B67"/>
  <c r="B65"/>
  <c r="C65"/>
  <c r="D65"/>
  <c r="E65"/>
  <c r="F65"/>
  <c r="G65"/>
  <c r="H65"/>
  <c r="I65"/>
  <c r="J65"/>
  <c r="K65"/>
  <c r="Y64"/>
  <c r="X64"/>
  <c r="W64"/>
  <c r="V64"/>
  <c r="U64"/>
  <c r="T64"/>
  <c r="S64"/>
  <c r="R64"/>
  <c r="Q64"/>
  <c r="P64"/>
  <c r="O64"/>
  <c r="L64"/>
  <c r="M64"/>
  <c r="N64"/>
  <c r="K64"/>
  <c r="J64"/>
  <c r="I64"/>
  <c r="H64"/>
  <c r="G64"/>
  <c r="F64"/>
  <c r="E64"/>
  <c r="D64"/>
  <c r="C64"/>
  <c r="B64"/>
  <c r="Y63"/>
  <c r="X63"/>
  <c r="W63"/>
  <c r="V63"/>
  <c r="U63"/>
  <c r="T63"/>
  <c r="S63"/>
  <c r="R63"/>
  <c r="Q63"/>
  <c r="P63"/>
  <c r="O63"/>
  <c r="N63"/>
  <c r="M63"/>
  <c r="L63"/>
  <c r="K63"/>
  <c r="J63"/>
  <c r="I63"/>
  <c r="H63"/>
  <c r="G63"/>
  <c r="F63"/>
  <c r="E63"/>
  <c r="D63"/>
  <c r="C63"/>
  <c r="B63"/>
  <c r="Y62"/>
  <c r="X62"/>
  <c r="W62"/>
  <c r="V62"/>
  <c r="U62"/>
  <c r="T62"/>
  <c r="S62"/>
  <c r="R62"/>
  <c r="Q62"/>
  <c r="P62"/>
  <c r="O62"/>
  <c r="L62"/>
  <c r="M62"/>
  <c r="N62"/>
  <c r="K62"/>
  <c r="J62"/>
  <c r="I62"/>
  <c r="H62"/>
  <c r="G62"/>
  <c r="F62"/>
  <c r="E62"/>
  <c r="D62"/>
  <c r="C62"/>
  <c r="B62"/>
  <c r="Y61"/>
  <c r="X61"/>
  <c r="W61"/>
  <c r="V61"/>
  <c r="U61"/>
  <c r="T61"/>
  <c r="S61"/>
  <c r="R61"/>
  <c r="Q61"/>
  <c r="P61"/>
  <c r="O61"/>
  <c r="N61"/>
  <c r="M61"/>
  <c r="L61"/>
  <c r="K61"/>
  <c r="J61"/>
  <c r="I61"/>
  <c r="H61"/>
  <c r="G61"/>
  <c r="F61"/>
  <c r="E61"/>
  <c r="D61"/>
  <c r="C61"/>
  <c r="K60"/>
  <c r="J60"/>
  <c r="I60"/>
  <c r="H60"/>
  <c r="G60"/>
  <c r="F60"/>
  <c r="E60"/>
  <c r="D60"/>
  <c r="C60"/>
  <c r="B60"/>
  <c r="K59"/>
  <c r="J59"/>
  <c r="I59"/>
  <c r="H59"/>
  <c r="G59"/>
  <c r="F59"/>
  <c r="E59"/>
  <c r="D59"/>
  <c r="C59"/>
  <c r="B59"/>
  <c r="K58"/>
  <c r="J58"/>
  <c r="I58"/>
  <c r="H58"/>
  <c r="G58"/>
  <c r="F58"/>
  <c r="E58"/>
  <c r="D58"/>
  <c r="C58"/>
  <c r="B58"/>
  <c r="Y55"/>
  <c r="X55"/>
  <c r="W55"/>
  <c r="V55"/>
  <c r="U55"/>
  <c r="T55"/>
  <c r="S55"/>
  <c r="R55"/>
  <c r="Q55"/>
  <c r="P55"/>
  <c r="O55"/>
  <c r="N55"/>
  <c r="M55"/>
  <c r="L55"/>
  <c r="K55"/>
  <c r="J55"/>
  <c r="I55"/>
  <c r="H55"/>
  <c r="G55"/>
  <c r="F55"/>
  <c r="E55"/>
  <c r="D55"/>
  <c r="C55"/>
  <c r="B55"/>
  <c r="K54"/>
  <c r="J54"/>
  <c r="I54"/>
  <c r="H54"/>
  <c r="G54"/>
  <c r="F54"/>
  <c r="E54"/>
  <c r="D54"/>
  <c r="C54"/>
  <c r="B54"/>
  <c r="K53"/>
  <c r="J53"/>
  <c r="I53"/>
  <c r="H53"/>
  <c r="G53"/>
  <c r="F53"/>
  <c r="E53"/>
  <c r="D53"/>
  <c r="C53"/>
  <c r="B53"/>
  <c r="K83"/>
  <c r="J83"/>
  <c r="I83"/>
  <c r="H83"/>
  <c r="G83"/>
  <c r="F83"/>
  <c r="E83"/>
  <c r="D83"/>
  <c r="C83"/>
  <c r="B83"/>
  <c r="K82"/>
  <c r="J82"/>
  <c r="I82"/>
  <c r="H82"/>
  <c r="G82"/>
  <c r="F82"/>
  <c r="E82"/>
  <c r="D82"/>
  <c r="C82"/>
  <c r="B82"/>
  <c r="K81"/>
  <c r="J81"/>
  <c r="I81"/>
  <c r="H81"/>
  <c r="G81"/>
  <c r="F81"/>
  <c r="E81"/>
  <c r="D81"/>
  <c r="C81"/>
  <c r="B81"/>
  <c r="K75"/>
  <c r="J75"/>
  <c r="I75"/>
  <c r="H75"/>
  <c r="G75"/>
  <c r="F75"/>
  <c r="E75"/>
  <c r="D75"/>
  <c r="C75"/>
  <c r="B75"/>
  <c r="K74"/>
  <c r="J74"/>
  <c r="I74"/>
  <c r="H74"/>
  <c r="G74"/>
  <c r="F74"/>
  <c r="E74"/>
  <c r="D74"/>
  <c r="C74"/>
  <c r="B74"/>
  <c r="K73"/>
  <c r="J73"/>
  <c r="I73"/>
  <c r="H73"/>
  <c r="G73"/>
  <c r="F73"/>
  <c r="E73"/>
  <c r="D73"/>
  <c r="C73"/>
  <c r="B73"/>
  <c r="K57"/>
  <c r="J57"/>
  <c r="I57"/>
  <c r="H57"/>
  <c r="G57"/>
  <c r="F57"/>
  <c r="E57"/>
  <c r="D57"/>
  <c r="C57"/>
  <c r="B57"/>
  <c r="K52"/>
  <c r="J52"/>
  <c r="I52"/>
  <c r="H52"/>
  <c r="G52"/>
  <c r="F52"/>
  <c r="E52"/>
  <c r="D52"/>
  <c r="C52"/>
  <c r="B52"/>
  <c r="K51"/>
  <c r="J51"/>
  <c r="I51"/>
  <c r="H51"/>
  <c r="G51"/>
  <c r="F51"/>
  <c r="E51"/>
  <c r="D51"/>
  <c r="C51"/>
  <c r="B51"/>
  <c r="K50"/>
  <c r="J50"/>
  <c r="I50"/>
  <c r="H50"/>
  <c r="G50"/>
  <c r="F50"/>
  <c r="E50"/>
  <c r="D50"/>
  <c r="C50"/>
  <c r="B50"/>
  <c r="K49"/>
  <c r="J49"/>
  <c r="I49"/>
  <c r="H49"/>
  <c r="G49"/>
  <c r="F49"/>
  <c r="E49"/>
  <c r="D49"/>
  <c r="C49"/>
  <c r="B49"/>
  <c r="K47"/>
  <c r="J47"/>
  <c r="I47"/>
  <c r="H47"/>
  <c r="G47"/>
  <c r="F47"/>
  <c r="E47"/>
  <c r="D47"/>
  <c r="C47"/>
  <c r="B47"/>
  <c r="K46"/>
  <c r="J46"/>
  <c r="I46"/>
  <c r="H46"/>
  <c r="G46"/>
  <c r="F46"/>
  <c r="E46"/>
  <c r="D46"/>
  <c r="C46"/>
  <c r="B46"/>
  <c r="K45"/>
  <c r="J45"/>
  <c r="I45"/>
  <c r="H45"/>
  <c r="G45"/>
  <c r="F45"/>
  <c r="E45"/>
  <c r="D45"/>
  <c r="C45"/>
  <c r="B45"/>
  <c r="K44"/>
  <c r="J44"/>
  <c r="I44"/>
  <c r="H44"/>
  <c r="G44"/>
  <c r="F44"/>
  <c r="E44"/>
  <c r="D44"/>
  <c r="C44"/>
  <c r="B44"/>
  <c r="K43"/>
  <c r="J43"/>
  <c r="I43"/>
  <c r="H43"/>
  <c r="G43"/>
  <c r="F43"/>
  <c r="E43"/>
  <c r="D43"/>
  <c r="C43"/>
  <c r="B43"/>
  <c r="K42"/>
  <c r="J42"/>
  <c r="I42"/>
  <c r="H42"/>
  <c r="G42"/>
  <c r="F42"/>
  <c r="E42"/>
  <c r="D42"/>
  <c r="C42"/>
  <c r="B42"/>
  <c r="K41"/>
  <c r="J41"/>
  <c r="I41"/>
  <c r="H41"/>
  <c r="G41"/>
  <c r="F41"/>
  <c r="E41"/>
  <c r="D41"/>
  <c r="C41"/>
  <c r="B41"/>
  <c r="K40"/>
  <c r="J40"/>
  <c r="I40"/>
  <c r="H40"/>
  <c r="G40"/>
  <c r="F40"/>
  <c r="E40"/>
  <c r="D40"/>
  <c r="C40"/>
  <c r="B40"/>
  <c r="K39"/>
  <c r="J39"/>
  <c r="I39"/>
  <c r="H39"/>
  <c r="G39"/>
  <c r="F39"/>
  <c r="E39"/>
  <c r="D39"/>
  <c r="C39"/>
  <c r="B39"/>
  <c r="K38"/>
  <c r="J38"/>
  <c r="I38"/>
  <c r="H38"/>
  <c r="G38"/>
  <c r="F38"/>
  <c r="E38"/>
  <c r="D38"/>
  <c r="C38"/>
  <c r="B38"/>
  <c r="K37"/>
  <c r="J37"/>
  <c r="I37"/>
  <c r="H37"/>
  <c r="G37"/>
  <c r="F37"/>
  <c r="E37"/>
  <c r="D37"/>
  <c r="C37"/>
  <c r="B37"/>
  <c r="K35"/>
  <c r="J35"/>
  <c r="I35"/>
  <c r="H35"/>
  <c r="G35"/>
  <c r="F35"/>
  <c r="E35"/>
  <c r="D35"/>
  <c r="C35"/>
  <c r="B35"/>
  <c r="K34"/>
  <c r="J34"/>
  <c r="I34"/>
  <c r="H34"/>
  <c r="G34"/>
  <c r="F34"/>
  <c r="E34"/>
  <c r="D34"/>
  <c r="C34"/>
  <c r="B34"/>
  <c r="K32"/>
  <c r="J32"/>
  <c r="I32"/>
  <c r="H32"/>
  <c r="G32"/>
  <c r="F32"/>
  <c r="E32"/>
  <c r="D32"/>
  <c r="C32"/>
  <c r="B32"/>
  <c r="K29"/>
  <c r="K28"/>
  <c r="K27"/>
  <c r="K26"/>
  <c r="K25"/>
  <c r="K24"/>
  <c r="K23"/>
  <c r="K22"/>
  <c r="J29"/>
  <c r="J28"/>
  <c r="J27"/>
  <c r="J26"/>
  <c r="J25"/>
  <c r="J24"/>
  <c r="J23"/>
  <c r="J22"/>
  <c r="I29"/>
  <c r="I28"/>
  <c r="I27"/>
  <c r="I26"/>
  <c r="I25"/>
  <c r="I24"/>
  <c r="I23"/>
  <c r="I22"/>
  <c r="H29"/>
  <c r="H28"/>
  <c r="H27"/>
  <c r="H26"/>
  <c r="H25"/>
  <c r="H24"/>
  <c r="H23"/>
  <c r="H22"/>
  <c r="G29"/>
  <c r="G28"/>
  <c r="G27"/>
  <c r="G26"/>
  <c r="G25"/>
  <c r="G24"/>
  <c r="G23"/>
  <c r="G22"/>
  <c r="F29"/>
  <c r="F28"/>
  <c r="F27"/>
  <c r="F26"/>
  <c r="F25"/>
  <c r="F24"/>
  <c r="F23"/>
  <c r="F22"/>
  <c r="E29"/>
  <c r="E28"/>
  <c r="E27"/>
  <c r="E26"/>
  <c r="E25"/>
  <c r="E24"/>
  <c r="E23"/>
  <c r="E22"/>
  <c r="D29"/>
  <c r="D28"/>
  <c r="D27"/>
  <c r="D26"/>
  <c r="D25"/>
  <c r="D24"/>
  <c r="D23"/>
  <c r="D22"/>
  <c r="C29"/>
  <c r="C28"/>
  <c r="C27"/>
  <c r="C26"/>
  <c r="C25"/>
  <c r="C24"/>
  <c r="C23"/>
  <c r="C22"/>
  <c r="B29"/>
  <c r="B28"/>
  <c r="B27"/>
  <c r="B26"/>
  <c r="B25"/>
  <c r="B24"/>
  <c r="B23"/>
  <c r="B22"/>
  <c r="K20"/>
  <c r="J20"/>
  <c r="I20"/>
  <c r="H20"/>
  <c r="G20"/>
  <c r="F20"/>
  <c r="E20"/>
  <c r="D20"/>
  <c r="C20"/>
  <c r="B20"/>
  <c r="K15"/>
  <c r="J15"/>
  <c r="I15"/>
  <c r="H15"/>
  <c r="G15"/>
  <c r="F15"/>
  <c r="E15"/>
  <c r="D15"/>
  <c r="C15"/>
  <c r="B15"/>
  <c r="K13"/>
  <c r="J13"/>
  <c r="I13"/>
  <c r="H13"/>
  <c r="G13"/>
  <c r="F13"/>
  <c r="E13"/>
  <c r="D13"/>
  <c r="C13"/>
  <c r="B13"/>
  <c r="Y18" i="49"/>
  <c r="X18"/>
  <c r="T18"/>
  <c r="AA18" s="1"/>
  <c r="S18"/>
  <c r="R18"/>
  <c r="O18"/>
  <c r="N18"/>
  <c r="M18"/>
  <c r="L18"/>
  <c r="Z18" s="1"/>
  <c r="B18"/>
  <c r="T62"/>
  <c r="S62"/>
  <c r="S62" i="51" s="1"/>
  <c r="S62" i="54" s="1"/>
  <c r="R62" i="49"/>
  <c r="O62"/>
  <c r="O62" i="51" s="1"/>
  <c r="O62" i="54" s="1"/>
  <c r="N62" i="49"/>
  <c r="N62" i="51" s="1"/>
  <c r="N62" i="54" s="1"/>
  <c r="M62" i="49"/>
  <c r="M62" i="51" s="1"/>
  <c r="M62" i="54" s="1"/>
  <c r="X62" i="49"/>
  <c r="Y62"/>
  <c r="Y62" i="51" s="1"/>
  <c r="L62" i="49"/>
  <c r="L62" i="51" s="1"/>
  <c r="B62" i="49"/>
  <c r="B62" i="51" s="1"/>
  <c r="R63" i="54"/>
  <c r="R66"/>
  <c r="A34" i="50"/>
  <c r="L34" i="52"/>
  <c r="B55"/>
  <c r="AD112" i="49"/>
  <c r="AD111"/>
  <c r="AD110"/>
  <c r="AD109"/>
  <c r="AD108"/>
  <c r="AD107"/>
  <c r="AD106"/>
  <c r="AD105"/>
  <c r="AD104"/>
  <c r="AD103"/>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D50"/>
  <c r="AD49"/>
  <c r="A48"/>
  <c r="AD48"/>
  <c r="AD47"/>
  <c r="AD46"/>
  <c r="AD45"/>
  <c r="AD44"/>
  <c r="AD43"/>
  <c r="AD42"/>
  <c r="AD41"/>
  <c r="AD40"/>
  <c r="AD39"/>
  <c r="AD38"/>
  <c r="AD37"/>
  <c r="A36" s="1"/>
  <c r="AD36"/>
  <c r="AD35"/>
  <c r="AD34"/>
  <c r="A16" s="1"/>
  <c r="AD33"/>
  <c r="AD32"/>
  <c r="AD29"/>
  <c r="AD28"/>
  <c r="AD27"/>
  <c r="AD26"/>
  <c r="AD25"/>
  <c r="AD24"/>
  <c r="AD23"/>
  <c r="AD22"/>
  <c r="A21" s="1"/>
  <c r="AD21"/>
  <c r="AD20"/>
  <c r="A17" s="1"/>
  <c r="AD18"/>
  <c r="AD16"/>
  <c r="AD15"/>
  <c r="A14" s="1"/>
  <c r="AD14"/>
  <c r="AD13"/>
  <c r="R11" s="1"/>
  <c r="AD12"/>
  <c r="AD11"/>
  <c r="AD10"/>
  <c r="AD9"/>
  <c r="AD5"/>
  <c r="AD2"/>
  <c r="AD1"/>
  <c r="C78" i="48"/>
  <c r="C66"/>
  <c r="D78"/>
  <c r="D66"/>
  <c r="E78"/>
  <c r="E66"/>
  <c r="F78"/>
  <c r="F66"/>
  <c r="G78"/>
  <c r="G66"/>
  <c r="H78"/>
  <c r="H66"/>
  <c r="I78"/>
  <c r="I66"/>
  <c r="J78"/>
  <c r="J66"/>
  <c r="K78"/>
  <c r="K66"/>
  <c r="AD112"/>
  <c r="AD111"/>
  <c r="AD110"/>
  <c r="AD109"/>
  <c r="AD108"/>
  <c r="AD107"/>
  <c r="AD106"/>
  <c r="AD105"/>
  <c r="AD104"/>
  <c r="AD103"/>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D50"/>
  <c r="AD49"/>
  <c r="A48" s="1"/>
  <c r="AD48"/>
  <c r="AD47"/>
  <c r="AD46"/>
  <c r="AD45"/>
  <c r="A33" s="1"/>
  <c r="AD44"/>
  <c r="AD37"/>
  <c r="A36" s="1"/>
  <c r="AD43"/>
  <c r="AD42"/>
  <c r="AD41"/>
  <c r="AD40"/>
  <c r="AD39"/>
  <c r="AD38"/>
  <c r="AD36"/>
  <c r="AD35"/>
  <c r="AD34"/>
  <c r="AD33"/>
  <c r="AD32"/>
  <c r="AD29"/>
  <c r="AD28"/>
  <c r="AD27"/>
  <c r="AD26"/>
  <c r="AD25"/>
  <c r="AD24"/>
  <c r="AD23"/>
  <c r="AD22"/>
  <c r="AD21"/>
  <c r="AD20"/>
  <c r="A17" s="1"/>
  <c r="AD18"/>
  <c r="AD16"/>
  <c r="AD15"/>
  <c r="A14" s="1"/>
  <c r="AD14"/>
  <c r="R11" s="1"/>
  <c r="AD13"/>
  <c r="AD12"/>
  <c r="AD11"/>
  <c r="AD10"/>
  <c r="AD9"/>
  <c r="AD8"/>
  <c r="AD7"/>
  <c r="AD6"/>
  <c r="AD84" i="41"/>
  <c r="AD18"/>
  <c r="B18" i="48"/>
  <c r="E18"/>
  <c r="C18"/>
  <c r="G18"/>
  <c r="K18"/>
  <c r="J18"/>
  <c r="F18"/>
  <c r="I18"/>
  <c r="D18"/>
  <c r="H18"/>
  <c r="AD48" i="41"/>
  <c r="AD36"/>
  <c r="AD33"/>
  <c r="AD21"/>
  <c r="AD16"/>
  <c r="AD14"/>
  <c r="AD112"/>
  <c r="AD111"/>
  <c r="AD110"/>
  <c r="AD109"/>
  <c r="AD108"/>
  <c r="AD107"/>
  <c r="AD106"/>
  <c r="AD105"/>
  <c r="AD104"/>
  <c r="AD103"/>
  <c r="AD102"/>
  <c r="AD100"/>
  <c r="AD99"/>
  <c r="AD98"/>
  <c r="AD97"/>
  <c r="AD96"/>
  <c r="AD95"/>
  <c r="AD94"/>
  <c r="AD93"/>
  <c r="AD92"/>
  <c r="AD91"/>
  <c r="AD90"/>
  <c r="AD89"/>
  <c r="AD88"/>
  <c r="AD87"/>
  <c r="AD86"/>
  <c r="AD85"/>
  <c r="AD83"/>
  <c r="AD82"/>
  <c r="AD81"/>
  <c r="AD80"/>
  <c r="AD79"/>
  <c r="AD78"/>
  <c r="AD77"/>
  <c r="AD76"/>
  <c r="AD75"/>
  <c r="AD74"/>
  <c r="AD73"/>
  <c r="AD72"/>
  <c r="AD71"/>
  <c r="AD70"/>
  <c r="AD69"/>
  <c r="AD68"/>
  <c r="AD67"/>
  <c r="AD66"/>
  <c r="AD65"/>
  <c r="AD64"/>
  <c r="AD63"/>
  <c r="AD62"/>
  <c r="AD61"/>
  <c r="AD60"/>
  <c r="AD59"/>
  <c r="AD58"/>
  <c r="AD57"/>
  <c r="AD56"/>
  <c r="A14" s="1"/>
  <c r="AD55"/>
  <c r="AD54"/>
  <c r="AD53"/>
  <c r="AD52"/>
  <c r="AD51"/>
  <c r="AD50"/>
  <c r="AD49"/>
  <c r="A48" s="1"/>
  <c r="AD47"/>
  <c r="AD46"/>
  <c r="AD45"/>
  <c r="AD44"/>
  <c r="AD43"/>
  <c r="AD42"/>
  <c r="AD41"/>
  <c r="AD40"/>
  <c r="AD39"/>
  <c r="AD38"/>
  <c r="AD37"/>
  <c r="AD35"/>
  <c r="AD34"/>
  <c r="AD32"/>
  <c r="AD29"/>
  <c r="AD28"/>
  <c r="AD27"/>
  <c r="AD26"/>
  <c r="AD25"/>
  <c r="AD24"/>
  <c r="AD23"/>
  <c r="AD22"/>
  <c r="A21"/>
  <c r="AD20"/>
  <c r="A16" s="1"/>
  <c r="AD15"/>
  <c r="AD13"/>
  <c r="AD12"/>
  <c r="AD11"/>
  <c r="AD10"/>
  <c r="AD9"/>
  <c r="AD5"/>
  <c r="AD4"/>
  <c r="AD3"/>
  <c r="A36"/>
  <c r="B67" i="42"/>
  <c r="E67"/>
  <c r="C67"/>
  <c r="C73"/>
  <c r="E73"/>
  <c r="E76"/>
  <c r="E72"/>
  <c r="B9"/>
  <c r="K64"/>
  <c r="K24"/>
  <c r="K35"/>
  <c r="K36"/>
  <c r="K37"/>
  <c r="D72"/>
  <c r="F72"/>
  <c r="K72"/>
  <c r="B72"/>
  <c r="C76"/>
  <c r="D68"/>
  <c r="K53"/>
  <c r="G7"/>
  <c r="K13"/>
  <c r="K19"/>
  <c r="K21"/>
  <c r="K29"/>
  <c r="K30"/>
  <c r="K33"/>
  <c r="K45"/>
  <c r="K52"/>
  <c r="K58"/>
  <c r="K60"/>
  <c r="K61"/>
  <c r="K65"/>
  <c r="K66"/>
  <c r="D7"/>
  <c r="K17"/>
  <c r="K20"/>
  <c r="K56"/>
  <c r="K16"/>
  <c r="K11"/>
  <c r="K14"/>
  <c r="K15"/>
  <c r="K9"/>
  <c r="K18"/>
  <c r="K8"/>
  <c r="K7"/>
  <c r="K34"/>
  <c r="K22"/>
  <c r="K31"/>
  <c r="K57"/>
  <c r="I7"/>
  <c r="H7"/>
  <c r="K47"/>
  <c r="K50"/>
  <c r="K69"/>
  <c r="K51"/>
  <c r="K42"/>
  <c r="K38"/>
  <c r="K25"/>
  <c r="K43"/>
  <c r="K70"/>
  <c r="K48"/>
  <c r="K26"/>
  <c r="K44"/>
  <c r="C72"/>
  <c r="K49"/>
  <c r="K46"/>
  <c r="D9"/>
  <c r="B34" i="52"/>
  <c r="A33" i="51"/>
  <c r="B67" i="52"/>
  <c r="O46"/>
  <c r="S34"/>
  <c r="X46"/>
  <c r="A14" i="51"/>
  <c r="A16"/>
  <c r="Y61" i="54"/>
  <c r="R46" i="52"/>
  <c r="Y46"/>
  <c r="A31" i="50"/>
  <c r="A21"/>
  <c r="R11"/>
  <c r="A16"/>
  <c r="A14"/>
  <c r="A46"/>
  <c r="A21" i="48"/>
  <c r="A16"/>
  <c r="B41" i="52"/>
  <c r="B35"/>
  <c r="B76"/>
  <c r="B71"/>
  <c r="B43"/>
  <c r="B20"/>
  <c r="M34"/>
  <c r="A33" i="41"/>
  <c r="R11"/>
  <c r="S46" i="52"/>
  <c r="T63" i="54"/>
  <c r="O61"/>
  <c r="B80" i="52"/>
  <c r="B39"/>
  <c r="N46"/>
  <c r="B63"/>
  <c r="B63" i="54"/>
  <c r="T19" i="49"/>
  <c r="AA19" s="1"/>
  <c r="S64" i="54"/>
  <c r="U15" i="52"/>
  <c r="U15" i="54"/>
  <c r="L27" i="52"/>
  <c r="P28"/>
  <c r="P28" i="54"/>
  <c r="M28"/>
  <c r="X28"/>
  <c r="V29" i="52"/>
  <c r="S20" i="54"/>
  <c r="P35" i="52"/>
  <c r="P35" i="54"/>
  <c r="R35"/>
  <c r="W39" i="52"/>
  <c r="P40"/>
  <c r="P40" i="54"/>
  <c r="W43" i="52"/>
  <c r="P44"/>
  <c r="P44" i="54"/>
  <c r="V57"/>
  <c r="P60" i="52"/>
  <c r="X61"/>
  <c r="P62"/>
  <c r="P62" i="54"/>
  <c r="X63" i="52"/>
  <c r="X63" i="54"/>
  <c r="T63" i="52"/>
  <c r="L64"/>
  <c r="V64"/>
  <c r="V64" i="54"/>
  <c r="V66" i="52"/>
  <c r="V66" i="54"/>
  <c r="X32"/>
  <c r="V20"/>
  <c r="P20"/>
  <c r="Y20" i="52"/>
  <c r="N32"/>
  <c r="N32" i="54"/>
  <c r="L32" i="52"/>
  <c r="B13"/>
  <c r="B24" i="54"/>
  <c r="B27"/>
  <c r="B27" i="52"/>
  <c r="B59" i="54"/>
  <c r="M44"/>
  <c r="L64"/>
  <c r="P64"/>
  <c r="P77"/>
  <c r="U34"/>
  <c r="P15" i="52"/>
  <c r="Y24"/>
  <c r="R29"/>
  <c r="R29" i="54"/>
  <c r="W37" i="52"/>
  <c r="P37" i="54"/>
  <c r="R37"/>
  <c r="P38" i="52"/>
  <c r="P38" i="54"/>
  <c r="M41" i="52"/>
  <c r="P42"/>
  <c r="P42" i="54"/>
  <c r="M47" i="52"/>
  <c r="W47" i="54"/>
  <c r="P47"/>
  <c r="M50" i="52"/>
  <c r="M51"/>
  <c r="P52"/>
  <c r="P52" i="54"/>
  <c r="W52" i="52"/>
  <c r="W58" i="54"/>
  <c r="P65" i="52"/>
  <c r="P65" i="54"/>
  <c r="P67" i="52"/>
  <c r="P67" i="54"/>
  <c r="P68" i="52"/>
  <c r="P68" i="54"/>
  <c r="W68" i="52"/>
  <c r="P69"/>
  <c r="P71"/>
  <c r="P71" i="54"/>
  <c r="W71" i="52"/>
  <c r="M73" i="54"/>
  <c r="W73"/>
  <c r="P74" i="52"/>
  <c r="P74" i="54"/>
  <c r="M74"/>
  <c r="P75" i="52"/>
  <c r="P75" i="54"/>
  <c r="W75" i="52"/>
  <c r="M45"/>
  <c r="W45"/>
  <c r="P47"/>
  <c r="M49"/>
  <c r="W49" i="54"/>
  <c r="P51" i="52"/>
  <c r="P51" i="54"/>
  <c r="W51"/>
  <c r="M52"/>
  <c r="M67" i="52"/>
  <c r="M68" i="54"/>
  <c r="W69"/>
  <c r="P72" i="52"/>
  <c r="P72" i="54"/>
  <c r="P76" i="52"/>
  <c r="P76" i="54"/>
  <c r="W76" i="52"/>
  <c r="M77"/>
  <c r="P79"/>
  <c r="P79" i="54"/>
  <c r="W79" i="52"/>
  <c r="P80"/>
  <c r="W80" i="54"/>
  <c r="P81" i="52"/>
  <c r="P81" i="54"/>
  <c r="M81" i="52"/>
  <c r="W81" i="54"/>
  <c r="P82" i="52"/>
  <c r="P82" i="54"/>
  <c r="P83" i="52"/>
  <c r="P83" i="54"/>
  <c r="M83"/>
  <c r="L53" i="52"/>
  <c r="V53" i="54"/>
  <c r="R54"/>
  <c r="X54" i="52"/>
  <c r="P57" i="54"/>
  <c r="X60" i="52"/>
  <c r="P61"/>
  <c r="V61"/>
  <c r="T64"/>
  <c r="P66"/>
  <c r="P66" i="54"/>
  <c r="L66" i="52"/>
  <c r="L66" i="54"/>
  <c r="T66"/>
  <c r="T66" i="52"/>
  <c r="P78"/>
  <c r="P78" i="54"/>
  <c r="L78" i="52"/>
  <c r="L78" i="54"/>
  <c r="V78"/>
  <c r="V78" i="52"/>
  <c r="B64" i="54"/>
  <c r="B64" i="52"/>
  <c r="B74" i="54"/>
  <c r="B74" i="52"/>
  <c r="P70" i="54"/>
  <c r="B23" i="52"/>
  <c r="B69" i="54"/>
  <c r="B69" i="52"/>
  <c r="R34" i="54"/>
  <c r="Q23"/>
  <c r="N23" i="52"/>
  <c r="N24" i="54"/>
  <c r="T25" i="52"/>
  <c r="T25" i="54"/>
  <c r="M28" i="52"/>
  <c r="T18" i="51"/>
  <c r="T18" i="54" s="1"/>
  <c r="N48" i="57" s="1"/>
  <c r="P37" i="52"/>
  <c r="W40" i="54"/>
  <c r="P41"/>
  <c r="M44" i="52"/>
  <c r="L59"/>
  <c r="B38" i="54"/>
  <c r="B38" i="52"/>
  <c r="B45"/>
  <c r="T46" i="54"/>
  <c r="T46" i="52"/>
  <c r="V24"/>
  <c r="V24" i="54"/>
  <c r="O29" i="52"/>
  <c r="W38" i="54"/>
  <c r="W42"/>
  <c r="R42"/>
  <c r="P43"/>
  <c r="O15"/>
  <c r="Z30" i="50"/>
  <c r="Q13" i="54"/>
  <c r="R25"/>
  <c r="L26"/>
  <c r="O39"/>
  <c r="Y44"/>
  <c r="O45" i="52"/>
  <c r="N18" i="51"/>
  <c r="N18" i="52" s="1"/>
  <c r="R38" i="54"/>
  <c r="U38"/>
  <c r="R41"/>
  <c r="R43"/>
  <c r="P18" i="51"/>
  <c r="P18" i="54" s="1"/>
  <c r="J48" i="57" s="1"/>
  <c r="G30" i="56"/>
  <c r="K30"/>
  <c r="J25"/>
  <c r="J26"/>
  <c r="M37"/>
  <c r="Q37"/>
  <c r="F37"/>
  <c r="J37"/>
  <c r="D21"/>
  <c r="H21"/>
  <c r="L21"/>
  <c r="P21"/>
  <c r="F15"/>
  <c r="J15"/>
  <c r="N15"/>
  <c r="F30"/>
  <c r="J30"/>
  <c r="P37"/>
  <c r="E37"/>
  <c r="I37"/>
  <c r="G21"/>
  <c r="K21"/>
  <c r="O21"/>
  <c r="E15"/>
  <c r="I15"/>
  <c r="M15"/>
  <c r="Q15"/>
  <c r="E30"/>
  <c r="I30"/>
  <c r="Q25"/>
  <c r="Q26"/>
  <c r="O37"/>
  <c r="D37"/>
  <c r="H37"/>
  <c r="N21"/>
  <c r="D15"/>
  <c r="H15"/>
  <c r="L15"/>
  <c r="P15"/>
  <c r="G37"/>
  <c r="K37"/>
  <c r="J32"/>
  <c r="Z29" i="50"/>
  <c r="R18" i="51"/>
  <c r="R18" i="54" s="1"/>
  <c r="L48" i="57" s="1"/>
  <c r="V18" i="51"/>
  <c r="P47" i="57" s="1"/>
  <c r="T20" i="52"/>
  <c r="AA51" i="50"/>
  <c r="Z34" i="51"/>
  <c r="Q20" i="52"/>
  <c r="Q19" i="56"/>
  <c r="Q20"/>
  <c r="R20" i="52"/>
  <c r="Q13" i="56"/>
  <c r="Q14"/>
  <c r="Q32"/>
  <c r="Q33"/>
  <c r="J33"/>
  <c r="H193" i="58" l="1"/>
  <c r="H189"/>
  <c r="H185"/>
  <c r="H181"/>
  <c r="H177"/>
  <c r="H173"/>
  <c r="H169"/>
  <c r="H165"/>
  <c r="H161"/>
  <c r="H157"/>
  <c r="H153"/>
  <c r="H149"/>
  <c r="H145"/>
  <c r="H141"/>
  <c r="H137"/>
  <c r="H133"/>
  <c r="H129"/>
  <c r="H125"/>
  <c r="H121"/>
  <c r="H117"/>
  <c r="H113"/>
  <c r="H109"/>
  <c r="H184"/>
  <c r="H176"/>
  <c r="H168"/>
  <c r="H160"/>
  <c r="H152"/>
  <c r="H144"/>
  <c r="H136"/>
  <c r="H128"/>
  <c r="H120"/>
  <c r="H112"/>
  <c r="H194"/>
  <c r="H190"/>
  <c r="H186"/>
  <c r="H182"/>
  <c r="H178"/>
  <c r="H174"/>
  <c r="H170"/>
  <c r="H166"/>
  <c r="H162"/>
  <c r="H158"/>
  <c r="H154"/>
  <c r="H150"/>
  <c r="H146"/>
  <c r="H142"/>
  <c r="H138"/>
  <c r="H134"/>
  <c r="H130"/>
  <c r="H126"/>
  <c r="H122"/>
  <c r="H118"/>
  <c r="H114"/>
  <c r="H110"/>
  <c r="H195"/>
  <c r="H191"/>
  <c r="H187"/>
  <c r="H183"/>
  <c r="H179"/>
  <c r="H175"/>
  <c r="H171"/>
  <c r="H167"/>
  <c r="H163"/>
  <c r="H159"/>
  <c r="H155"/>
  <c r="H151"/>
  <c r="H147"/>
  <c r="H143"/>
  <c r="H139"/>
  <c r="H135"/>
  <c r="H131"/>
  <c r="H127"/>
  <c r="H123"/>
  <c r="H119"/>
  <c r="H115"/>
  <c r="H111"/>
  <c r="H192"/>
  <c r="H188"/>
  <c r="H180"/>
  <c r="H172"/>
  <c r="H164"/>
  <c r="H156"/>
  <c r="H148"/>
  <c r="H140"/>
  <c r="H132"/>
  <c r="H124"/>
  <c r="H116"/>
  <c r="AA24" i="50"/>
  <c r="Z54"/>
  <c r="AB54" s="1"/>
  <c r="AC54" s="1"/>
  <c r="AA54"/>
  <c r="AA65"/>
  <c r="Z69" i="51"/>
  <c r="Z82"/>
  <c r="AB82" s="1"/>
  <c r="AC82" s="1"/>
  <c r="X15" i="52"/>
  <c r="P45"/>
  <c r="P49"/>
  <c r="L32" i="54"/>
  <c r="Z28" i="48"/>
  <c r="AA22" i="51"/>
  <c r="X18"/>
  <c r="X18" i="54" s="1"/>
  <c r="R48" i="57" s="1"/>
  <c r="B61" i="54"/>
  <c r="X24"/>
  <c r="Z25" i="51"/>
  <c r="Z27"/>
  <c r="Z29"/>
  <c r="AA40"/>
  <c r="AA41"/>
  <c r="Z47"/>
  <c r="AA77"/>
  <c r="AA81"/>
  <c r="AA54"/>
  <c r="AA63"/>
  <c r="Z66"/>
  <c r="M30"/>
  <c r="Q30"/>
  <c r="Q30" i="52" s="1"/>
  <c r="U30" i="51"/>
  <c r="U30" i="52" s="1"/>
  <c r="Y30" i="51"/>
  <c r="Y30" i="54" s="1"/>
  <c r="AB18" i="49"/>
  <c r="AC18" s="1"/>
  <c r="Z19"/>
  <c r="AB19"/>
  <c r="AC19" s="1"/>
  <c r="AB32"/>
  <c r="AC32" s="1"/>
  <c r="A33" i="52"/>
  <c r="AA42" i="51"/>
  <c r="M42" i="54"/>
  <c r="Y29"/>
  <c r="W44"/>
  <c r="M40"/>
  <c r="Q32" i="52"/>
  <c r="B77" i="54"/>
  <c r="T62" i="52"/>
  <c r="T54" i="54"/>
  <c r="T54" i="52"/>
  <c r="P53" i="54"/>
  <c r="W83"/>
  <c r="Z81" i="51"/>
  <c r="AA79"/>
  <c r="M79" i="54"/>
  <c r="Z76" i="51"/>
  <c r="W72" i="52"/>
  <c r="M65" i="54"/>
  <c r="W50"/>
  <c r="W74"/>
  <c r="W70"/>
  <c r="W65"/>
  <c r="M47"/>
  <c r="O29"/>
  <c r="AA61" i="51"/>
  <c r="L60" i="52"/>
  <c r="T59"/>
  <c r="S27"/>
  <c r="M76"/>
  <c r="W40"/>
  <c r="P63" i="54"/>
  <c r="L57" i="52"/>
  <c r="N54"/>
  <c r="W81"/>
  <c r="Z79" i="51"/>
  <c r="M72" i="52"/>
  <c r="AA50" i="51"/>
  <c r="Z74"/>
  <c r="Z64"/>
  <c r="T61" i="54"/>
  <c r="S20" i="52"/>
  <c r="B26"/>
  <c r="AA64" i="51"/>
  <c r="V18" i="52"/>
  <c r="P49" i="57" s="1"/>
  <c r="AA70" i="51"/>
  <c r="Z20"/>
  <c r="B29" i="52"/>
  <c r="B44"/>
  <c r="AA34" i="51"/>
  <c r="AB34" s="1"/>
  <c r="AC34" s="1"/>
  <c r="AA46"/>
  <c r="Z13"/>
  <c r="AA15"/>
  <c r="P46" i="52"/>
  <c r="M24" i="54"/>
  <c r="N34" i="52"/>
  <c r="AA24" i="51"/>
  <c r="AA26"/>
  <c r="AA28"/>
  <c r="AA35"/>
  <c r="AA38"/>
  <c r="Z39"/>
  <c r="AA39"/>
  <c r="Z42"/>
  <c r="Z43"/>
  <c r="AA43"/>
  <c r="AA45"/>
  <c r="AA47"/>
  <c r="AA49"/>
  <c r="Z50"/>
  <c r="Z51"/>
  <c r="AA51"/>
  <c r="AA52"/>
  <c r="Z65"/>
  <c r="Z68"/>
  <c r="AA69"/>
  <c r="AB69" s="1"/>
  <c r="AC69" s="1"/>
  <c r="AA71"/>
  <c r="Z72"/>
  <c r="AA73"/>
  <c r="AA75"/>
  <c r="AA82"/>
  <c r="Z83"/>
  <c r="AA83"/>
  <c r="Z54"/>
  <c r="AB54" s="1"/>
  <c r="AC54" s="1"/>
  <c r="Z60"/>
  <c r="AA60"/>
  <c r="Z22"/>
  <c r="AB22" s="1"/>
  <c r="AC22" s="1"/>
  <c r="Z32"/>
  <c r="AB32" s="1"/>
  <c r="AC32" s="1"/>
  <c r="S18"/>
  <c r="S18" i="54" s="1"/>
  <c r="M48" i="57" s="1"/>
  <c r="W18" i="51"/>
  <c r="W18" i="52" s="1"/>
  <c r="Q49" i="57" s="1"/>
  <c r="Z62" i="51"/>
  <c r="L62" i="52"/>
  <c r="L62" i="54"/>
  <c r="B62" i="52"/>
  <c r="B62" i="54"/>
  <c r="M47" i="57"/>
  <c r="S18" i="52"/>
  <c r="M49" i="57" s="1"/>
  <c r="W18" i="54"/>
  <c r="Q48" i="57" s="1"/>
  <c r="AB60" i="51"/>
  <c r="AC60" s="1"/>
  <c r="AB30" i="49"/>
  <c r="AC30" s="1"/>
  <c r="U20" i="52"/>
  <c r="V59" i="54"/>
  <c r="Z59" i="51"/>
  <c r="P59" i="52"/>
  <c r="AA44" i="51"/>
  <c r="Z23"/>
  <c r="Z61"/>
  <c r="AA66"/>
  <c r="AB66" s="1"/>
  <c r="AC66" s="1"/>
  <c r="T64" i="54"/>
  <c r="V63" i="52"/>
  <c r="AA62" i="51"/>
  <c r="X62" i="52"/>
  <c r="L61" i="54"/>
  <c r="X60"/>
  <c r="Z57" i="51"/>
  <c r="Z80"/>
  <c r="Z77"/>
  <c r="Q18"/>
  <c r="Q18" i="54" s="1"/>
  <c r="K48" i="57" s="1"/>
  <c r="Y38" i="54"/>
  <c r="AA57" i="51"/>
  <c r="X64" i="54"/>
  <c r="Z78" i="51"/>
  <c r="V63" i="54"/>
  <c r="T60" i="52"/>
  <c r="T60" i="54"/>
  <c r="M82" i="52"/>
  <c r="M80" i="54"/>
  <c r="M75" i="52"/>
  <c r="Z71" i="51"/>
  <c r="AB71" s="1"/>
  <c r="AC71" s="1"/>
  <c r="W69" i="52"/>
  <c r="W51"/>
  <c r="W49"/>
  <c r="W77" i="54"/>
  <c r="W75"/>
  <c r="W73" i="52"/>
  <c r="M73"/>
  <c r="M69" i="54"/>
  <c r="Z15" i="51"/>
  <c r="AB15" s="1"/>
  <c r="AC15" s="1"/>
  <c r="L13" i="52"/>
  <c r="O34" i="54"/>
  <c r="T78"/>
  <c r="X78"/>
  <c r="M39"/>
  <c r="W25"/>
  <c r="M25"/>
  <c r="M46" i="52"/>
  <c r="Y34"/>
  <c r="B51"/>
  <c r="W29" i="54"/>
  <c r="L19" i="49"/>
  <c r="U18" i="51"/>
  <c r="AA18" s="1"/>
  <c r="O18"/>
  <c r="L30"/>
  <c r="L30" i="54" s="1"/>
  <c r="P30" i="51"/>
  <c r="T30"/>
  <c r="T19" s="1"/>
  <c r="T19" i="54" s="1"/>
  <c r="N64" i="57" s="1"/>
  <c r="L22" i="56" s="1"/>
  <c r="X30" i="51"/>
  <c r="X30" i="52" s="1"/>
  <c r="AA78" i="51"/>
  <c r="AB78" s="1"/>
  <c r="AC78" s="1"/>
  <c r="Z75"/>
  <c r="M71" i="52"/>
  <c r="Z67" i="51"/>
  <c r="M58" i="52"/>
  <c r="M49" i="54"/>
  <c r="W45"/>
  <c r="Z45" i="51"/>
  <c r="M37" i="52"/>
  <c r="W71" i="54"/>
  <c r="M69" i="52"/>
  <c r="M51" i="54"/>
  <c r="Z41" i="51"/>
  <c r="AB41" s="1"/>
  <c r="AC41" s="1"/>
  <c r="AA37"/>
  <c r="U34" i="52"/>
  <c r="Y20" i="54"/>
  <c r="M43" i="52"/>
  <c r="W39" i="54"/>
  <c r="M39" i="52"/>
  <c r="AA20" i="51"/>
  <c r="S28" i="52"/>
  <c r="AA25" i="51"/>
  <c r="A33" i="49"/>
  <c r="Z26" i="51"/>
  <c r="AB26" s="1"/>
  <c r="AC26" s="1"/>
  <c r="N30"/>
  <c r="N30" i="52" s="1"/>
  <c r="R30" i="51"/>
  <c r="R30" i="52" s="1"/>
  <c r="V30" i="51"/>
  <c r="V19" s="1"/>
  <c r="V19" i="54" s="1"/>
  <c r="P64" i="57" s="1"/>
  <c r="N22" i="56" s="1"/>
  <c r="AB64" i="51"/>
  <c r="AC64" s="1"/>
  <c r="Z37"/>
  <c r="B66" i="54"/>
  <c r="B72" i="52"/>
  <c r="P19" i="51"/>
  <c r="P19" i="54" s="1"/>
  <c r="J64" i="57" s="1"/>
  <c r="H22" i="56" s="1"/>
  <c r="P30" i="52"/>
  <c r="S19" i="51"/>
  <c r="S19" i="54" s="1"/>
  <c r="M64" i="57" s="1"/>
  <c r="S30" i="52"/>
  <c r="S30" i="54"/>
  <c r="H47" i="57"/>
  <c r="P18" i="52"/>
  <c r="J49" i="57" s="1"/>
  <c r="N18" i="54"/>
  <c r="H48" i="57" s="1"/>
  <c r="B42" i="52"/>
  <c r="B30" i="51"/>
  <c r="B47" i="54"/>
  <c r="M18" i="51"/>
  <c r="G47" i="57" s="1"/>
  <c r="AA27" i="51"/>
  <c r="Z35"/>
  <c r="B22" i="54"/>
  <c r="B60" i="52"/>
  <c r="AA74" i="51"/>
  <c r="AA80"/>
  <c r="AA59"/>
  <c r="B82" i="52"/>
  <c r="Z13" i="48"/>
  <c r="Z25"/>
  <c r="AA27"/>
  <c r="AA28"/>
  <c r="AB28" s="1"/>
  <c r="AC28" s="1"/>
  <c r="Z47"/>
  <c r="AA52"/>
  <c r="Z60"/>
  <c r="Z70"/>
  <c r="AA74"/>
  <c r="AA81"/>
  <c r="Z82"/>
  <c r="F19"/>
  <c r="F19" i="50"/>
  <c r="M18" i="52"/>
  <c r="G49" i="57" s="1"/>
  <c r="S58"/>
  <c r="Y19" i="50"/>
  <c r="S60" i="57" s="1"/>
  <c r="Y19" i="48"/>
  <c r="S59" i="57" s="1"/>
  <c r="Q16" i="56" s="1"/>
  <c r="J19" i="48"/>
  <c r="J19" i="50"/>
  <c r="S19"/>
  <c r="M60" i="57" s="1"/>
  <c r="S19" i="48"/>
  <c r="M59" i="57" s="1"/>
  <c r="K16" i="56" s="1"/>
  <c r="M58" i="57"/>
  <c r="Y18" i="54"/>
  <c r="S48" i="57" s="1"/>
  <c r="J47"/>
  <c r="L18" i="52"/>
  <c r="F49" i="57" s="1"/>
  <c r="B65" i="52"/>
  <c r="B49"/>
  <c r="B15" i="54"/>
  <c r="A17" i="41"/>
  <c r="C19" i="48"/>
  <c r="E19"/>
  <c r="P19"/>
  <c r="J59" i="57" s="1"/>
  <c r="H16" i="56" s="1"/>
  <c r="B19" i="50"/>
  <c r="O19" i="41"/>
  <c r="M19"/>
  <c r="T19"/>
  <c r="R19"/>
  <c r="X19"/>
  <c r="M18" i="48"/>
  <c r="G43" i="57" s="1"/>
  <c r="W18" i="48"/>
  <c r="Q43" i="57" s="1"/>
  <c r="U19" i="48"/>
  <c r="O59" i="57" s="1"/>
  <c r="M16" i="56" s="1"/>
  <c r="AA20" i="48"/>
  <c r="AA29"/>
  <c r="S30"/>
  <c r="Y30"/>
  <c r="AA30" s="1"/>
  <c r="AA32"/>
  <c r="AA35"/>
  <c r="R18" i="50"/>
  <c r="L44" i="57" s="1"/>
  <c r="N18" i="50"/>
  <c r="H44" i="57" s="1"/>
  <c r="X18" i="50"/>
  <c r="R44" i="57" s="1"/>
  <c r="T18" i="50"/>
  <c r="N44" i="57" s="1"/>
  <c r="V19" i="50"/>
  <c r="P60" i="57" s="1"/>
  <c r="Q19" i="50"/>
  <c r="H42" i="57"/>
  <c r="L42"/>
  <c r="P42"/>
  <c r="J58"/>
  <c r="B57" i="54"/>
  <c r="X18" i="48"/>
  <c r="R43" i="57" s="1"/>
  <c r="T18" i="48"/>
  <c r="V19"/>
  <c r="P59" i="57" s="1"/>
  <c r="N16" i="56" s="1"/>
  <c r="L30" i="48"/>
  <c r="S18" i="50"/>
  <c r="M44" i="57" s="1"/>
  <c r="O18" i="50"/>
  <c r="I44" i="57" s="1"/>
  <c r="Y18" i="50"/>
  <c r="U18"/>
  <c r="O44" i="57" s="1"/>
  <c r="W19" i="50"/>
  <c r="Q60" i="57" s="1"/>
  <c r="G42"/>
  <c r="O42"/>
  <c r="S42"/>
  <c r="Q58"/>
  <c r="U26" i="54"/>
  <c r="D19" i="41"/>
  <c r="H19"/>
  <c r="N19"/>
  <c r="L19"/>
  <c r="Z18"/>
  <c r="AA18"/>
  <c r="S18" i="48"/>
  <c r="M43" i="57" s="1"/>
  <c r="O18" i="48"/>
  <c r="I43" i="57" s="1"/>
  <c r="P18" i="50"/>
  <c r="J44" i="57" s="1"/>
  <c r="L18" i="50"/>
  <c r="F44" i="57" s="1"/>
  <c r="Z24" i="51"/>
  <c r="AB24" s="1"/>
  <c r="AC24" s="1"/>
  <c r="J42" i="57"/>
  <c r="AB59" i="51"/>
  <c r="AC59" s="1"/>
  <c r="AB25"/>
  <c r="AC25" s="1"/>
  <c r="V18" i="54"/>
  <c r="P48" i="57" s="1"/>
  <c r="S47"/>
  <c r="L18" i="54"/>
  <c r="Q19" i="48"/>
  <c r="K59" i="57" s="1"/>
  <c r="I16" i="56" s="1"/>
  <c r="AA30" i="41"/>
  <c r="AB30" s="1"/>
  <c r="AC30" s="1"/>
  <c r="W18" i="50"/>
  <c r="Q44" i="57" s="1"/>
  <c r="U19" i="50"/>
  <c r="O60" i="57" s="1"/>
  <c r="AA41" i="48"/>
  <c r="AA49" i="50"/>
  <c r="B58" i="54"/>
  <c r="O64"/>
  <c r="N66"/>
  <c r="B67"/>
  <c r="B79"/>
  <c r="B83" i="52"/>
  <c r="N61" i="54"/>
  <c r="T55"/>
  <c r="B20"/>
  <c r="Z22" i="50"/>
  <c r="AB22" s="1"/>
  <c r="AC22" s="1"/>
  <c r="AA22"/>
  <c r="AA23"/>
  <c r="AA25"/>
  <c r="AE11" i="43"/>
  <c r="AE16"/>
  <c r="U63" i="54"/>
  <c r="Z26" i="48"/>
  <c r="AA26"/>
  <c r="AB26" s="1"/>
  <c r="AC26" s="1"/>
  <c r="Z35"/>
  <c r="Z37"/>
  <c r="Z39"/>
  <c r="AA39"/>
  <c r="AB39" s="1"/>
  <c r="AC39" s="1"/>
  <c r="Z27" i="50"/>
  <c r="AA27"/>
  <c r="Z28"/>
  <c r="U66" i="54"/>
  <c r="Z40" i="48"/>
  <c r="Z45"/>
  <c r="AA30" i="50"/>
  <c r="Z32"/>
  <c r="AB32" s="1"/>
  <c r="AC32" s="1"/>
  <c r="AA32"/>
  <c r="Z38"/>
  <c r="Z40"/>
  <c r="AA40"/>
  <c r="AB40" s="1"/>
  <c r="AC40" s="1"/>
  <c r="Z42"/>
  <c r="Z44"/>
  <c r="B25" i="54"/>
  <c r="B34"/>
  <c r="B37"/>
  <c r="B40"/>
  <c r="B43"/>
  <c r="B46"/>
  <c r="B53"/>
  <c r="O66"/>
  <c r="B68"/>
  <c r="B71"/>
  <c r="B75" i="52"/>
  <c r="B81" i="54"/>
  <c r="O55"/>
  <c r="X55"/>
  <c r="U78"/>
  <c r="U61"/>
  <c r="AA46" i="48"/>
  <c r="AA50"/>
  <c r="AA51"/>
  <c r="Z53"/>
  <c r="Z54"/>
  <c r="AA58"/>
  <c r="AA59"/>
  <c r="AA60"/>
  <c r="AB60" s="1"/>
  <c r="AC60" s="1"/>
  <c r="AA65"/>
  <c r="AA71"/>
  <c r="AA72"/>
  <c r="Z74"/>
  <c r="AB74" s="1"/>
  <c r="AC74" s="1"/>
  <c r="AA75"/>
  <c r="Z79"/>
  <c r="AA79"/>
  <c r="AA80"/>
  <c r="Z81"/>
  <c r="AA82"/>
  <c r="Z83"/>
  <c r="AA50" i="50"/>
  <c r="Z51"/>
  <c r="AB51" s="1"/>
  <c r="AC51" s="1"/>
  <c r="Z52"/>
  <c r="AA53"/>
  <c r="Z56"/>
  <c r="AA57"/>
  <c r="Z60"/>
  <c r="Z67"/>
  <c r="AA70"/>
  <c r="Z71"/>
  <c r="Z73"/>
  <c r="Z77"/>
  <c r="Z80"/>
  <c r="AA80"/>
  <c r="Z81"/>
  <c r="AA81"/>
  <c r="AE15" i="43"/>
  <c r="AB35" i="48"/>
  <c r="AC35" s="1"/>
  <c r="Z72" i="50"/>
  <c r="AA23" i="48"/>
  <c r="AA67"/>
  <c r="AA26" i="50"/>
  <c r="AA41"/>
  <c r="AA74"/>
  <c r="Z57" i="48"/>
  <c r="Z32"/>
  <c r="AB32" s="1"/>
  <c r="AC32" s="1"/>
  <c r="AA34"/>
  <c r="AA37"/>
  <c r="AA35" i="50"/>
  <c r="AA52"/>
  <c r="Z68" i="48"/>
  <c r="V50" i="52"/>
  <c r="V40"/>
  <c r="V60"/>
  <c r="V55"/>
  <c r="V73"/>
  <c r="V67"/>
  <c r="V38"/>
  <c r="V54"/>
  <c r="V75"/>
  <c r="V71"/>
  <c r="V70"/>
  <c r="V69"/>
  <c r="V65"/>
  <c r="V52"/>
  <c r="V47"/>
  <c r="V44"/>
  <c r="V43"/>
  <c r="V32"/>
  <c r="V56"/>
  <c r="V83"/>
  <c r="V81"/>
  <c r="V79"/>
  <c r="V74"/>
  <c r="V41"/>
  <c r="V35"/>
  <c r="V27"/>
  <c r="V22"/>
  <c r="V20"/>
  <c r="Q79" i="54"/>
  <c r="Q74"/>
  <c r="Q72"/>
  <c r="Q69"/>
  <c r="Q68"/>
  <c r="Q65"/>
  <c r="Q57"/>
  <c r="Q56"/>
  <c r="Q53"/>
  <c r="Q43"/>
  <c r="Q41"/>
  <c r="Q39"/>
  <c r="Q83"/>
  <c r="Q81"/>
  <c r="Q76"/>
  <c r="Q70"/>
  <c r="Q67"/>
  <c r="Q47"/>
  <c r="Q28"/>
  <c r="Q75"/>
  <c r="Q73"/>
  <c r="Q60"/>
  <c r="Q52"/>
  <c r="Q51"/>
  <c r="Q44"/>
  <c r="Q35"/>
  <c r="Q77"/>
  <c r="Q71"/>
  <c r="Q54"/>
  <c r="Q50"/>
  <c r="Q42"/>
  <c r="Q40"/>
  <c r="Q38"/>
  <c r="L81"/>
  <c r="L75"/>
  <c r="L73"/>
  <c r="L70"/>
  <c r="L58"/>
  <c r="L47"/>
  <c r="L41"/>
  <c r="L34"/>
  <c r="L63"/>
  <c r="L67"/>
  <c r="L71"/>
  <c r="L56"/>
  <c r="L52"/>
  <c r="L44"/>
  <c r="L40"/>
  <c r="L74"/>
  <c r="L69"/>
  <c r="L68"/>
  <c r="L65"/>
  <c r="L46"/>
  <c r="L42"/>
  <c r="L35"/>
  <c r="L29"/>
  <c r="L83"/>
  <c r="L80"/>
  <c r="L79"/>
  <c r="L76"/>
  <c r="L72"/>
  <c r="L54"/>
  <c r="L50"/>
  <c r="L49"/>
  <c r="L45"/>
  <c r="L43"/>
  <c r="L39"/>
  <c r="L38"/>
  <c r="AD19" i="43"/>
  <c r="Y62" i="54"/>
  <c r="Y80"/>
  <c r="Y76"/>
  <c r="Y72"/>
  <c r="Y54"/>
  <c r="Y51"/>
  <c r="Y45"/>
  <c r="Y81"/>
  <c r="Y75"/>
  <c r="Y73"/>
  <c r="Y60"/>
  <c r="Y59"/>
  <c r="Y58"/>
  <c r="Y41"/>
  <c r="Y37"/>
  <c r="Y32"/>
  <c r="Y28"/>
  <c r="Y82"/>
  <c r="Y77"/>
  <c r="Y71"/>
  <c r="Y56"/>
  <c r="Y49"/>
  <c r="Y40"/>
  <c r="Y83"/>
  <c r="Y74"/>
  <c r="Y69"/>
  <c r="Y68"/>
  <c r="Y65"/>
  <c r="Y57"/>
  <c r="Y42"/>
  <c r="Y35"/>
  <c r="M64" i="52"/>
  <c r="M57"/>
  <c r="M55"/>
  <c r="M53"/>
  <c r="M38"/>
  <c r="M24"/>
  <c r="M13"/>
  <c r="M78"/>
  <c r="M62"/>
  <c r="M61"/>
  <c r="M59"/>
  <c r="M26"/>
  <c r="M23"/>
  <c r="M60"/>
  <c r="M56"/>
  <c r="M54"/>
  <c r="M35"/>
  <c r="M27"/>
  <c r="M22"/>
  <c r="M32"/>
  <c r="M20"/>
  <c r="R57"/>
  <c r="R72"/>
  <c r="R71"/>
  <c r="R68"/>
  <c r="R49"/>
  <c r="R45"/>
  <c r="R32"/>
  <c r="R78"/>
  <c r="R59"/>
  <c r="R56"/>
  <c r="R55"/>
  <c r="R80"/>
  <c r="R77"/>
  <c r="R75"/>
  <c r="R73"/>
  <c r="R70"/>
  <c r="R58"/>
  <c r="R51"/>
  <c r="R37"/>
  <c r="R25"/>
  <c r="R23"/>
  <c r="R15"/>
  <c r="R61"/>
  <c r="R60"/>
  <c r="R82"/>
  <c r="R69"/>
  <c r="R67"/>
  <c r="R44"/>
  <c r="R41"/>
  <c r="R38"/>
  <c r="R28"/>
  <c r="R22"/>
  <c r="R13"/>
  <c r="R63"/>
  <c r="R83"/>
  <c r="R65"/>
  <c r="R50"/>
  <c r="R39"/>
  <c r="R26"/>
  <c r="R24"/>
  <c r="AB82" i="48"/>
  <c r="AC82" s="1"/>
  <c r="M64" i="54"/>
  <c r="S66"/>
  <c r="R78"/>
  <c r="S61"/>
  <c r="N55"/>
  <c r="W64"/>
  <c r="W66"/>
  <c r="U62"/>
  <c r="Q61"/>
  <c r="Q66"/>
  <c r="U64"/>
  <c r="U55"/>
  <c r="AA25" i="48"/>
  <c r="AA53"/>
  <c r="AA56"/>
  <c r="AA57"/>
  <c r="AA39" i="50"/>
  <c r="AA58"/>
  <c r="AA67"/>
  <c r="AB67" s="1"/>
  <c r="AC67" s="1"/>
  <c r="Z74"/>
  <c r="M13" i="54"/>
  <c r="U13"/>
  <c r="N15"/>
  <c r="T15"/>
  <c r="O20"/>
  <c r="X20"/>
  <c r="O22"/>
  <c r="X22"/>
  <c r="T22"/>
  <c r="M23"/>
  <c r="U23"/>
  <c r="T24"/>
  <c r="Y25"/>
  <c r="N26"/>
  <c r="Y26"/>
  <c r="R27"/>
  <c r="N27"/>
  <c r="X27"/>
  <c r="U28"/>
  <c r="U63" i="52"/>
  <c r="U56"/>
  <c r="U77"/>
  <c r="U72"/>
  <c r="U65"/>
  <c r="U52"/>
  <c r="U43"/>
  <c r="U39"/>
  <c r="U29"/>
  <c r="U22"/>
  <c r="U57"/>
  <c r="U81"/>
  <c r="U76"/>
  <c r="U68"/>
  <c r="U27"/>
  <c r="U13"/>
  <c r="U62"/>
  <c r="U55"/>
  <c r="U82"/>
  <c r="U58"/>
  <c r="U49"/>
  <c r="U42"/>
  <c r="U28"/>
  <c r="U25"/>
  <c r="U23"/>
  <c r="U66"/>
  <c r="U80"/>
  <c r="U51"/>
  <c r="U45"/>
  <c r="U37"/>
  <c r="U32"/>
  <c r="U26"/>
  <c r="P15" i="54"/>
  <c r="P54"/>
  <c r="P50"/>
  <c r="P46"/>
  <c r="P30"/>
  <c r="P56"/>
  <c r="P39"/>
  <c r="P58"/>
  <c r="P34"/>
  <c r="P32"/>
  <c r="W57"/>
  <c r="W56"/>
  <c r="W34"/>
  <c r="W43"/>
  <c r="W32"/>
  <c r="W28"/>
  <c r="W82"/>
  <c r="W59"/>
  <c r="M60"/>
  <c r="M56"/>
  <c r="M32"/>
  <c r="M82"/>
  <c r="M35"/>
  <c r="M57"/>
  <c r="M54"/>
  <c r="M53"/>
  <c r="M38"/>
  <c r="M59"/>
  <c r="M41"/>
  <c r="M30"/>
  <c r="R80"/>
  <c r="R76"/>
  <c r="R70"/>
  <c r="R67"/>
  <c r="R59"/>
  <c r="R75"/>
  <c r="R73"/>
  <c r="R60"/>
  <c r="R58"/>
  <c r="R51"/>
  <c r="R46"/>
  <c r="R45"/>
  <c r="R32"/>
  <c r="R83"/>
  <c r="R82"/>
  <c r="R77"/>
  <c r="R71"/>
  <c r="R50"/>
  <c r="R40"/>
  <c r="R79"/>
  <c r="R74"/>
  <c r="R72"/>
  <c r="R69"/>
  <c r="R68"/>
  <c r="R65"/>
  <c r="R57"/>
  <c r="R56"/>
  <c r="R53"/>
  <c r="R49"/>
  <c r="R39"/>
  <c r="N66" i="52"/>
  <c r="N63"/>
  <c r="N82"/>
  <c r="N67"/>
  <c r="N28"/>
  <c r="N56"/>
  <c r="N74"/>
  <c r="N72"/>
  <c r="N70"/>
  <c r="N49"/>
  <c r="N43"/>
  <c r="N39"/>
  <c r="N29"/>
  <c r="N22"/>
  <c r="N81"/>
  <c r="N80"/>
  <c r="N76"/>
  <c r="N68"/>
  <c r="N51"/>
  <c r="N45"/>
  <c r="N38"/>
  <c r="N37"/>
  <c r="N20"/>
  <c r="N13"/>
  <c r="N78"/>
  <c r="N62"/>
  <c r="N59"/>
  <c r="N55"/>
  <c r="N77"/>
  <c r="N58"/>
  <c r="N50"/>
  <c r="N42"/>
  <c r="N40"/>
  <c r="N26"/>
  <c r="N25"/>
  <c r="N15"/>
  <c r="S60"/>
  <c r="S56"/>
  <c r="S55"/>
  <c r="S69"/>
  <c r="S67"/>
  <c r="S44"/>
  <c r="S42"/>
  <c r="S13"/>
  <c r="S63"/>
  <c r="S54"/>
  <c r="S53"/>
  <c r="S83"/>
  <c r="S65"/>
  <c r="S50"/>
  <c r="S43"/>
  <c r="S35"/>
  <c r="S29"/>
  <c r="S26"/>
  <c r="S24"/>
  <c r="S22"/>
  <c r="S57"/>
  <c r="S81"/>
  <c r="S74"/>
  <c r="S68"/>
  <c r="S52"/>
  <c r="S47"/>
  <c r="AC20" i="43"/>
  <c r="S64" i="52"/>
  <c r="S62"/>
  <c r="S79"/>
  <c r="S76"/>
  <c r="S73"/>
  <c r="S72"/>
  <c r="S70"/>
  <c r="S40"/>
  <c r="S32"/>
  <c r="X83"/>
  <c r="X81"/>
  <c r="X79"/>
  <c r="X72"/>
  <c r="X39"/>
  <c r="X35"/>
  <c r="X24"/>
  <c r="X64"/>
  <c r="X56"/>
  <c r="X76"/>
  <c r="X68"/>
  <c r="X50"/>
  <c r="X40"/>
  <c r="X22"/>
  <c r="X20"/>
  <c r="X66"/>
  <c r="X53"/>
  <c r="X74"/>
  <c r="X73"/>
  <c r="X67"/>
  <c r="X58"/>
  <c r="X42"/>
  <c r="X38"/>
  <c r="X25"/>
  <c r="X55"/>
  <c r="X71"/>
  <c r="X70"/>
  <c r="X69"/>
  <c r="X52"/>
  <c r="X47"/>
  <c r="X44"/>
  <c r="X43"/>
  <c r="X29"/>
  <c r="X27"/>
  <c r="W78" i="54"/>
  <c r="V62"/>
  <c r="N13"/>
  <c r="W13"/>
  <c r="Q15"/>
  <c r="W15"/>
  <c r="Q20"/>
  <c r="L20"/>
  <c r="T20"/>
  <c r="P22"/>
  <c r="Y22"/>
  <c r="U22"/>
  <c r="O23"/>
  <c r="V23"/>
  <c r="O24"/>
  <c r="U24"/>
  <c r="P26"/>
  <c r="R26"/>
  <c r="T26"/>
  <c r="O27"/>
  <c r="Y27"/>
  <c r="X29"/>
  <c r="Q66" i="52"/>
  <c r="Q60"/>
  <c r="Q54"/>
  <c r="Q53"/>
  <c r="Q69"/>
  <c r="Q67"/>
  <c r="Q44"/>
  <c r="Q43"/>
  <c r="Q35"/>
  <c r="Q29"/>
  <c r="Q27"/>
  <c r="Q13"/>
  <c r="Q63"/>
  <c r="Q83"/>
  <c r="Q81"/>
  <c r="Q74"/>
  <c r="Q72"/>
  <c r="Q65"/>
  <c r="Q52"/>
  <c r="Q50"/>
  <c r="Q47"/>
  <c r="Q26"/>
  <c r="Q24"/>
  <c r="Q64"/>
  <c r="Q62"/>
  <c r="Q57"/>
  <c r="Q56"/>
  <c r="Q55"/>
  <c r="Q79"/>
  <c r="Q76"/>
  <c r="Q68"/>
  <c r="Q51"/>
  <c r="Q40"/>
  <c r="Q73"/>
  <c r="Q70"/>
  <c r="Q42"/>
  <c r="Q38"/>
  <c r="Q22"/>
  <c r="V71" i="54"/>
  <c r="V65"/>
  <c r="V49"/>
  <c r="V46"/>
  <c r="V40"/>
  <c r="V83"/>
  <c r="V80"/>
  <c r="V79"/>
  <c r="V74"/>
  <c r="V69"/>
  <c r="V56"/>
  <c r="V54"/>
  <c r="V50"/>
  <c r="V45"/>
  <c r="V42"/>
  <c r="V38"/>
  <c r="V35"/>
  <c r="V72"/>
  <c r="V70"/>
  <c r="V51"/>
  <c r="V47"/>
  <c r="V43"/>
  <c r="V81"/>
  <c r="V77"/>
  <c r="V75"/>
  <c r="V73"/>
  <c r="V67"/>
  <c r="V52"/>
  <c r="V44"/>
  <c r="V41"/>
  <c r="V37"/>
  <c r="V32"/>
  <c r="N82"/>
  <c r="N52"/>
  <c r="N44"/>
  <c r="N40"/>
  <c r="N37"/>
  <c r="N35"/>
  <c r="N77"/>
  <c r="N74"/>
  <c r="N68"/>
  <c r="N42"/>
  <c r="N38"/>
  <c r="N34"/>
  <c r="N29"/>
  <c r="N63"/>
  <c r="N80"/>
  <c r="N79"/>
  <c r="N76"/>
  <c r="N72"/>
  <c r="N59"/>
  <c r="N50"/>
  <c r="N49"/>
  <c r="N45"/>
  <c r="N43"/>
  <c r="N41"/>
  <c r="N39"/>
  <c r="N67"/>
  <c r="N81"/>
  <c r="N70"/>
  <c r="N58"/>
  <c r="N56"/>
  <c r="N51"/>
  <c r="N47"/>
  <c r="N46"/>
  <c r="S81"/>
  <c r="S75"/>
  <c r="S73"/>
  <c r="S60"/>
  <c r="S51"/>
  <c r="S47"/>
  <c r="S32"/>
  <c r="AC19" i="43"/>
  <c r="S83" i="54"/>
  <c r="S77"/>
  <c r="S71"/>
  <c r="S52"/>
  <c r="S50"/>
  <c r="S44"/>
  <c r="S40"/>
  <c r="S35"/>
  <c r="S79"/>
  <c r="S74"/>
  <c r="S72"/>
  <c r="S69"/>
  <c r="S68"/>
  <c r="S65"/>
  <c r="S57"/>
  <c r="S56"/>
  <c r="S54"/>
  <c r="S53"/>
  <c r="S42"/>
  <c r="S38"/>
  <c r="S34"/>
  <c r="S29"/>
  <c r="S76"/>
  <c r="S70"/>
  <c r="S67"/>
  <c r="S43"/>
  <c r="S41"/>
  <c r="O56" i="52"/>
  <c r="O83"/>
  <c r="O81"/>
  <c r="O72"/>
  <c r="O71"/>
  <c r="O65"/>
  <c r="O52"/>
  <c r="O47"/>
  <c r="O38"/>
  <c r="O22"/>
  <c r="O13"/>
  <c r="O78"/>
  <c r="O64"/>
  <c r="O62"/>
  <c r="O59"/>
  <c r="O57"/>
  <c r="O79"/>
  <c r="O75"/>
  <c r="O51"/>
  <c r="O50"/>
  <c r="O26"/>
  <c r="O24"/>
  <c r="O20"/>
  <c r="O61"/>
  <c r="O55"/>
  <c r="O82"/>
  <c r="O73"/>
  <c r="O41"/>
  <c r="O32"/>
  <c r="O28"/>
  <c r="O23"/>
  <c r="O60"/>
  <c r="O54"/>
  <c r="O53"/>
  <c r="O70"/>
  <c r="O69"/>
  <c r="O67"/>
  <c r="O44"/>
  <c r="O43"/>
  <c r="O35"/>
  <c r="O27"/>
  <c r="T73"/>
  <c r="T67"/>
  <c r="T38"/>
  <c r="T32"/>
  <c r="T56"/>
  <c r="T75"/>
  <c r="T71"/>
  <c r="T70"/>
  <c r="T69"/>
  <c r="T47"/>
  <c r="T44"/>
  <c r="T83"/>
  <c r="T79"/>
  <c r="T74"/>
  <c r="T65"/>
  <c r="T52"/>
  <c r="T43"/>
  <c r="T41"/>
  <c r="T35"/>
  <c r="T24"/>
  <c r="T55"/>
  <c r="T53"/>
  <c r="T81"/>
  <c r="T50"/>
  <c r="T40"/>
  <c r="T27"/>
  <c r="T22"/>
  <c r="AD20" i="43"/>
  <c r="AE20" s="1"/>
  <c r="Y78" i="52"/>
  <c r="Y66"/>
  <c r="Y61"/>
  <c r="Y59"/>
  <c r="Y56"/>
  <c r="Y82"/>
  <c r="Y73"/>
  <c r="Y58"/>
  <c r="Y42"/>
  <c r="Y38"/>
  <c r="Y32"/>
  <c r="Y28"/>
  <c r="Y25"/>
  <c r="Y23"/>
  <c r="Y22"/>
  <c r="Y60"/>
  <c r="Y71"/>
  <c r="Y69"/>
  <c r="Y49"/>
  <c r="Y44"/>
  <c r="Y27"/>
  <c r="Y26"/>
  <c r="Y55"/>
  <c r="Y54"/>
  <c r="Y83"/>
  <c r="Y80"/>
  <c r="Y75"/>
  <c r="Y72"/>
  <c r="Y65"/>
  <c r="Y51"/>
  <c r="Y45"/>
  <c r="Y39"/>
  <c r="Y37"/>
  <c r="Y35"/>
  <c r="Y64"/>
  <c r="Y57"/>
  <c r="Y77"/>
  <c r="Y76"/>
  <c r="Y68"/>
  <c r="Y41"/>
  <c r="Y13"/>
  <c r="W61" i="54"/>
  <c r="W63"/>
  <c r="U46" i="52"/>
  <c r="P55" i="54"/>
  <c r="W55"/>
  <c r="S13"/>
  <c r="X13"/>
  <c r="S15"/>
  <c r="Y15"/>
  <c r="R20"/>
  <c r="M20"/>
  <c r="U20"/>
  <c r="Q22"/>
  <c r="L22"/>
  <c r="V22"/>
  <c r="P23"/>
  <c r="W23"/>
  <c r="Q24"/>
  <c r="Q26"/>
  <c r="S26"/>
  <c r="P27"/>
  <c r="L27"/>
  <c r="V27"/>
  <c r="L28"/>
  <c r="P29"/>
  <c r="P77" i="52"/>
  <c r="P58"/>
  <c r="P22"/>
  <c r="P25"/>
  <c r="P23"/>
  <c r="P20"/>
  <c r="P70"/>
  <c r="P32"/>
  <c r="P39"/>
  <c r="P29"/>
  <c r="P13"/>
  <c r="P56"/>
  <c r="P55"/>
  <c r="P50"/>
  <c r="P26"/>
  <c r="P24"/>
  <c r="W66"/>
  <c r="W55"/>
  <c r="W26"/>
  <c r="W63"/>
  <c r="W32"/>
  <c r="W29"/>
  <c r="W27"/>
  <c r="W57"/>
  <c r="W56"/>
  <c r="W24"/>
  <c r="W22"/>
  <c r="W20"/>
  <c r="W15"/>
  <c r="W13"/>
  <c r="W78"/>
  <c r="W64"/>
  <c r="W62"/>
  <c r="W59"/>
  <c r="W82"/>
  <c r="W28"/>
  <c r="W23"/>
  <c r="U82" i="54"/>
  <c r="U81"/>
  <c r="U77"/>
  <c r="U73"/>
  <c r="U67"/>
  <c r="U53"/>
  <c r="U52"/>
  <c r="U41"/>
  <c r="U37"/>
  <c r="U32"/>
  <c r="U68"/>
  <c r="U65"/>
  <c r="U57"/>
  <c r="U49"/>
  <c r="U40"/>
  <c r="U29"/>
  <c r="U80"/>
  <c r="U79"/>
  <c r="U76"/>
  <c r="U74"/>
  <c r="U56"/>
  <c r="U50"/>
  <c r="U45"/>
  <c r="U42"/>
  <c r="U72"/>
  <c r="U70"/>
  <c r="U58"/>
  <c r="U51"/>
  <c r="U47"/>
  <c r="U43"/>
  <c r="O45"/>
  <c r="O77"/>
  <c r="O71"/>
  <c r="O42"/>
  <c r="O38"/>
  <c r="O67"/>
  <c r="O40"/>
  <c r="O80"/>
  <c r="O79"/>
  <c r="O72"/>
  <c r="O69"/>
  <c r="O65"/>
  <c r="O59"/>
  <c r="O57"/>
  <c r="O54"/>
  <c r="O53"/>
  <c r="O50"/>
  <c r="O49"/>
  <c r="O43"/>
  <c r="O41"/>
  <c r="O83"/>
  <c r="O81"/>
  <c r="O70"/>
  <c r="O56"/>
  <c r="O47"/>
  <c r="O30"/>
  <c r="O28"/>
  <c r="O82"/>
  <c r="O75"/>
  <c r="O73"/>
  <c r="O60"/>
  <c r="O52"/>
  <c r="O44"/>
  <c r="O37"/>
  <c r="O35"/>
  <c r="O32"/>
  <c r="T75"/>
  <c r="T70"/>
  <c r="T57"/>
  <c r="T51"/>
  <c r="T49"/>
  <c r="T47"/>
  <c r="T44"/>
  <c r="T43"/>
  <c r="T81"/>
  <c r="T77"/>
  <c r="T73"/>
  <c r="T71"/>
  <c r="T67"/>
  <c r="T53"/>
  <c r="T52"/>
  <c r="T41"/>
  <c r="T37"/>
  <c r="T32"/>
  <c r="T28"/>
  <c r="T83"/>
  <c r="T69"/>
  <c r="T65"/>
  <c r="T40"/>
  <c r="T38"/>
  <c r="T35"/>
  <c r="T80"/>
  <c r="T79"/>
  <c r="T74"/>
  <c r="T56"/>
  <c r="T50"/>
  <c r="T45"/>
  <c r="X83"/>
  <c r="X79"/>
  <c r="X74"/>
  <c r="X69"/>
  <c r="X68"/>
  <c r="X50"/>
  <c r="X43"/>
  <c r="X42"/>
  <c r="X39"/>
  <c r="X38"/>
  <c r="X35"/>
  <c r="X76"/>
  <c r="X72"/>
  <c r="X70"/>
  <c r="X51"/>
  <c r="X47"/>
  <c r="X46"/>
  <c r="X81"/>
  <c r="AA81" s="1"/>
  <c r="X75"/>
  <c r="X73"/>
  <c r="X67"/>
  <c r="X59"/>
  <c r="X58"/>
  <c r="X52"/>
  <c r="X44"/>
  <c r="X41"/>
  <c r="X37"/>
  <c r="X71"/>
  <c r="X56"/>
  <c r="X53"/>
  <c r="X40"/>
  <c r="L54" i="52"/>
  <c r="L83"/>
  <c r="L74"/>
  <c r="L72"/>
  <c r="L70"/>
  <c r="L65"/>
  <c r="L52"/>
  <c r="L47"/>
  <c r="L43"/>
  <c r="L39"/>
  <c r="L35"/>
  <c r="L29"/>
  <c r="L20"/>
  <c r="L55"/>
  <c r="L81"/>
  <c r="L79"/>
  <c r="L76"/>
  <c r="L68"/>
  <c r="L73"/>
  <c r="L58"/>
  <c r="L50"/>
  <c r="L42"/>
  <c r="L40"/>
  <c r="L38"/>
  <c r="L25"/>
  <c r="L15"/>
  <c r="L56"/>
  <c r="L69"/>
  <c r="L67"/>
  <c r="L44"/>
  <c r="L26"/>
  <c r="L22"/>
  <c r="AB73" i="50"/>
  <c r="AC73" s="1"/>
  <c r="X34" i="52"/>
  <c r="S63" i="54"/>
  <c r="M66"/>
  <c r="M78"/>
  <c r="M61"/>
  <c r="P34" i="52"/>
  <c r="W62" i="54"/>
  <c r="Q34" i="52"/>
  <c r="Q62" i="54"/>
  <c r="Q78"/>
  <c r="V34" i="52"/>
  <c r="W46"/>
  <c r="V55" i="54"/>
  <c r="AA47" i="48"/>
  <c r="AB47" s="1"/>
  <c r="AC47" s="1"/>
  <c r="AA49"/>
  <c r="AA76"/>
  <c r="Z15" i="50"/>
  <c r="AA20"/>
  <c r="AA71"/>
  <c r="AA75"/>
  <c r="Y13" i="54"/>
  <c r="T13"/>
  <c r="M15"/>
  <c r="M18"/>
  <c r="G48" i="57" s="1"/>
  <c r="N20" i="54"/>
  <c r="W20"/>
  <c r="R22"/>
  <c r="M22"/>
  <c r="W22"/>
  <c r="R23"/>
  <c r="Y23"/>
  <c r="R24"/>
  <c r="L24"/>
  <c r="P25"/>
  <c r="U25"/>
  <c r="M26"/>
  <c r="X26"/>
  <c r="Q27"/>
  <c r="M27"/>
  <c r="W27"/>
  <c r="N28"/>
  <c r="Q29"/>
  <c r="M34"/>
  <c r="X34"/>
  <c r="W46"/>
  <c r="R13"/>
  <c r="P13"/>
  <c r="Q15" i="52"/>
  <c r="L15" i="54"/>
  <c r="W24"/>
  <c r="L25"/>
  <c r="X25"/>
  <c r="X26" i="52"/>
  <c r="R27"/>
  <c r="L28"/>
  <c r="R35"/>
  <c r="U38"/>
  <c r="R43"/>
  <c r="M43" i="54"/>
  <c r="S71" i="52"/>
  <c r="V72"/>
  <c r="U73"/>
  <c r="Q75"/>
  <c r="Q77"/>
  <c r="V77"/>
  <c r="N79"/>
  <c r="Y81"/>
  <c r="R53"/>
  <c r="W61"/>
  <c r="Y63"/>
  <c r="N64"/>
  <c r="O66"/>
  <c r="Q78"/>
  <c r="V34" i="54"/>
  <c r="O46"/>
  <c r="U46"/>
  <c r="R15"/>
  <c r="O15" i="52"/>
  <c r="T15"/>
  <c r="L24"/>
  <c r="O25"/>
  <c r="O26" i="54"/>
  <c r="P27" i="52"/>
  <c r="W35" i="54"/>
  <c r="V37" i="52"/>
  <c r="U40"/>
  <c r="L41"/>
  <c r="W41" i="54"/>
  <c r="R42" i="52"/>
  <c r="O42"/>
  <c r="V45"/>
  <c r="N47"/>
  <c r="U50"/>
  <c r="O51" i="54"/>
  <c r="V51" i="52"/>
  <c r="N52"/>
  <c r="M67" i="54"/>
  <c r="Q71" i="52"/>
  <c r="O77"/>
  <c r="T77"/>
  <c r="V80"/>
  <c r="U53"/>
  <c r="P54"/>
  <c r="X62" i="54"/>
  <c r="U64" i="52"/>
  <c r="M66"/>
  <c r="U78"/>
  <c r="Q34" i="54"/>
  <c r="M46"/>
  <c r="X13" i="52"/>
  <c r="M15"/>
  <c r="V23"/>
  <c r="U24"/>
  <c r="T26"/>
  <c r="N27"/>
  <c r="S28" i="54"/>
  <c r="V28" i="52"/>
  <c r="N35"/>
  <c r="O37"/>
  <c r="T37"/>
  <c r="Q39"/>
  <c r="R40"/>
  <c r="S41"/>
  <c r="X41"/>
  <c r="U41"/>
  <c r="V42"/>
  <c r="L45"/>
  <c r="T45"/>
  <c r="V49"/>
  <c r="T51"/>
  <c r="V58"/>
  <c r="U74"/>
  <c r="L75"/>
  <c r="R76"/>
  <c r="R79"/>
  <c r="U79"/>
  <c r="O80"/>
  <c r="L80"/>
  <c r="T80"/>
  <c r="S61"/>
  <c r="U61"/>
  <c r="R62"/>
  <c r="Y62"/>
  <c r="V62"/>
  <c r="R64"/>
  <c r="S66"/>
  <c r="O34"/>
  <c r="T34" i="54"/>
  <c r="S46"/>
  <c r="Y46"/>
  <c r="S15" i="52"/>
  <c r="Y15"/>
  <c r="V15"/>
  <c r="N23" i="54"/>
  <c r="P24"/>
  <c r="Q28" i="52"/>
  <c r="T28"/>
  <c r="X37"/>
  <c r="S38"/>
  <c r="O39"/>
  <c r="Y40"/>
  <c r="Q41"/>
  <c r="N41"/>
  <c r="U44"/>
  <c r="U47"/>
  <c r="O49"/>
  <c r="L49"/>
  <c r="T49"/>
  <c r="S51"/>
  <c r="X51"/>
  <c r="W67" i="54"/>
  <c r="U70" i="52"/>
  <c r="L71"/>
  <c r="R74"/>
  <c r="Y74"/>
  <c r="S75"/>
  <c r="X75"/>
  <c r="S77"/>
  <c r="Q61"/>
  <c r="N61"/>
  <c r="P64"/>
  <c r="P43" i="57"/>
  <c r="Z27" i="48"/>
  <c r="Z43"/>
  <c r="Z59"/>
  <c r="AB59" s="1"/>
  <c r="AC59" s="1"/>
  <c r="S44" i="57"/>
  <c r="Z41" i="50"/>
  <c r="AB41" s="1"/>
  <c r="AC41" s="1"/>
  <c r="Z69"/>
  <c r="AB81"/>
  <c r="AC81" s="1"/>
  <c r="AA13" i="48"/>
  <c r="AB13" s="1"/>
  <c r="AC13" s="1"/>
  <c r="Z29"/>
  <c r="AA73"/>
  <c r="AA42" i="50"/>
  <c r="AB42" s="1"/>
  <c r="AC42" s="1"/>
  <c r="Z43"/>
  <c r="AB43" s="1"/>
  <c r="AC43" s="1"/>
  <c r="AA44"/>
  <c r="Z50"/>
  <c r="AB74"/>
  <c r="AC74" s="1"/>
  <c r="Z37"/>
  <c r="Z45"/>
  <c r="Z53"/>
  <c r="AB53" s="1"/>
  <c r="Z70"/>
  <c r="Z75"/>
  <c r="Z34" i="48"/>
  <c r="AB34" s="1"/>
  <c r="AC34" s="1"/>
  <c r="Z38"/>
  <c r="AA38"/>
  <c r="AA43"/>
  <c r="Z65"/>
  <c r="Z67"/>
  <c r="AA68"/>
  <c r="AA70"/>
  <c r="AB70" s="1"/>
  <c r="AC70" s="1"/>
  <c r="Z75"/>
  <c r="AA83"/>
  <c r="AB83" s="1"/>
  <c r="AC83" s="1"/>
  <c r="AA45" i="50"/>
  <c r="AA56"/>
  <c r="Z23" i="48"/>
  <c r="Z24"/>
  <c r="Z50"/>
  <c r="AB50" s="1"/>
  <c r="AC50" s="1"/>
  <c r="Z51"/>
  <c r="Z71"/>
  <c r="Z47" i="50"/>
  <c r="Z22" i="48"/>
  <c r="Z41"/>
  <c r="AB41" s="1"/>
  <c r="AC41" s="1"/>
  <c r="Z49"/>
  <c r="Z52"/>
  <c r="Z72"/>
  <c r="Z76"/>
  <c r="Z77"/>
  <c r="AA77"/>
  <c r="Z80"/>
  <c r="Z13" i="50"/>
  <c r="AA13"/>
  <c r="Z23"/>
  <c r="AA37"/>
  <c r="Z57"/>
  <c r="AB57" s="1"/>
  <c r="AC57" s="1"/>
  <c r="Z58"/>
  <c r="AB58" s="1"/>
  <c r="AC58" s="1"/>
  <c r="AA72"/>
  <c r="AB72" s="1"/>
  <c r="AC72" s="1"/>
  <c r="AA38"/>
  <c r="AB38" s="1"/>
  <c r="AC38" s="1"/>
  <c r="AB30"/>
  <c r="AC30" s="1"/>
  <c r="AA24" i="48"/>
  <c r="AA42"/>
  <c r="AA54"/>
  <c r="Z26" i="50"/>
  <c r="Z59"/>
  <c r="AA59"/>
  <c r="Z65"/>
  <c r="AB65" s="1"/>
  <c r="AC65" s="1"/>
  <c r="Z68"/>
  <c r="AA68"/>
  <c r="Z20"/>
  <c r="AA28"/>
  <c r="AB28" s="1"/>
  <c r="AC28" s="1"/>
  <c r="AA40" i="48"/>
  <c r="AB40" s="1"/>
  <c r="AC40" s="1"/>
  <c r="AA44"/>
  <c r="AA45"/>
  <c r="AB45" s="1"/>
  <c r="AC45" s="1"/>
  <c r="Z39" i="50"/>
  <c r="AA79"/>
  <c r="Z20" i="48"/>
  <c r="AB20" s="1"/>
  <c r="AC20" s="1"/>
  <c r="AA22"/>
  <c r="Z58"/>
  <c r="B28" i="54"/>
  <c r="B28" i="52"/>
  <c r="B54" i="54"/>
  <c r="B54" i="52"/>
  <c r="B73" i="54"/>
  <c r="B73" i="52"/>
  <c r="Z15" i="48"/>
  <c r="Z24" i="50"/>
  <c r="AB24" s="1"/>
  <c r="AC24" s="1"/>
  <c r="AB27" i="48"/>
  <c r="AC27" s="1"/>
  <c r="AA15"/>
  <c r="AA15" i="50"/>
  <c r="Z25"/>
  <c r="AB25" s="1"/>
  <c r="AC25" s="1"/>
  <c r="AA29"/>
  <c r="AB29" s="1"/>
  <c r="AC29" s="1"/>
  <c r="Z49"/>
  <c r="AB49" s="1"/>
  <c r="AC49" s="1"/>
  <c r="AA77"/>
  <c r="AB77" s="1"/>
  <c r="AC77" s="1"/>
  <c r="K60" i="57"/>
  <c r="L47"/>
  <c r="R18" i="52"/>
  <c r="Z46" i="48"/>
  <c r="R52" i="52"/>
  <c r="R52" i="54"/>
  <c r="Z52" i="51"/>
  <c r="AB52" s="1"/>
  <c r="AC52" s="1"/>
  <c r="S58" i="52"/>
  <c r="S58" i="54"/>
  <c r="Z58" i="51"/>
  <c r="T58" i="54"/>
  <c r="T58" i="52"/>
  <c r="AA58" i="51"/>
  <c r="X65" i="54"/>
  <c r="X65" i="52"/>
  <c r="U67"/>
  <c r="AA67" i="51"/>
  <c r="AA68"/>
  <c r="AB68" s="1"/>
  <c r="AC68" s="1"/>
  <c r="T68" i="52"/>
  <c r="T68" i="54"/>
  <c r="M70"/>
  <c r="M70" i="52"/>
  <c r="Z70" i="51"/>
  <c r="AB70" s="1"/>
  <c r="AC70" s="1"/>
  <c r="N71" i="52"/>
  <c r="N71" i="54"/>
  <c r="Z73" i="51"/>
  <c r="AB73" s="1"/>
  <c r="AC73" s="1"/>
  <c r="P73" i="54"/>
  <c r="P73" i="52"/>
  <c r="Y53"/>
  <c r="Y53" i="54"/>
  <c r="AA53" i="51"/>
  <c r="W54" i="52"/>
  <c r="W54" i="54"/>
  <c r="H49" i="57"/>
  <c r="AB60" i="50"/>
  <c r="Z79"/>
  <c r="Z44" i="48"/>
  <c r="N47" i="57"/>
  <c r="T18" i="52"/>
  <c r="F48" i="57"/>
  <c r="Z56" i="48"/>
  <c r="AB56" s="1"/>
  <c r="AC56" s="1"/>
  <c r="Z69"/>
  <c r="AA69"/>
  <c r="B18" i="54"/>
  <c r="B18" i="52"/>
  <c r="B52" i="54"/>
  <c r="B52" i="52"/>
  <c r="B70" i="54"/>
  <c r="B70" i="52"/>
  <c r="N43" i="57"/>
  <c r="Q46" i="54"/>
  <c r="Q46" i="52"/>
  <c r="U35"/>
  <c r="U35" i="54"/>
  <c r="L37"/>
  <c r="L37" i="52"/>
  <c r="L51"/>
  <c r="L51" i="54"/>
  <c r="X82" i="52"/>
  <c r="X82" i="54"/>
  <c r="N83" i="52"/>
  <c r="N83" i="54"/>
  <c r="M63"/>
  <c r="Z63" i="51"/>
  <c r="AB63" s="1"/>
  <c r="AC63" s="1"/>
  <c r="M63" i="52"/>
  <c r="S78"/>
  <c r="S78" i="54"/>
  <c r="Q19" i="51"/>
  <c r="Q30" i="54"/>
  <c r="Z42" i="48"/>
  <c r="T13" i="52"/>
  <c r="AA13" i="51"/>
  <c r="L23" i="52"/>
  <c r="L23" i="54"/>
  <c r="Q25" i="52"/>
  <c r="Q25" i="54"/>
  <c r="V39" i="52"/>
  <c r="V39" i="54"/>
  <c r="S45" i="52"/>
  <c r="S45" i="54"/>
  <c r="U75"/>
  <c r="U75" i="52"/>
  <c r="V76" i="54"/>
  <c r="V76" i="52"/>
  <c r="AA76" i="51"/>
  <c r="AB76" s="1"/>
  <c r="AC76" s="1"/>
  <c r="M19"/>
  <c r="M30" i="52"/>
  <c r="U19" i="51"/>
  <c r="Z35" i="50"/>
  <c r="Z46" i="51"/>
  <c r="B50" i="52"/>
  <c r="B50" i="54"/>
  <c r="B78"/>
  <c r="B78" i="52"/>
  <c r="B32" i="54"/>
  <c r="B32" i="52"/>
  <c r="V26" i="54"/>
  <c r="V26" i="52"/>
  <c r="T29"/>
  <c r="T29" i="54"/>
  <c r="AA29" i="51"/>
  <c r="Y47" i="52"/>
  <c r="Y47" i="54"/>
  <c r="Q49" i="52"/>
  <c r="Q49" i="54"/>
  <c r="Z49" i="51"/>
  <c r="AB49" s="1"/>
  <c r="AC49" s="1"/>
  <c r="Y79" i="54"/>
  <c r="Y79" i="52"/>
  <c r="Q80"/>
  <c r="Q80" i="54"/>
  <c r="X57" i="52"/>
  <c r="X57" i="54"/>
  <c r="N60"/>
  <c r="N60" i="52"/>
  <c r="Z73" i="48"/>
  <c r="V13" i="54"/>
  <c r="V13" i="52"/>
  <c r="S23" i="54"/>
  <c r="S23" i="52"/>
  <c r="T23"/>
  <c r="T23" i="54"/>
  <c r="S25"/>
  <c r="S25" i="52"/>
  <c r="M29" i="54"/>
  <c r="M29" i="52"/>
  <c r="T42"/>
  <c r="T42" i="54"/>
  <c r="X45" i="52"/>
  <c r="X45" i="54"/>
  <c r="S49" i="52"/>
  <c r="S49" i="54"/>
  <c r="X49" i="52"/>
  <c r="X49" i="54"/>
  <c r="V68"/>
  <c r="V68" i="52"/>
  <c r="U69" i="54"/>
  <c r="U69" i="52"/>
  <c r="T72" i="54"/>
  <c r="T72" i="52"/>
  <c r="AA72" i="51"/>
  <c r="AB72" s="1"/>
  <c r="AC72" s="1"/>
  <c r="O76" i="52"/>
  <c r="O76" i="54"/>
  <c r="X77" i="52"/>
  <c r="X77" i="54"/>
  <c r="S80" i="52"/>
  <c r="S80" i="54"/>
  <c r="X80"/>
  <c r="X80" i="52"/>
  <c r="L82"/>
  <c r="L82" i="54"/>
  <c r="Z53" i="51"/>
  <c r="N53" i="54"/>
  <c r="N57" i="52"/>
  <c r="N57" i="54"/>
  <c r="U59" i="52"/>
  <c r="U59" i="54"/>
  <c r="O63"/>
  <c r="O63" i="52"/>
  <c r="R19" i="51"/>
  <c r="AA47" i="50"/>
  <c r="AA65" i="51"/>
  <c r="AB65" s="1"/>
  <c r="AC65" s="1"/>
  <c r="X23" i="52"/>
  <c r="X23" i="54"/>
  <c r="S37"/>
  <c r="S37" i="52"/>
  <c r="S39" i="54"/>
  <c r="S39" i="52"/>
  <c r="T39" i="54"/>
  <c r="T39" i="52"/>
  <c r="Y43"/>
  <c r="Y43" i="54"/>
  <c r="Q45" i="52"/>
  <c r="Q45" i="54"/>
  <c r="Y50" i="52"/>
  <c r="Y50" i="54"/>
  <c r="Q58" i="52"/>
  <c r="Q58" i="54"/>
  <c r="Y70"/>
  <c r="Y70" i="52"/>
  <c r="N73"/>
  <c r="N73" i="54"/>
  <c r="O74" i="52"/>
  <c r="O74" i="54"/>
  <c r="N75" i="52"/>
  <c r="N75" i="54"/>
  <c r="T76" i="52"/>
  <c r="T76" i="54"/>
  <c r="S82" i="52"/>
  <c r="S82" i="54"/>
  <c r="V82" i="52"/>
  <c r="V82" i="54"/>
  <c r="U83" i="52"/>
  <c r="U83" i="54"/>
  <c r="W53" i="52"/>
  <c r="W53" i="54"/>
  <c r="U54" i="52"/>
  <c r="U54" i="54"/>
  <c r="S59" i="52"/>
  <c r="S59" i="54"/>
  <c r="W60" i="52"/>
  <c r="W60" i="54"/>
  <c r="L19" i="51"/>
  <c r="L30" i="52"/>
  <c r="AA69" i="50"/>
  <c r="AB69" s="1"/>
  <c r="AC69" s="1"/>
  <c r="V15" i="54"/>
  <c r="V25" i="52"/>
  <c r="V25" i="54"/>
  <c r="Q37" i="52"/>
  <c r="Q37" i="54"/>
  <c r="N44" i="52"/>
  <c r="Z44" i="51"/>
  <c r="R47" i="52"/>
  <c r="R47" i="54"/>
  <c r="Y52"/>
  <c r="Y52" i="52"/>
  <c r="O58"/>
  <c r="O58" i="54"/>
  <c r="N65" i="52"/>
  <c r="N65" i="54"/>
  <c r="Y67" i="52"/>
  <c r="Y67" i="54"/>
  <c r="O68" i="52"/>
  <c r="O68" i="54"/>
  <c r="N69" i="52"/>
  <c r="N69" i="54"/>
  <c r="U71"/>
  <c r="U71" i="52"/>
  <c r="L77"/>
  <c r="L77" i="54"/>
  <c r="R81" i="52"/>
  <c r="R81" i="54"/>
  <c r="Q82" i="52"/>
  <c r="Q82" i="54"/>
  <c r="T82" i="52"/>
  <c r="T82" i="54"/>
  <c r="Q59" i="52"/>
  <c r="Q59" i="54"/>
  <c r="U60"/>
  <c r="U60" i="52"/>
  <c r="O19" i="51"/>
  <c r="O30" i="52"/>
  <c r="W19" i="51"/>
  <c r="W30" i="54"/>
  <c r="W30" i="52"/>
  <c r="AB76" i="50"/>
  <c r="AC76" s="1"/>
  <c r="AA23" i="51"/>
  <c r="AB23" s="1"/>
  <c r="AC23" s="1"/>
  <c r="Z28"/>
  <c r="V58" i="54"/>
  <c r="Z38" i="51"/>
  <c r="AB38" s="1"/>
  <c r="AC38" s="1"/>
  <c r="Z40"/>
  <c r="AB40" s="1"/>
  <c r="AC40" s="1"/>
  <c r="N53" i="52"/>
  <c r="R66"/>
  <c r="I132" i="58" l="1"/>
  <c r="J132" s="1"/>
  <c r="I164"/>
  <c r="J164" s="1"/>
  <c r="I192"/>
  <c r="J192" s="1"/>
  <c r="I123"/>
  <c r="J123" s="1"/>
  <c r="I139"/>
  <c r="J139" s="1"/>
  <c r="I155"/>
  <c r="J155" s="1"/>
  <c r="I171"/>
  <c r="J171" s="1"/>
  <c r="I187"/>
  <c r="J187" s="1"/>
  <c r="I114"/>
  <c r="J114"/>
  <c r="I130"/>
  <c r="J130" s="1"/>
  <c r="I146"/>
  <c r="J146"/>
  <c r="I162"/>
  <c r="J162"/>
  <c r="I178"/>
  <c r="J178"/>
  <c r="I194"/>
  <c r="J194"/>
  <c r="I136"/>
  <c r="J136" s="1"/>
  <c r="I168"/>
  <c r="J168" s="1"/>
  <c r="I113"/>
  <c r="J113"/>
  <c r="I129"/>
  <c r="J129" s="1"/>
  <c r="I145"/>
  <c r="J145" s="1"/>
  <c r="I161"/>
  <c r="J161" s="1"/>
  <c r="I177"/>
  <c r="J177" s="1"/>
  <c r="I193"/>
  <c r="J193" s="1"/>
  <c r="I124"/>
  <c r="J124" s="1"/>
  <c r="I156"/>
  <c r="J156" s="1"/>
  <c r="I188"/>
  <c r="J188" s="1"/>
  <c r="I119"/>
  <c r="J119" s="1"/>
  <c r="I135"/>
  <c r="J135" s="1"/>
  <c r="I151"/>
  <c r="J151" s="1"/>
  <c r="I167"/>
  <c r="J167" s="1"/>
  <c r="I183"/>
  <c r="J183" s="1"/>
  <c r="I110"/>
  <c r="J110" s="1"/>
  <c r="I126"/>
  <c r="J126"/>
  <c r="I142"/>
  <c r="J142" s="1"/>
  <c r="I158"/>
  <c r="J158"/>
  <c r="I174"/>
  <c r="J174" s="1"/>
  <c r="I190"/>
  <c r="J190" s="1"/>
  <c r="I128"/>
  <c r="J128" s="1"/>
  <c r="I160"/>
  <c r="J160" s="1"/>
  <c r="I109"/>
  <c r="J109" s="1"/>
  <c r="I125"/>
  <c r="J125" s="1"/>
  <c r="I141"/>
  <c r="J141" s="1"/>
  <c r="I157"/>
  <c r="J157" s="1"/>
  <c r="I173"/>
  <c r="J173" s="1"/>
  <c r="I189"/>
  <c r="J189" s="1"/>
  <c r="I116"/>
  <c r="J116" s="1"/>
  <c r="I148"/>
  <c r="J148" s="1"/>
  <c r="I180"/>
  <c r="J180" s="1"/>
  <c r="I115"/>
  <c r="J115" s="1"/>
  <c r="I131"/>
  <c r="J131" s="1"/>
  <c r="I147"/>
  <c r="J147" s="1"/>
  <c r="I163"/>
  <c r="J163" s="1"/>
  <c r="I179"/>
  <c r="J179" s="1"/>
  <c r="I195"/>
  <c r="J195" s="1"/>
  <c r="I122"/>
  <c r="J122"/>
  <c r="I138"/>
  <c r="J138"/>
  <c r="I154"/>
  <c r="J154"/>
  <c r="I170"/>
  <c r="J170"/>
  <c r="I186"/>
  <c r="J186"/>
  <c r="I120"/>
  <c r="J120" s="1"/>
  <c r="I152"/>
  <c r="J152" s="1"/>
  <c r="I184"/>
  <c r="J184" s="1"/>
  <c r="I121"/>
  <c r="J121" s="1"/>
  <c r="I137"/>
  <c r="J137" s="1"/>
  <c r="I153"/>
  <c r="J153" s="1"/>
  <c r="I169"/>
  <c r="J169" s="1"/>
  <c r="I185"/>
  <c r="J185" s="1"/>
  <c r="I140"/>
  <c r="J140" s="1"/>
  <c r="I172"/>
  <c r="J172" s="1"/>
  <c r="I111"/>
  <c r="J111" s="1"/>
  <c r="I127"/>
  <c r="J127" s="1"/>
  <c r="I143"/>
  <c r="J143" s="1"/>
  <c r="I159"/>
  <c r="J159" s="1"/>
  <c r="I175"/>
  <c r="J175" s="1"/>
  <c r="I191"/>
  <c r="J191" s="1"/>
  <c r="I118"/>
  <c r="J118"/>
  <c r="I134"/>
  <c r="J134"/>
  <c r="I150"/>
  <c r="J150"/>
  <c r="I166"/>
  <c r="J166"/>
  <c r="I182"/>
  <c r="J182"/>
  <c r="I112"/>
  <c r="J112" s="1"/>
  <c r="I144"/>
  <c r="J144" s="1"/>
  <c r="I176"/>
  <c r="J176" s="1"/>
  <c r="I117"/>
  <c r="J117" s="1"/>
  <c r="I133"/>
  <c r="J133" s="1"/>
  <c r="I149"/>
  <c r="J149" s="1"/>
  <c r="I165"/>
  <c r="J165" s="1"/>
  <c r="I181"/>
  <c r="J181" s="1"/>
  <c r="AB62" i="51"/>
  <c r="AC62" s="1"/>
  <c r="X19"/>
  <c r="AB13"/>
  <c r="AC13" s="1"/>
  <c r="Y19"/>
  <c r="AB75" i="48"/>
  <c r="AC75" s="1"/>
  <c r="AB65"/>
  <c r="AC65" s="1"/>
  <c r="AB29"/>
  <c r="AC29" s="1"/>
  <c r="AB53"/>
  <c r="AC53" s="1"/>
  <c r="AB35" i="51"/>
  <c r="AC35" s="1"/>
  <c r="AB77"/>
  <c r="AC77" s="1"/>
  <c r="X30" i="54"/>
  <c r="AB29" i="51"/>
  <c r="AC29" s="1"/>
  <c r="Y30" i="52"/>
  <c r="AB80" i="51"/>
  <c r="AC80" s="1"/>
  <c r="U43" i="57"/>
  <c r="AB74" i="51"/>
  <c r="AC74" s="1"/>
  <c r="V30" i="54"/>
  <c r="AB57" i="51"/>
  <c r="AC57" s="1"/>
  <c r="AB43"/>
  <c r="AC43" s="1"/>
  <c r="AB81"/>
  <c r="AC81" s="1"/>
  <c r="AB81" i="48"/>
  <c r="AC81" s="1"/>
  <c r="R30" i="54"/>
  <c r="AB46" i="48"/>
  <c r="AC46" s="1"/>
  <c r="AB71" i="50"/>
  <c r="AC71" s="1"/>
  <c r="AB27" i="51"/>
  <c r="AC27" s="1"/>
  <c r="AB20"/>
  <c r="AC20" s="1"/>
  <c r="AB45"/>
  <c r="AC45" s="1"/>
  <c r="AB25" i="48"/>
  <c r="AC25" s="1"/>
  <c r="AB28" i="51"/>
  <c r="AC28" s="1"/>
  <c r="AB44"/>
  <c r="AC44" s="1"/>
  <c r="AB46"/>
  <c r="AC46" s="1"/>
  <c r="AB54" i="48"/>
  <c r="AC54" s="1"/>
  <c r="Z30"/>
  <c r="Z19" s="1"/>
  <c r="AB37" i="51"/>
  <c r="AC37" s="1"/>
  <c r="Z30"/>
  <c r="Z19" s="1"/>
  <c r="X18" i="52"/>
  <c r="R49" i="57" s="1"/>
  <c r="AB83" i="51"/>
  <c r="AC83" s="1"/>
  <c r="AB61"/>
  <c r="AC61" s="1"/>
  <c r="AB42"/>
  <c r="AC42" s="1"/>
  <c r="U30" i="54"/>
  <c r="U44" i="57"/>
  <c r="R47"/>
  <c r="AB51" i="51"/>
  <c r="AC51" s="1"/>
  <c r="AB47"/>
  <c r="AC47" s="1"/>
  <c r="Z18"/>
  <c r="AB18" s="1"/>
  <c r="AC18" s="1"/>
  <c r="T30" i="54"/>
  <c r="AB50" i="51"/>
  <c r="AC50" s="1"/>
  <c r="AB75"/>
  <c r="AC75" s="1"/>
  <c r="Q47" i="57"/>
  <c r="AB39" i="51"/>
  <c r="AC39" s="1"/>
  <c r="AB79"/>
  <c r="AC79" s="1"/>
  <c r="Z32" i="52"/>
  <c r="U18" i="54"/>
  <c r="O47" i="57"/>
  <c r="U18" i="52"/>
  <c r="O49" i="57" s="1"/>
  <c r="K47"/>
  <c r="Q18" i="52"/>
  <c r="K49" i="57" s="1"/>
  <c r="AA72" i="54"/>
  <c r="AB67" i="51"/>
  <c r="AC67" s="1"/>
  <c r="AA25" i="52"/>
  <c r="AA28" i="54"/>
  <c r="Z38"/>
  <c r="V30" i="52"/>
  <c r="N30" i="54"/>
  <c r="T30" i="52"/>
  <c r="I47" i="57"/>
  <c r="O18" i="54"/>
  <c r="I48" i="57" s="1"/>
  <c r="U48" s="1"/>
  <c r="O18" i="52"/>
  <c r="AA30" i="51"/>
  <c r="AB30" s="1"/>
  <c r="AC30" s="1"/>
  <c r="N19"/>
  <c r="N19" i="54" s="1"/>
  <c r="H64" i="57" s="1"/>
  <c r="F22" i="56" s="1"/>
  <c r="AA42" i="52"/>
  <c r="Z46" i="54"/>
  <c r="Z72" i="52"/>
  <c r="AA40"/>
  <c r="Z42" i="54"/>
  <c r="S19" i="52"/>
  <c r="M65" i="57" s="1"/>
  <c r="M70" s="1"/>
  <c r="M63"/>
  <c r="M68" s="1"/>
  <c r="AA83" i="54"/>
  <c r="AA69" i="52"/>
  <c r="AA26" i="54"/>
  <c r="AB35" i="50"/>
  <c r="AC35" s="1"/>
  <c r="AA18"/>
  <c r="V42" i="57"/>
  <c r="V19" i="52"/>
  <c r="P65" i="57" s="1"/>
  <c r="P70" s="1"/>
  <c r="P63"/>
  <c r="P68" s="1"/>
  <c r="AB23" i="50"/>
  <c r="AC23" s="1"/>
  <c r="AB52" i="48"/>
  <c r="AC52" s="1"/>
  <c r="AB50" i="50"/>
  <c r="AC50" s="1"/>
  <c r="AA20" i="52"/>
  <c r="T19"/>
  <c r="N65" i="57" s="1"/>
  <c r="N63"/>
  <c r="B19" i="51"/>
  <c r="B30" i="54"/>
  <c r="B30" i="52"/>
  <c r="J63" i="57"/>
  <c r="J68" s="1"/>
  <c r="P19" i="52"/>
  <c r="J65" i="57" s="1"/>
  <c r="J70" s="1"/>
  <c r="AA71" i="52"/>
  <c r="AA15" i="54"/>
  <c r="Z18" i="50"/>
  <c r="AA83" i="52"/>
  <c r="AB80" i="48"/>
  <c r="AC80" s="1"/>
  <c r="V44" i="57"/>
  <c r="AA56" i="52"/>
  <c r="U42" i="57"/>
  <c r="AA18" i="48"/>
  <c r="Z18"/>
  <c r="AB79"/>
  <c r="AC79" s="1"/>
  <c r="AB71"/>
  <c r="AC71" s="1"/>
  <c r="L19" i="50"/>
  <c r="L19" i="48"/>
  <c r="F58" i="57"/>
  <c r="T19" i="48"/>
  <c r="T19" i="50"/>
  <c r="AA19" i="41"/>
  <c r="AB19" s="1"/>
  <c r="AC19" s="1"/>
  <c r="N58" i="57"/>
  <c r="AB58" i="51"/>
  <c r="AC58" s="1"/>
  <c r="AB59" i="50"/>
  <c r="AB27"/>
  <c r="AC27" s="1"/>
  <c r="D19"/>
  <c r="D19" i="48"/>
  <c r="L58" i="57"/>
  <c r="R19" i="50"/>
  <c r="R19" i="48"/>
  <c r="H19" i="50"/>
  <c r="H19" i="48"/>
  <c r="X19"/>
  <c r="X19" i="50"/>
  <c r="R58" i="57"/>
  <c r="O19" i="50"/>
  <c r="I60" i="57" s="1"/>
  <c r="O19" i="48"/>
  <c r="I59" i="57" s="1"/>
  <c r="G16" i="56" s="1"/>
  <c r="I58" i="57"/>
  <c r="Z35" i="52"/>
  <c r="AB18" i="41"/>
  <c r="AC18" s="1"/>
  <c r="H58" i="57"/>
  <c r="N19" i="50"/>
  <c r="H60" i="57" s="1"/>
  <c r="N19" i="48"/>
  <c r="H59" i="57" s="1"/>
  <c r="F16" i="56" s="1"/>
  <c r="G58" i="57"/>
  <c r="M19" i="50"/>
  <c r="G60" i="57" s="1"/>
  <c r="M19" i="48"/>
  <c r="G59" i="57" s="1"/>
  <c r="E16" i="56" s="1"/>
  <c r="Z64" i="52"/>
  <c r="AB75" i="50"/>
  <c r="AC75" s="1"/>
  <c r="Z62" i="52"/>
  <c r="Z45"/>
  <c r="Z43"/>
  <c r="AB15" i="48"/>
  <c r="AC15" s="1"/>
  <c r="AA74" i="54"/>
  <c r="AB42" i="48"/>
  <c r="AC42" s="1"/>
  <c r="V43" i="57"/>
  <c r="AB26" i="50"/>
  <c r="AC26" s="1"/>
  <c r="AB23" i="48"/>
  <c r="AC23" s="1"/>
  <c r="AB56" i="50"/>
  <c r="AC56" s="1"/>
  <c r="AB67" i="48"/>
  <c r="AC67" s="1"/>
  <c r="AB70" i="50"/>
  <c r="AC70" s="1"/>
  <c r="Z44" i="52"/>
  <c r="AA54"/>
  <c r="Z73"/>
  <c r="AA59" i="54"/>
  <c r="AB73" i="48"/>
  <c r="AC73" s="1"/>
  <c r="AB15" i="50"/>
  <c r="AC15" s="1"/>
  <c r="AB58" i="48"/>
  <c r="AC58" s="1"/>
  <c r="AB39" i="50"/>
  <c r="AC39" s="1"/>
  <c r="AB44"/>
  <c r="AC44" s="1"/>
  <c r="AA34" i="54"/>
  <c r="AA61" i="52"/>
  <c r="AA15"/>
  <c r="AB80" i="50"/>
  <c r="AC80" s="1"/>
  <c r="AB72" i="48"/>
  <c r="AC72" s="1"/>
  <c r="AB51"/>
  <c r="AC51" s="1"/>
  <c r="AA64" i="52"/>
  <c r="Z54" i="54"/>
  <c r="AB52" i="50"/>
  <c r="AC52" s="1"/>
  <c r="AB37" i="48"/>
  <c r="AC37" s="1"/>
  <c r="AA25" i="54"/>
  <c r="AB76" i="48"/>
  <c r="AC76" s="1"/>
  <c r="AB49"/>
  <c r="AC49" s="1"/>
  <c r="Z67" i="52"/>
  <c r="AA44" i="54"/>
  <c r="Z43"/>
  <c r="AA37"/>
  <c r="AA27"/>
  <c r="Z67"/>
  <c r="Z15" i="52"/>
  <c r="Z55"/>
  <c r="Z56" i="54"/>
  <c r="AB47" i="50"/>
  <c r="AC47" s="1"/>
  <c r="AA75" i="54"/>
  <c r="Z79" i="52"/>
  <c r="Z27"/>
  <c r="AA53" i="54"/>
  <c r="AA50"/>
  <c r="AA35"/>
  <c r="AB44" i="48"/>
  <c r="AC44" s="1"/>
  <c r="AB79" i="50"/>
  <c r="AC79" s="1"/>
  <c r="AA62" i="52"/>
  <c r="AB62" s="1"/>
  <c r="AC62" s="1"/>
  <c r="AA22"/>
  <c r="AA81"/>
  <c r="AA44"/>
  <c r="AA38"/>
  <c r="Z61"/>
  <c r="AA32" i="54"/>
  <c r="AA38"/>
  <c r="Z27"/>
  <c r="AA24"/>
  <c r="AA22"/>
  <c r="Z32"/>
  <c r="AA32" i="52"/>
  <c r="AB32" s="1"/>
  <c r="AC32" s="1"/>
  <c r="Z44" i="54"/>
  <c r="AA26" i="52"/>
  <c r="AA35"/>
  <c r="Z20" i="54"/>
  <c r="Z41" i="52"/>
  <c r="Z38"/>
  <c r="AA37"/>
  <c r="Z34" i="54"/>
  <c r="AA73" i="52"/>
  <c r="Z35" i="54"/>
  <c r="Z50" i="52"/>
  <c r="AA41" i="54"/>
  <c r="AA51"/>
  <c r="Z41"/>
  <c r="Z13" i="52"/>
  <c r="Z76" i="54"/>
  <c r="Z52" i="52"/>
  <c r="AA58"/>
  <c r="Z59" i="54"/>
  <c r="AA53" i="52"/>
  <c r="AA50"/>
  <c r="AA59"/>
  <c r="AA69" i="54"/>
  <c r="AA13"/>
  <c r="AB22" i="48"/>
  <c r="AC22" s="1"/>
  <c r="AB20" i="50"/>
  <c r="AC20" s="1"/>
  <c r="AB43" i="48"/>
  <c r="AC43" s="1"/>
  <c r="AA24" i="52"/>
  <c r="AA78"/>
  <c r="Z54"/>
  <c r="Z56"/>
  <c r="AB56" s="1"/>
  <c r="AC56" s="1"/>
  <c r="AA54" i="54"/>
  <c r="AA72" i="52"/>
  <c r="Z53"/>
  <c r="AA60" i="54"/>
  <c r="AA71"/>
  <c r="AA75" i="52"/>
  <c r="Z83"/>
  <c r="Z20"/>
  <c r="AB20" s="1"/>
  <c r="AC20" s="1"/>
  <c r="AB68" i="48"/>
  <c r="AC68" s="1"/>
  <c r="AA46" i="54"/>
  <c r="AB46" s="1"/>
  <c r="AC46" s="1"/>
  <c r="Z13"/>
  <c r="AB57" i="48"/>
  <c r="AC57" s="1"/>
  <c r="Z50" i="54"/>
  <c r="AA60" i="52"/>
  <c r="AA82" i="54"/>
  <c r="AA76" i="52"/>
  <c r="AB69" i="48"/>
  <c r="AC69" s="1"/>
  <c r="AB24"/>
  <c r="AC24" s="1"/>
  <c r="AB45" i="50"/>
  <c r="AC45" s="1"/>
  <c r="AB38" i="48"/>
  <c r="AC38" s="1"/>
  <c r="AA28" i="52"/>
  <c r="AA51"/>
  <c r="Z26" i="54"/>
  <c r="P69" i="57"/>
  <c r="Z22" i="52"/>
  <c r="Z22" i="54"/>
  <c r="AB22" s="1"/>
  <c r="AC22" s="1"/>
  <c r="AA63" i="52"/>
  <c r="AA20" i="54"/>
  <c r="Z79"/>
  <c r="K22" i="56"/>
  <c r="M69" i="57"/>
  <c r="Z40" i="54"/>
  <c r="AB77" i="48"/>
  <c r="AC77" s="1"/>
  <c r="Z15" i="54"/>
  <c r="Z24"/>
  <c r="AA73"/>
  <c r="AA55" i="52"/>
  <c r="AA66"/>
  <c r="AA27"/>
  <c r="AA41"/>
  <c r="AA74"/>
  <c r="Z28" i="54"/>
  <c r="Z42" i="52"/>
  <c r="AB42" s="1"/>
  <c r="AC42" s="1"/>
  <c r="AE19" i="43"/>
  <c r="Z72" i="54"/>
  <c r="AB72" s="1"/>
  <c r="AC72" s="1"/>
  <c r="Z26" i="52"/>
  <c r="Z28"/>
  <c r="Z40"/>
  <c r="AA40" i="54"/>
  <c r="AA56"/>
  <c r="AB56" s="1"/>
  <c r="AC56" s="1"/>
  <c r="Z24" i="52"/>
  <c r="J69" i="57"/>
  <c r="Z49" i="52"/>
  <c r="Z75"/>
  <c r="Z80"/>
  <c r="Z49" i="54"/>
  <c r="AA30"/>
  <c r="AA65" i="52"/>
  <c r="AA68"/>
  <c r="Z74" i="54"/>
  <c r="AB37" i="50"/>
  <c r="AC37" s="1"/>
  <c r="Z80" i="54"/>
  <c r="AA52" i="52"/>
  <c r="AB13" i="50"/>
  <c r="AC13" s="1"/>
  <c r="AA82" i="52"/>
  <c r="Z45" i="54"/>
  <c r="AA39" i="52"/>
  <c r="AA23" i="54"/>
  <c r="AB68" i="50"/>
  <c r="AC68" s="1"/>
  <c r="L19" i="54"/>
  <c r="F63" i="57"/>
  <c r="L19" i="52"/>
  <c r="Z29"/>
  <c r="AA47"/>
  <c r="Z23" i="54"/>
  <c r="Z68"/>
  <c r="Z30" i="52"/>
  <c r="AA76" i="54"/>
  <c r="AA70" i="52"/>
  <c r="AA43" i="54"/>
  <c r="Z39" i="52"/>
  <c r="Z82"/>
  <c r="Z76"/>
  <c r="AA57"/>
  <c r="AA79" i="54"/>
  <c r="AA47"/>
  <c r="AA29"/>
  <c r="M19"/>
  <c r="G64" i="57" s="1"/>
  <c r="M19" i="52"/>
  <c r="G65" i="57" s="1"/>
  <c r="G70" s="1"/>
  <c r="G63"/>
  <c r="Z63" i="52"/>
  <c r="Z51" i="54"/>
  <c r="AB51" s="1"/>
  <c r="AC51" s="1"/>
  <c r="Z37"/>
  <c r="AB37" s="1"/>
  <c r="AC37" s="1"/>
  <c r="AA68"/>
  <c r="Z39"/>
  <c r="Z30"/>
  <c r="AA77" i="52"/>
  <c r="Z81" i="54"/>
  <c r="AB81" s="1"/>
  <c r="AC81" s="1"/>
  <c r="AA67" i="52"/>
  <c r="Z60"/>
  <c r="Z74"/>
  <c r="Z81"/>
  <c r="Z65" i="54"/>
  <c r="AA70"/>
  <c r="W19"/>
  <c r="Q64" i="57" s="1"/>
  <c r="Q63"/>
  <c r="Q68" s="1"/>
  <c r="W19" i="52"/>
  <c r="Q65" i="57" s="1"/>
  <c r="Q70" s="1"/>
  <c r="Z60" i="54"/>
  <c r="AA29" i="52"/>
  <c r="Q19" i="54"/>
  <c r="K64" i="57" s="1"/>
  <c r="K63"/>
  <c r="K68" s="1"/>
  <c r="Q19" i="52"/>
  <c r="K65" i="57" s="1"/>
  <c r="K70" s="1"/>
  <c r="Z70" i="52"/>
  <c r="Z52" i="54"/>
  <c r="Z66" i="52"/>
  <c r="O19" i="54"/>
  <c r="I64" i="57" s="1"/>
  <c r="O19" i="52"/>
  <c r="I65" i="57" s="1"/>
  <c r="I63"/>
  <c r="Z77" i="52"/>
  <c r="Z58"/>
  <c r="Z47"/>
  <c r="X19" i="54"/>
  <c r="X19" i="52"/>
  <c r="R63" i="57"/>
  <c r="R68" s="1"/>
  <c r="Z57" i="54"/>
  <c r="Z82"/>
  <c r="AA42"/>
  <c r="AB42" s="1"/>
  <c r="AC42" s="1"/>
  <c r="AA57"/>
  <c r="Z83"/>
  <c r="Z37" i="52"/>
  <c r="AB37" s="1"/>
  <c r="AC37" s="1"/>
  <c r="Z71"/>
  <c r="AA65" i="54"/>
  <c r="L49" i="57"/>
  <c r="AA49" i="54"/>
  <c r="Z59" i="52"/>
  <c r="AA39" i="54"/>
  <c r="Z25" i="52"/>
  <c r="AB25" s="1"/>
  <c r="AC25" s="1"/>
  <c r="Z25" i="54"/>
  <c r="Z53"/>
  <c r="AA67"/>
  <c r="Z75"/>
  <c r="AB53" i="51"/>
  <c r="AC53" s="1"/>
  <c r="AA79" i="52"/>
  <c r="AA45" i="54"/>
  <c r="AA77"/>
  <c r="Z65" i="52"/>
  <c r="AA52" i="54"/>
  <c r="AA43" i="52"/>
  <c r="AA13"/>
  <c r="Z77" i="54"/>
  <c r="Z69"/>
  <c r="Z58"/>
  <c r="Z73"/>
  <c r="R19"/>
  <c r="L63" i="57"/>
  <c r="R19" i="52"/>
  <c r="AA80" i="54"/>
  <c r="AB80" s="1"/>
  <c r="AC80" s="1"/>
  <c r="AA45" i="52"/>
  <c r="Z29" i="54"/>
  <c r="U19"/>
  <c r="O63" i="57"/>
  <c r="U19" i="52"/>
  <c r="AA19" i="51"/>
  <c r="AB19" s="1"/>
  <c r="AC19" s="1"/>
  <c r="Z23" i="52"/>
  <c r="Z51"/>
  <c r="N49" i="57"/>
  <c r="Z71" i="54"/>
  <c r="Z70"/>
  <c r="Y19"/>
  <c r="S64" i="57" s="1"/>
  <c r="Y19" i="52"/>
  <c r="S65" i="57" s="1"/>
  <c r="S70" s="1"/>
  <c r="S63"/>
  <c r="S68" s="1"/>
  <c r="AA23" i="52"/>
  <c r="Z69"/>
  <c r="Z68"/>
  <c r="AA80"/>
  <c r="Z57"/>
  <c r="AA58" i="54"/>
  <c r="Z47"/>
  <c r="Z78" i="52"/>
  <c r="AA49"/>
  <c r="K151" i="58" l="1"/>
  <c r="K139"/>
  <c r="K178"/>
  <c r="K127"/>
  <c r="K115"/>
  <c r="V47" i="57"/>
  <c r="W43"/>
  <c r="X43" s="1"/>
  <c r="AB23" i="54"/>
  <c r="AC23" s="1"/>
  <c r="U47" i="57"/>
  <c r="W42"/>
  <c r="X42" s="1"/>
  <c r="I68"/>
  <c r="AB13" i="54"/>
  <c r="AC13" s="1"/>
  <c r="AB35"/>
  <c r="AC35" s="1"/>
  <c r="AB30" i="48"/>
  <c r="AC30" s="1"/>
  <c r="H63" i="57"/>
  <c r="U63" s="1"/>
  <c r="AA30" i="52"/>
  <c r="AB30" s="1"/>
  <c r="AC30" s="1"/>
  <c r="AB72"/>
  <c r="AC72" s="1"/>
  <c r="W44" i="57"/>
  <c r="X44" s="1"/>
  <c r="AB71" i="54"/>
  <c r="AC71" s="1"/>
  <c r="AB24" i="52"/>
  <c r="AC24" s="1"/>
  <c r="AB38" i="54"/>
  <c r="AC38" s="1"/>
  <c r="AB78" i="52"/>
  <c r="AC78" s="1"/>
  <c r="AB43"/>
  <c r="AC43" s="1"/>
  <c r="AB40"/>
  <c r="AC40" s="1"/>
  <c r="AB41"/>
  <c r="AC41" s="1"/>
  <c r="V49" i="57"/>
  <c r="AA18" i="52"/>
  <c r="AB80"/>
  <c r="AC80" s="1"/>
  <c r="AB74"/>
  <c r="AC74" s="1"/>
  <c r="AB52"/>
  <c r="AC52" s="1"/>
  <c r="AB24" i="54"/>
  <c r="AC24" s="1"/>
  <c r="AB27" i="52"/>
  <c r="AC27" s="1"/>
  <c r="AB65"/>
  <c r="AC65" s="1"/>
  <c r="AB67"/>
  <c r="AC67" s="1"/>
  <c r="AB39"/>
  <c r="AC39" s="1"/>
  <c r="AB35"/>
  <c r="AC35" s="1"/>
  <c r="AB27" i="54"/>
  <c r="AC27" s="1"/>
  <c r="Z18"/>
  <c r="I49" i="57"/>
  <c r="U49" s="1"/>
  <c r="AB82" i="52"/>
  <c r="AC82" s="1"/>
  <c r="AB53"/>
  <c r="AC53" s="1"/>
  <c r="AB44"/>
  <c r="AC44" s="1"/>
  <c r="N19"/>
  <c r="H65" i="57" s="1"/>
  <c r="AB28" i="54"/>
  <c r="AC28" s="1"/>
  <c r="O48" i="57"/>
  <c r="V48" s="1"/>
  <c r="W48" s="1"/>
  <c r="X48" s="1"/>
  <c r="AA18" i="54"/>
  <c r="AB69" i="52"/>
  <c r="AC69" s="1"/>
  <c r="Z18"/>
  <c r="AB53" i="54"/>
  <c r="AC53" s="1"/>
  <c r="AB71" i="52"/>
  <c r="AC71" s="1"/>
  <c r="AB43" i="54"/>
  <c r="AC43" s="1"/>
  <c r="AB40"/>
  <c r="AC40" s="1"/>
  <c r="AB15" i="52"/>
  <c r="AC15" s="1"/>
  <c r="AB64"/>
  <c r="AC64" s="1"/>
  <c r="AB51"/>
  <c r="AC51" s="1"/>
  <c r="AB58"/>
  <c r="AC58" s="1"/>
  <c r="L68" i="57"/>
  <c r="AB59" i="52"/>
  <c r="AC59" s="1"/>
  <c r="H69" i="57"/>
  <c r="AB50" i="54"/>
  <c r="AC50" s="1"/>
  <c r="AB59"/>
  <c r="AC59" s="1"/>
  <c r="B19" i="52"/>
  <c r="B19" i="54"/>
  <c r="AB82"/>
  <c r="AC82" s="1"/>
  <c r="I70" i="57"/>
  <c r="AB26" i="54"/>
  <c r="AC26" s="1"/>
  <c r="AB68" i="52"/>
  <c r="AC68" s="1"/>
  <c r="AB45"/>
  <c r="AC45" s="1"/>
  <c r="AB49" i="54"/>
  <c r="AC49" s="1"/>
  <c r="AB83"/>
  <c r="AC83" s="1"/>
  <c r="G68" i="57"/>
  <c r="AB75" i="52"/>
  <c r="AC75" s="1"/>
  <c r="AB15" i="54"/>
  <c r="AC15" s="1"/>
  <c r="AB83" i="52"/>
  <c r="AC83" s="1"/>
  <c r="H70" i="57"/>
  <c r="AB18" i="50"/>
  <c r="AC18" s="1"/>
  <c r="AB18" i="48"/>
  <c r="AC18" s="1"/>
  <c r="AA19"/>
  <c r="AB19" s="1"/>
  <c r="AC19" s="1"/>
  <c r="N59" i="57"/>
  <c r="R59"/>
  <c r="P16" i="56" s="1"/>
  <c r="L60" i="57"/>
  <c r="N60"/>
  <c r="AA19" i="50"/>
  <c r="F60" i="57"/>
  <c r="Z19" i="50"/>
  <c r="R60" i="57"/>
  <c r="L59"/>
  <c r="J16" i="56" s="1"/>
  <c r="F59" i="57"/>
  <c r="N68"/>
  <c r="V58"/>
  <c r="U58"/>
  <c r="AB38" i="52"/>
  <c r="AC38" s="1"/>
  <c r="AB68" i="54"/>
  <c r="AC68" s="1"/>
  <c r="AB41"/>
  <c r="AC41" s="1"/>
  <c r="AB26" i="52"/>
  <c r="AC26" s="1"/>
  <c r="AB76"/>
  <c r="AC76" s="1"/>
  <c r="AB44" i="54"/>
  <c r="AC44" s="1"/>
  <c r="AB34"/>
  <c r="AC34" s="1"/>
  <c r="AB45"/>
  <c r="AC45" s="1"/>
  <c r="AB75"/>
  <c r="AC75" s="1"/>
  <c r="AB60"/>
  <c r="AC60" s="1"/>
  <c r="AB81" i="52"/>
  <c r="AC81" s="1"/>
  <c r="Z19" i="54"/>
  <c r="AB74"/>
  <c r="AC74" s="1"/>
  <c r="AB22" i="52"/>
  <c r="AC22" s="1"/>
  <c r="AB54"/>
  <c r="AC54" s="1"/>
  <c r="AB73"/>
  <c r="AC73" s="1"/>
  <c r="AB61"/>
  <c r="AC61" s="1"/>
  <c r="AB69" i="54"/>
  <c r="AC69" s="1"/>
  <c r="AB76"/>
  <c r="AC76" s="1"/>
  <c r="AB54"/>
  <c r="AC54" s="1"/>
  <c r="AB79" i="52"/>
  <c r="AC79" s="1"/>
  <c r="AB67" i="54"/>
  <c r="AC67" s="1"/>
  <c r="AB25"/>
  <c r="AC25" s="1"/>
  <c r="AB55" i="52"/>
  <c r="AC55" s="1"/>
  <c r="AB20" i="54"/>
  <c r="AC20" s="1"/>
  <c r="AB52"/>
  <c r="AC52" s="1"/>
  <c r="AB29" i="52"/>
  <c r="AC29" s="1"/>
  <c r="AB32" i="54"/>
  <c r="AC32" s="1"/>
  <c r="AB39"/>
  <c r="AC39" s="1"/>
  <c r="AB73"/>
  <c r="AC73" s="1"/>
  <c r="AB57"/>
  <c r="AC57" s="1"/>
  <c r="AB66" i="52"/>
  <c r="AC66" s="1"/>
  <c r="AB60"/>
  <c r="AC60" s="1"/>
  <c r="AB63"/>
  <c r="AC63" s="1"/>
  <c r="AB79" i="54"/>
  <c r="AC79" s="1"/>
  <c r="AB49" i="52"/>
  <c r="AC49" s="1"/>
  <c r="AB13"/>
  <c r="AC13" s="1"/>
  <c r="AB50"/>
  <c r="AC50" s="1"/>
  <c r="AB28"/>
  <c r="AC28" s="1"/>
  <c r="AB23"/>
  <c r="AC23" s="1"/>
  <c r="AB58" i="54"/>
  <c r="AC58" s="1"/>
  <c r="AB47" i="52"/>
  <c r="AC47" s="1"/>
  <c r="Q22" i="56"/>
  <c r="S69" i="57"/>
  <c r="R64"/>
  <c r="O22" i="56"/>
  <c r="Q69" i="57"/>
  <c r="O68"/>
  <c r="V63"/>
  <c r="L64"/>
  <c r="R65"/>
  <c r="R70" s="1"/>
  <c r="G22" i="56"/>
  <c r="I69" i="57"/>
  <c r="F65"/>
  <c r="Z19" i="52"/>
  <c r="O64" i="57"/>
  <c r="AA19" i="54"/>
  <c r="E22" i="56"/>
  <c r="G69" i="57"/>
  <c r="F68"/>
  <c r="O65"/>
  <c r="AA19" i="52"/>
  <c r="I22" i="56"/>
  <c r="K69" i="57"/>
  <c r="AB70" i="54"/>
  <c r="AC70" s="1"/>
  <c r="AB77" i="52"/>
  <c r="AC77" s="1"/>
  <c r="AB47" i="54"/>
  <c r="AC47" s="1"/>
  <c r="AB57" i="52"/>
  <c r="AC57" s="1"/>
  <c r="AB70"/>
  <c r="AC70" s="1"/>
  <c r="L65" i="57"/>
  <c r="F64"/>
  <c r="AB18" i="52"/>
  <c r="AC18" s="1"/>
  <c r="AB77" i="54"/>
  <c r="AC77" s="1"/>
  <c r="AB65"/>
  <c r="AC65" s="1"/>
  <c r="AB29"/>
  <c r="AC29" s="1"/>
  <c r="AB30"/>
  <c r="AC30" s="1"/>
  <c r="W47" i="57" l="1"/>
  <c r="X47" s="1"/>
  <c r="U60"/>
  <c r="L70"/>
  <c r="H68"/>
  <c r="AB19" i="54"/>
  <c r="AC19" s="1"/>
  <c r="W49" i="57"/>
  <c r="X49" s="1"/>
  <c r="AB18" i="54"/>
  <c r="AC18" s="1"/>
  <c r="D16" i="56"/>
  <c r="U59" i="57"/>
  <c r="L16" i="56"/>
  <c r="N69" i="57"/>
  <c r="K71" s="1"/>
  <c r="V59"/>
  <c r="N70"/>
  <c r="V60"/>
  <c r="W60" s="1"/>
  <c r="X60" s="1"/>
  <c r="W71" s="1"/>
  <c r="W58"/>
  <c r="X58" s="1"/>
  <c r="W69" s="1"/>
  <c r="AB19" i="50"/>
  <c r="AC19" s="1"/>
  <c r="AB19" i="52"/>
  <c r="AC19" s="1"/>
  <c r="O70" i="57"/>
  <c r="V65"/>
  <c r="F70"/>
  <c r="U65"/>
  <c r="D22" i="56"/>
  <c r="F69" i="57"/>
  <c r="U64"/>
  <c r="M22" i="56"/>
  <c r="O69" i="57"/>
  <c r="V64"/>
  <c r="W63"/>
  <c r="X63" s="1"/>
  <c r="X69" s="1"/>
  <c r="J22" i="56"/>
  <c r="L69" i="57"/>
  <c r="P22" i="56"/>
  <c r="R69" i="57"/>
  <c r="R71" l="1"/>
  <c r="L71"/>
  <c r="W59"/>
  <c r="X59" s="1"/>
  <c r="W70" s="1"/>
  <c r="H71"/>
  <c r="N71"/>
  <c r="M71"/>
  <c r="J71"/>
  <c r="P71"/>
  <c r="I71"/>
  <c r="Q71"/>
  <c r="O71"/>
  <c r="F71"/>
  <c r="G71"/>
  <c r="S71"/>
  <c r="W64"/>
  <c r="X64" s="1"/>
  <c r="X70" s="1"/>
  <c r="W65"/>
  <c r="X65" s="1"/>
  <c r="X71" s="1"/>
</calcChain>
</file>

<file path=xl/sharedStrings.xml><?xml version="1.0" encoding="utf-8"?>
<sst xmlns="http://schemas.openxmlformats.org/spreadsheetml/2006/main" count="1131" uniqueCount="451">
  <si>
    <t>Fugitive Sources</t>
  </si>
  <si>
    <t xml:space="preserve">Coal Mining </t>
  </si>
  <si>
    <t>Mineral Products Use</t>
  </si>
  <si>
    <t>-</t>
  </si>
  <si>
    <t>Petrochemical Production</t>
  </si>
  <si>
    <t>AGRICULTURE</t>
  </si>
  <si>
    <t>Field Burning of Agricultural Residues</t>
  </si>
  <si>
    <t>Afforestation and Deforestation</t>
  </si>
  <si>
    <t>Afforestation</t>
  </si>
  <si>
    <t>Deforestation</t>
  </si>
  <si>
    <t>OTHER LAND USE (Not included in total B.C. emissions)</t>
  </si>
  <si>
    <t>Forest Management</t>
  </si>
  <si>
    <t>Cropland Management</t>
  </si>
  <si>
    <t>Wetland Management</t>
  </si>
  <si>
    <t>Grassland Management</t>
  </si>
  <si>
    <t>CH₄ (kt)</t>
  </si>
  <si>
    <t>CH₄ (kt CO₂e)</t>
  </si>
  <si>
    <t>HFCs (kt CO₂e)</t>
  </si>
  <si>
    <t>PFCs  (kt CO₂e)</t>
  </si>
  <si>
    <t>SF6 (kt CO₂e)</t>
  </si>
  <si>
    <t>TOTAL kt (CO₂e)</t>
  </si>
  <si>
    <t>TOTAL Emissions</t>
  </si>
  <si>
    <t>Note: Totals may not sum due to rounding protocols</t>
  </si>
  <si>
    <t>Note: “X” indicates confidential data</t>
  </si>
  <si>
    <t>Note: "kt" means kilotonnes or one thousand tonnes</t>
  </si>
  <si>
    <t>Year</t>
  </si>
  <si>
    <t>Source:  Greenhouse Gas Division of Environment Canada, BC Ministry of Forests, Lands and Natural Resource Operations, Canadian Forest Service</t>
  </si>
  <si>
    <t>Note:  "Kilotonnes" means one thousand tonnes</t>
  </si>
  <si>
    <t>Totals may not sum due to rounding</t>
  </si>
  <si>
    <t>Population on July 1 (# of persons)¹</t>
  </si>
  <si>
    <t>GDP ($ million, 2007 chained)²</t>
  </si>
  <si>
    <t>B.C Greenhouse Gas Emissions in 2013 by Greenhouse Gas Type</t>
  </si>
  <si>
    <t>GHG Source Categories (Year 2013)</t>
  </si>
  <si>
    <t>Greenhouse Gas Categories</t>
  </si>
  <si>
    <t>TOTAL</t>
  </si>
  <si>
    <t>ENERGY</t>
  </si>
  <si>
    <t>Stationary Combustion Sources</t>
  </si>
  <si>
    <t xml:space="preserve">Public Electricity and Heat Production </t>
  </si>
  <si>
    <t xml:space="preserve">Petroleum Refining Industries  </t>
  </si>
  <si>
    <t xml:space="preserve">Mining and Upstream Oil and Gas Production  </t>
  </si>
  <si>
    <t>Manufacturing Industries</t>
  </si>
  <si>
    <t>Construction</t>
  </si>
  <si>
    <t>Commercial and Institutional</t>
  </si>
  <si>
    <t>Residential</t>
  </si>
  <si>
    <t>Agriculture and Forestry</t>
  </si>
  <si>
    <r>
      <t>Transport</t>
    </r>
    <r>
      <rPr>
        <b/>
        <vertAlign val="superscript"/>
        <sz val="10"/>
        <rFont val="Arial"/>
        <family val="2"/>
      </rPr>
      <t>1</t>
    </r>
  </si>
  <si>
    <r>
      <t>Domestic Aviation</t>
    </r>
    <r>
      <rPr>
        <strike/>
        <sz val="10"/>
        <color indexed="10"/>
        <rFont val="Arial"/>
        <family val="2"/>
      </rPr>
      <t/>
    </r>
  </si>
  <si>
    <t>Road Transportation</t>
  </si>
  <si>
    <t>Light-Duty Gasoline Vehicles</t>
  </si>
  <si>
    <t>Light-Duty Gasoline Trucks</t>
  </si>
  <si>
    <t>Heavy-Duty Gasoline Vehicles</t>
  </si>
  <si>
    <t>Motorcycles</t>
  </si>
  <si>
    <t>Light-Duty Diesel Vehicles</t>
  </si>
  <si>
    <t>Light-Duty Diesel Trucks</t>
  </si>
  <si>
    <t>Heavy-Duty Diesel Vehicles</t>
  </si>
  <si>
    <t>Propane and Natural Gas Vehicles</t>
  </si>
  <si>
    <t>Railways</t>
  </si>
  <si>
    <t>Domestic Navigation</t>
  </si>
  <si>
    <t>Other Transportation</t>
  </si>
  <si>
    <t>Off-Road Gasoline</t>
  </si>
  <si>
    <t>Off-Road Diesel</t>
  </si>
  <si>
    <t xml:space="preserve">Pipeline Transport </t>
  </si>
  <si>
    <t>Oil and Natural Gas</t>
  </si>
  <si>
    <t>INDUSTRIAL PROCESSES AND PRODUCT USE</t>
  </si>
  <si>
    <t>Mineral Products</t>
  </si>
  <si>
    <t>Cement Production</t>
  </si>
  <si>
    <t>Lime Production</t>
  </si>
  <si>
    <r>
      <t>Chemical Industry</t>
    </r>
    <r>
      <rPr>
        <b/>
        <vertAlign val="superscript"/>
        <sz val="10"/>
        <rFont val="Arial"/>
        <family val="2"/>
      </rPr>
      <t>2</t>
    </r>
  </si>
  <si>
    <t>Nitric Acid Production</t>
  </si>
  <si>
    <t>Adipic Acid Production</t>
  </si>
  <si>
    <t>Metal Production</t>
  </si>
  <si>
    <t>Iron and Steel Production</t>
  </si>
  <si>
    <t>Aluminum Production</t>
  </si>
  <si>
    <r>
      <t>Production and Consumption of Halocarbons, SF</t>
    </r>
    <r>
      <rPr>
        <b/>
        <vertAlign val="subscript"/>
        <sz val="10"/>
        <rFont val="Arial"/>
        <family val="2"/>
      </rPr>
      <t>6</t>
    </r>
    <r>
      <rPr>
        <b/>
        <sz val="10"/>
        <rFont val="Arial"/>
        <family val="2"/>
      </rPr>
      <t xml:space="preserve"> and NF</t>
    </r>
    <r>
      <rPr>
        <b/>
        <vertAlign val="subscript"/>
        <sz val="10"/>
        <rFont val="Arial"/>
        <family val="2"/>
      </rPr>
      <t>3</t>
    </r>
    <r>
      <rPr>
        <b/>
        <vertAlign val="superscript"/>
        <sz val="10"/>
        <rFont val="Arial"/>
        <family val="2"/>
      </rPr>
      <t>3</t>
    </r>
  </si>
  <si>
    <t xml:space="preserve">Non-Energy Products from Fuels and Solvent Use </t>
  </si>
  <si>
    <t xml:space="preserve">Other Product Manufacture and Use </t>
  </si>
  <si>
    <t>Enteric Fermentation</t>
  </si>
  <si>
    <t>Manure Management</t>
  </si>
  <si>
    <t>Agriculture Soils</t>
  </si>
  <si>
    <t>Direct Sources</t>
  </si>
  <si>
    <t>Indirect Sources</t>
  </si>
  <si>
    <t xml:space="preserve">Liming, Urea Application and Other Carbon-containing Fertilizers </t>
  </si>
  <si>
    <t>WASTE</t>
  </si>
  <si>
    <t>Solid Waste Disposal on Land</t>
  </si>
  <si>
    <t>Wastewater Handling</t>
  </si>
  <si>
    <t>Waste Incineration</t>
  </si>
  <si>
    <t>a. Deforestation</t>
  </si>
  <si>
    <t>b. Afforestation</t>
  </si>
  <si>
    <t>Grassland converted to Cropland</t>
  </si>
  <si>
    <t>Other Land converted to Wetlands</t>
  </si>
  <si>
    <t>Forest growth minus decay</t>
  </si>
  <si>
    <t>Slash pile burning</t>
  </si>
  <si>
    <t>Wildfires</t>
  </si>
  <si>
    <t>Notes:</t>
  </si>
  <si>
    <t>1.  Emissions from ethanol and biodiesel are included in the Transport categories using gasoline and diesel respectively.</t>
  </si>
  <si>
    <r>
      <t>2.  Emissions from the Ammonia Production, Nitric Acid Production and Petrochemical Production categories are included in Non-Energy Products from Fuels and Solvent Use within the provincial/territorial tables as CO</t>
    </r>
    <r>
      <rPr>
        <vertAlign val="subscript"/>
        <sz val="10"/>
        <color indexed="8"/>
        <rFont val="Arial"/>
        <family val="2"/>
      </rPr>
      <t>2</t>
    </r>
    <r>
      <rPr>
        <sz val="10"/>
        <color indexed="8"/>
        <rFont val="Arial"/>
        <family val="2"/>
      </rPr>
      <t xml:space="preserve"> eq values.</t>
    </r>
  </si>
  <si>
    <r>
      <t>3.  Emission estimates from consumption of PFCs and NF</t>
    </r>
    <r>
      <rPr>
        <vertAlign val="subscript"/>
        <sz val="10"/>
        <color indexed="8"/>
        <rFont val="Arial"/>
        <family val="2"/>
      </rPr>
      <t>3</t>
    </r>
    <r>
      <rPr>
        <sz val="10"/>
        <color indexed="8"/>
        <rFont val="Arial"/>
        <family val="2"/>
      </rPr>
      <t>, as well as emissions of SF</t>
    </r>
    <r>
      <rPr>
        <vertAlign val="subscript"/>
        <sz val="10"/>
        <color indexed="8"/>
        <rFont val="Arial"/>
        <family val="2"/>
      </rPr>
      <t>6</t>
    </r>
    <r>
      <rPr>
        <sz val="10"/>
        <color indexed="8"/>
        <rFont val="Arial"/>
        <family val="2"/>
      </rPr>
      <t xml:space="preserve"> from semi-conductor manufacturing, are only available at the national level. HFC and PFC consumption began in 1995; HFC emissions occurring as a by-product of HCFC production (HCFC-22 exclusively) only occurred in Canada from 1990−1992 and PFC emissions prior to 1995 are the result of by-product CF</t>
    </r>
    <r>
      <rPr>
        <vertAlign val="subscript"/>
        <sz val="10"/>
        <color indexed="8"/>
        <rFont val="Arial"/>
        <family val="2"/>
      </rPr>
      <t>4</t>
    </r>
    <r>
      <rPr>
        <sz val="10"/>
        <color indexed="8"/>
        <rFont val="Arial"/>
        <family val="2"/>
      </rPr>
      <t xml:space="preserve"> emissions from the use of NF</t>
    </r>
    <r>
      <rPr>
        <vertAlign val="subscript"/>
        <sz val="10"/>
        <color indexed="8"/>
        <rFont val="Arial"/>
        <family val="2"/>
      </rPr>
      <t>3</t>
    </r>
    <r>
      <rPr>
        <sz val="10"/>
        <color indexed="8"/>
        <rFont val="Arial"/>
        <family val="2"/>
      </rPr>
      <t>.</t>
    </r>
  </si>
  <si>
    <t xml:space="preserve"> Indicates no emissions</t>
  </si>
  <si>
    <t xml:space="preserve"> Indicates emissions truncated due to rounding</t>
  </si>
  <si>
    <t xml:space="preserve"> Indicates data has been suppressed to respect confidentiality </t>
  </si>
  <si>
    <t xml:space="preserve">Note that the 2013 estimates are based on preliminary energy data; these data, though the best available information at the time of publication, are subject to revision in the next submission year. </t>
  </si>
  <si>
    <t>Settlement Management</t>
  </si>
  <si>
    <t>NF6 (kt CO₂e)</t>
  </si>
  <si>
    <t>1. Emissions from ethanol and biodiesel are included in the Transport categories using gasoline and diesel respectively.</t>
  </si>
  <si>
    <t>2. Emissions from the Ammonia Production, Nitric Acid Production and Petrochemical Production categories are included in Non-Energy Products from Fuels and Solvent Use within the provincial/territorial tables as</t>
  </si>
  <si>
    <t>CO2 eq values.</t>
  </si>
  <si>
    <t>3. Emission estimates from consumption of PFCs and NF3, as well as emissions of SF6 from semi-conductor manufacturing, are only available at the national level. HFC and PFC consumption began in 1995;</t>
  </si>
  <si>
    <t>HFC emissions occurring as a by-product of HCFC production (HCFC-22 exclusively) only occurred in Canada from 1990−1992 and PFC emissions prior to 1995 are the result of by-product CF4 emissions from the</t>
  </si>
  <si>
    <t>4. IPCC’s Fourth Assessment Report provides global warming potentials (GWPs) for the various species of HFCs and PFCs. Chapter 1, Table 1-1 of this report provides a list of GWPs used.</t>
  </si>
  <si>
    <t>0.0 Indicates emissions truncated due to rounding</t>
  </si>
  <si>
    <t>x Indicates data has been suppressed to respect confidentiality</t>
  </si>
  <si>
    <t>Note that the 2013 estimates are based on preliminary energy data; these data, though the best available information at the time of publication, are subject to revision in the next submission year.</t>
  </si>
  <si>
    <t>- Indicates no emissions</t>
  </si>
  <si>
    <r>
      <t>CO</t>
    </r>
    <r>
      <rPr>
        <b/>
        <vertAlign val="subscript"/>
        <sz val="10"/>
        <color indexed="18"/>
        <rFont val="Arial"/>
        <family val="2"/>
      </rPr>
      <t>2</t>
    </r>
    <r>
      <rPr>
        <b/>
        <sz val="10"/>
        <color indexed="18"/>
        <rFont val="Arial"/>
        <family val="2"/>
      </rPr>
      <t xml:space="preserve"> Transport and Storage </t>
    </r>
  </si>
  <si>
    <r>
      <t>SF</t>
    </r>
    <r>
      <rPr>
        <vertAlign val="subscript"/>
        <sz val="10"/>
        <rFont val="Arial"/>
        <family val="2"/>
      </rPr>
      <t>6</t>
    </r>
    <r>
      <rPr>
        <sz val="10"/>
        <rFont val="Arial"/>
        <family val="2"/>
      </rPr>
      <t xml:space="preserve"> Used in Magnesium Smelters and Casters</t>
    </r>
  </si>
  <si>
    <t>CO₂ (kt)</t>
  </si>
  <si>
    <r>
      <t>N</t>
    </r>
    <r>
      <rPr>
        <b/>
        <vertAlign val="subscript"/>
        <sz val="10"/>
        <color indexed="8"/>
        <rFont val="Arial"/>
        <family val="2"/>
      </rPr>
      <t>2</t>
    </r>
    <r>
      <rPr>
        <b/>
        <sz val="10"/>
        <color indexed="8"/>
        <rFont val="Arial"/>
        <family val="2"/>
      </rPr>
      <t>O (kt)</t>
    </r>
  </si>
  <si>
    <r>
      <t>N</t>
    </r>
    <r>
      <rPr>
        <b/>
        <vertAlign val="subscript"/>
        <sz val="10"/>
        <color indexed="8"/>
        <rFont val="Arial"/>
        <family val="2"/>
      </rPr>
      <t>2</t>
    </r>
    <r>
      <rPr>
        <b/>
        <sz val="10"/>
        <color indexed="8"/>
        <rFont val="Arial"/>
        <family val="2"/>
      </rPr>
      <t>O (kt CO₂e)</t>
    </r>
  </si>
  <si>
    <t>use of NF3. Information on SF6 use in casters is confidential – hence, SF6 emissions for this category are reported (with HFC emissions) under “Consumption of Halocarbons and SF6” </t>
  </si>
  <si>
    <t>5. A negative number indicates that the estimate is a sink (i.e., the activity removes carbon from the atmosphere)</t>
  </si>
  <si>
    <t>Emissions from Decomposition of Harvested Wood Prods.</t>
  </si>
  <si>
    <r>
      <t>Produxn + Consumpxn of Halocarbons, SF</t>
    </r>
    <r>
      <rPr>
        <b/>
        <vertAlign val="subscript"/>
        <sz val="10"/>
        <rFont val="Arial"/>
        <family val="2"/>
      </rPr>
      <t>6</t>
    </r>
    <r>
      <rPr>
        <b/>
        <sz val="10"/>
        <rFont val="Arial"/>
        <family val="2"/>
      </rPr>
      <t xml:space="preserve"> and NF</t>
    </r>
    <r>
      <rPr>
        <b/>
        <vertAlign val="subscript"/>
        <sz val="10"/>
        <rFont val="Arial"/>
        <family val="2"/>
      </rPr>
      <t>3</t>
    </r>
    <r>
      <rPr>
        <b/>
        <vertAlign val="superscript"/>
        <sz val="10"/>
        <rFont val="Arial"/>
        <family val="2"/>
      </rPr>
      <t>3</t>
    </r>
  </si>
  <si>
    <t xml:space="preserve">Liming, Urea Applic. + Other C-containing Fertilizers </t>
  </si>
  <si>
    <r>
      <t xml:space="preserve">Succeeding rows are </t>
    </r>
    <r>
      <rPr>
        <b/>
        <i/>
        <sz val="10"/>
        <color rgb="FF000099"/>
        <rFont val="Arial"/>
        <family val="2"/>
      </rPr>
      <t>not</t>
    </r>
    <r>
      <rPr>
        <b/>
        <sz val="10"/>
        <color rgb="FF000099"/>
        <rFont val="Arial"/>
        <family val="2"/>
      </rPr>
      <t xml:space="preserve"> included in any earlier totals</t>
    </r>
  </si>
  <si>
    <t>FOSSIL FUEL COMBUSTION (this row inserted by CTC)</t>
  </si>
  <si>
    <t>Ammonia + Nitric Acid Production (two entries combined)</t>
  </si>
  <si>
    <t>See annotations at bottom of this worksheet for the chain of links and files leading to the data in this tab.</t>
  </si>
  <si>
    <r>
      <t xml:space="preserve">One of the links available on that page is: https://www.ec.gc.ca/ges-ghg/default.asp?lang=En&amp;n=83A34A7A-1. It's shown under the heading, </t>
    </r>
    <r>
      <rPr>
        <b/>
        <sz val="10"/>
        <rFont val="Arial"/>
        <family val="2"/>
      </rPr>
      <t>Canada's Greenhouse Gas Inventory.</t>
    </r>
  </si>
  <si>
    <t>Clicking on that link allows you to download a ZIP file containing three pdf's.</t>
  </si>
  <si>
    <t>We manually copied data from those tables into this tab.</t>
  </si>
  <si>
    <r>
      <t xml:space="preserve">We've included 1990 for reference. Otherwise we've included data only for the years we used for Baseline, Pre-Tax and Post-Tax in the first tab, </t>
    </r>
    <r>
      <rPr>
        <b/>
        <sz val="10"/>
        <rFont val="Arial"/>
        <family val="2"/>
      </rPr>
      <t>BC Emissions by Year.</t>
    </r>
  </si>
  <si>
    <t>1990-1999: empty/collapsed</t>
  </si>
  <si>
    <r>
      <t xml:space="preserve">Data in this tab are from a file,  </t>
    </r>
    <r>
      <rPr>
        <b/>
        <sz val="10"/>
        <color theme="1"/>
        <rFont val="Arial"/>
        <family val="2"/>
      </rPr>
      <t>2015NIR - PT3-Final.pdf</t>
    </r>
    <r>
      <rPr>
        <sz val="10"/>
        <color theme="1"/>
        <rFont val="Arial"/>
        <family val="2"/>
      </rPr>
      <t>, maintained by Canada's environment ministry, Environment Canada.</t>
    </r>
  </si>
  <si>
    <t>That file may be accessed through a series of steps who starting point is the link, https://www.ec.gc.ca/ges-ghg/default.asp?lang=En&amp;n=1357A041-1.</t>
  </si>
  <si>
    <t>That goes to a page maintained by Environment Canada, entitled "Canada's Greenhouse Gas Emissions."</t>
  </si>
  <si>
    <r>
      <t xml:space="preserve">The third of those pdfs, </t>
    </r>
    <r>
      <rPr>
        <b/>
        <sz val="10"/>
        <rFont val="Arial"/>
        <family val="2"/>
      </rPr>
      <t>2015NIR - PT3-Final.pdf</t>
    </r>
    <r>
      <rPr>
        <sz val="10"/>
        <rFont val="Arial"/>
        <family val="2"/>
      </rPr>
      <t xml:space="preserve">, includes an appendix, </t>
    </r>
    <r>
      <rPr>
        <b/>
        <sz val="10"/>
        <rFont val="Arial"/>
        <family val="2"/>
      </rPr>
      <t>Annex 9</t>
    </r>
    <r>
      <rPr>
        <sz val="10"/>
        <rFont val="Arial"/>
        <family val="2"/>
      </rPr>
      <t xml:space="preserve">, which, beginning at p. 18, has tabular data breaking down GHG's for each year from 2013 back to 1990, using a format/breakdown nearly identical to the one here (which is from BC government). </t>
    </r>
  </si>
  <si>
    <t>Petrochemical and Carbon Black Production</t>
  </si>
  <si>
    <t>BRITISH COLUMBIA</t>
  </si>
  <si>
    <t>CANADA</t>
  </si>
  <si>
    <t>Canada population figures for 2011 - 2013 are from Statistics Canada, "Population by year, by province and territory," http://www.statcan.gc.ca/tables-tableaux/sum-som/l01/cst01/demo02a-eng.htm, retrieved 18-Oct-2015.</t>
  </si>
  <si>
    <t>Canada GDP http://data.worldbank.org/indicator/NY.GDP.MKTP.CD/countries</t>
  </si>
  <si>
    <t>Canada GDP is from Statistics Canada, Table 384-0038, "Gross domestic product, expenditure-based, provincial and territorial," item "Gross domestic product at market prices," retrieved 18-Oct-2015, from http://www5.statcan.gc.ca/cansim/a37.</t>
  </si>
  <si>
    <t>CANADA less BC</t>
  </si>
  <si>
    <t>Canada minus BC, Greenhouse Gas Emissions, 1990-2013 (kilotonnes CO2e)</t>
  </si>
  <si>
    <t>Canada, Greenhouse Gas Emissions, 1990-2013 (kilotonnes CO2e)</t>
  </si>
  <si>
    <t>B.C. Greenhouse Gas Emissions, normalized by population, 1990-2013 (kg CO2e per capita)</t>
  </si>
  <si>
    <t>British Columbia</t>
  </si>
  <si>
    <t>GHG Emissions</t>
  </si>
  <si>
    <t>GHG Emissions per unit of Canadian GDP</t>
  </si>
  <si>
    <t>Canada, less British Columbia</t>
  </si>
  <si>
    <t>B.C. Greenhouse Gas Emissions, normalized by gross domestic product, 1990-2013 (kg per $1,000 of GDP)</t>
  </si>
  <si>
    <t>Canada minus BC, Greenhouse Gas Emissions, normalized by gross domestic product: 1990-2013 (kg per $1,000 of GDP)</t>
  </si>
  <si>
    <t>Summary</t>
  </si>
  <si>
    <t>GHG Emissions per capita</t>
  </si>
  <si>
    <t>GHG Emissions are in kilotonnes, i.e., thousand metric tons.</t>
  </si>
  <si>
    <t>http://www2.gov.bc.ca/assets/gov/environment/climate-change/reports-and-data/provincial-ghg-inventory-report-bcs-pir/2013_summary-ghg.xls</t>
  </si>
  <si>
    <t>We (CTC) modified it -- compressing columns that are not of primary interest, and adding several rows for annotation and clarity.</t>
  </si>
  <si>
    <t>B.C. Greenhouse Gas Emissions: 1990-2013 (kilotonnes CO2e)</t>
  </si>
  <si>
    <t>[These notes below are part of the original BC Environment Ministry file.]</t>
  </si>
  <si>
    <t>BC Emissions by Year</t>
  </si>
  <si>
    <t>This worksheet is taken directly from a spreadsheet file created by the British Columbia Environment Ministry. It was downloaded in September 2015 from the following link:</t>
  </si>
  <si>
    <t>BC Emissions per Capita</t>
  </si>
  <si>
    <r>
      <t xml:space="preserve">This worksheet divides the annual figures in the preceding tab, </t>
    </r>
    <r>
      <rPr>
        <b/>
        <sz val="11"/>
        <color theme="1"/>
        <rFont val="Calibri"/>
        <family val="2"/>
        <scheme val="minor"/>
      </rPr>
      <t>BC Emissions by Year</t>
    </r>
    <r>
      <rPr>
        <sz val="11"/>
        <color theme="1"/>
        <rFont val="Calibri"/>
        <family val="2"/>
        <scheme val="minor"/>
      </rPr>
      <t xml:space="preserve">, by British Columbia's population in the same year as shown in the </t>
    </r>
    <r>
      <rPr>
        <b/>
        <sz val="11"/>
        <color theme="1"/>
        <rFont val="Calibri"/>
        <family val="2"/>
        <scheme val="minor"/>
      </rPr>
      <t>Indicators</t>
    </r>
    <r>
      <rPr>
        <sz val="11"/>
        <color theme="1"/>
        <rFont val="Calibri"/>
        <family val="2"/>
        <scheme val="minor"/>
      </rPr>
      <t xml:space="preserve"> tab.</t>
    </r>
  </si>
  <si>
    <r>
      <t xml:space="preserve">This worksheet divides the annual figures in the preceding tab, </t>
    </r>
    <r>
      <rPr>
        <b/>
        <sz val="11"/>
        <color theme="1"/>
        <rFont val="Calibri"/>
        <family val="2"/>
        <scheme val="minor"/>
      </rPr>
      <t>BC Emissions by Year</t>
    </r>
    <r>
      <rPr>
        <sz val="11"/>
        <color theme="1"/>
        <rFont val="Calibri"/>
        <family val="2"/>
        <scheme val="minor"/>
      </rPr>
      <t xml:space="preserve">, by British Columbia's gross domestic product (in 2007 dollars) in the same year as shown in the </t>
    </r>
    <r>
      <rPr>
        <b/>
        <sz val="11"/>
        <color theme="1"/>
        <rFont val="Calibri"/>
        <family val="2"/>
        <scheme val="minor"/>
      </rPr>
      <t>Indicators</t>
    </r>
    <r>
      <rPr>
        <sz val="11"/>
        <color theme="1"/>
        <rFont val="Calibri"/>
        <family val="2"/>
        <scheme val="minor"/>
      </rPr>
      <t xml:space="preserve"> tab.</t>
    </r>
  </si>
  <si>
    <t>All population figures are from Statistics Canada, http://www5.statcan.gc.ca/cansim/a26, retrieved 21-Oct-2015.</t>
  </si>
  <si>
    <r>
      <t xml:space="preserve">This worksheet was compiled by C. Komanoff in October 2015. It uses the format of the tab, </t>
    </r>
    <r>
      <rPr>
        <b/>
        <sz val="11"/>
        <color theme="1"/>
        <rFont val="Calibri"/>
        <family val="2"/>
        <scheme val="minor"/>
      </rPr>
      <t>BC Emissions by Year</t>
    </r>
    <r>
      <rPr>
        <sz val="11"/>
        <color theme="1"/>
        <rFont val="Calibri"/>
        <family val="2"/>
        <scheme val="minor"/>
      </rPr>
      <t>, which was created by the BC Environment Ministry.</t>
    </r>
  </si>
  <si>
    <t>Canada Emissions by Year</t>
  </si>
  <si>
    <t>BC Emissions per unit of GDP</t>
  </si>
  <si>
    <t>Indicators</t>
  </si>
  <si>
    <t>Demographic and Economic Indicators for BC, Canada, and "Canada less BC" Greenhouse Gas Emissions:  1990-2013</t>
  </si>
  <si>
    <t>Canada minus BC, Emissions by Year</t>
  </si>
  <si>
    <t>Canada minus BC, Emissions per unit of GDP</t>
  </si>
  <si>
    <r>
      <t xml:space="preserve">Each element in this worksheet is the ratio of the corresponding element in the tab, </t>
    </r>
    <r>
      <rPr>
        <b/>
        <sz val="11"/>
        <color theme="1"/>
        <rFont val="Calibri"/>
        <family val="2"/>
        <scheme val="minor"/>
      </rPr>
      <t>Canada minus BC Emissions by Year</t>
    </r>
    <r>
      <rPr>
        <sz val="11"/>
        <color theme="1"/>
        <rFont val="Calibri"/>
        <family val="2"/>
        <scheme val="minor"/>
      </rPr>
      <t xml:space="preserve">, to the corresponding element (GDP for Canada less BC) in the </t>
    </r>
    <r>
      <rPr>
        <b/>
        <sz val="11"/>
        <color theme="1"/>
        <rFont val="Calibri"/>
        <family val="2"/>
        <scheme val="minor"/>
      </rPr>
      <t>Indicators</t>
    </r>
    <r>
      <rPr>
        <sz val="11"/>
        <color theme="1"/>
        <rFont val="Calibri"/>
        <family val="2"/>
        <scheme val="minor"/>
      </rPr>
      <t xml:space="preserve"> tab.</t>
    </r>
  </si>
  <si>
    <r>
      <t xml:space="preserve">Each element in this worksheet is calculated as the corresponding element in the tab, </t>
    </r>
    <r>
      <rPr>
        <b/>
        <sz val="11"/>
        <color theme="1"/>
        <rFont val="Calibri"/>
        <family val="2"/>
        <scheme val="minor"/>
      </rPr>
      <t>Canada Emissions by Year</t>
    </r>
    <r>
      <rPr>
        <sz val="11"/>
        <color theme="1"/>
        <rFont val="Calibri"/>
        <family val="2"/>
        <scheme val="minor"/>
      </rPr>
      <t xml:space="preserve">, less its analogue in </t>
    </r>
    <r>
      <rPr>
        <b/>
        <sz val="11"/>
        <color theme="1"/>
        <rFont val="Calibri"/>
        <family val="2"/>
        <scheme val="minor"/>
      </rPr>
      <t>BC Emissions by Year.</t>
    </r>
  </si>
  <si>
    <t>Canada minus BC, Emissions per capita</t>
  </si>
  <si>
    <t>Canada minus B.C., Greenhouse Gas Emissions, normalized by population, 1990-2013 (kg CO2e per capita)</t>
  </si>
  <si>
    <r>
      <t xml:space="preserve">This worksheet divides the annual figures in the preceding tab, </t>
    </r>
    <r>
      <rPr>
        <b/>
        <sz val="11"/>
        <color theme="1"/>
        <rFont val="Calibri"/>
        <family val="2"/>
        <scheme val="minor"/>
      </rPr>
      <t>Canada minus BC Emissions by Year</t>
    </r>
    <r>
      <rPr>
        <sz val="11"/>
        <color theme="1"/>
        <rFont val="Calibri"/>
        <family val="2"/>
        <scheme val="minor"/>
      </rPr>
      <t xml:space="preserve">, by the population of Canada less British Columbia in the same year as shown in the </t>
    </r>
    <r>
      <rPr>
        <b/>
        <sz val="11"/>
        <color theme="1"/>
        <rFont val="Calibri"/>
        <family val="2"/>
        <scheme val="minor"/>
      </rPr>
      <t>Indicators</t>
    </r>
    <r>
      <rPr>
        <sz val="11"/>
        <color theme="1"/>
        <rFont val="Calibri"/>
        <family val="2"/>
        <scheme val="minor"/>
      </rPr>
      <t xml:space="preserve"> tab.</t>
    </r>
  </si>
  <si>
    <t>GHG Emissions per capita are in kg per person (per year).</t>
  </si>
  <si>
    <t>Stat Combstion, less Public Elect &amp; Heat (this row by CTC)</t>
  </si>
  <si>
    <t>Same as above, but w/ Public Electr &amp; Heat excluded</t>
  </si>
  <si>
    <t>Version created on:</t>
  </si>
  <si>
    <t>Full pre-tax
(2000-2007 average)</t>
  </si>
  <si>
    <t>Full post-tax
(2008-2013 average)</t>
  </si>
  <si>
    <t>Full Post-tax v. Full Pre-tax (∆ktonne)</t>
  </si>
  <si>
    <t>Full Post-tax v. Full Pre-tax (% chng)</t>
  </si>
  <si>
    <t>Rest of Canada</t>
  </si>
  <si>
    <t>Emissions</t>
  </si>
  <si>
    <t>Emissions per capita</t>
  </si>
  <si>
    <t>Emissions per GDP</t>
  </si>
  <si>
    <t>Here, the %'s directly above are reconfigured for the bar graph.</t>
  </si>
  <si>
    <t>Ratio, BC vis-à-vis Canada less BC</t>
  </si>
  <si>
    <t>GHG Emissions per capita, normalized to 2008</t>
  </si>
  <si>
    <t>Regression Statistics</t>
  </si>
  <si>
    <t>Multiple R</t>
  </si>
  <si>
    <t>R Square</t>
  </si>
  <si>
    <t>Standard Error</t>
  </si>
  <si>
    <t>Coefficients</t>
  </si>
  <si>
    <t>t Stat</t>
  </si>
  <si>
    <t>Readers/users of this spreadsheet are free to perform your own comparisons, e.g., using different time periods. Indeed, we encourage you to do so, and to share your findings with us. You may reach me (Komanoff) at: kea@igc.org.</t>
  </si>
  <si>
    <r>
      <t xml:space="preserve">Page Down 2-3 times for </t>
    </r>
    <r>
      <rPr>
        <b/>
        <u/>
        <sz val="11"/>
        <color theme="1"/>
        <rFont val="Calibri"/>
        <family val="2"/>
        <scheme val="minor"/>
      </rPr>
      <t>graphics</t>
    </r>
    <r>
      <rPr>
        <b/>
        <sz val="11"/>
        <color theme="1"/>
        <rFont val="Calibri"/>
        <family val="2"/>
        <scheme val="minor"/>
      </rPr>
      <t xml:space="preserve"> showing/comparing changes in emissions for BC vs. rest of Canada.</t>
    </r>
  </si>
  <si>
    <t>Go to far right for tables averaging emissions for pre-tax (2000-2007) and post-tax (2008-2013).</t>
  </si>
  <si>
    <t>GHG Emissions per unit of GDP are in tonnes per $million of constant-$ economic activity (in kg per $thousands).</t>
  </si>
  <si>
    <t>This array is NOT used in the report findings.</t>
  </si>
  <si>
    <t>Same as above, but excluding
"Public Electricity and Heat Production."
This array is used in the report findings.</t>
  </si>
  <si>
    <t>Regressions</t>
  </si>
  <si>
    <t>Total (smoothed) change over entire period</t>
  </si>
  <si>
    <t>Annual (smoothed) change over entire period</t>
  </si>
  <si>
    <t>Std Error</t>
  </si>
  <si>
    <t>Regressions for entire 2000-2013 period</t>
  </si>
  <si>
    <t>2000-2013 BC per capita</t>
  </si>
  <si>
    <t>Smoothed</t>
  </si>
  <si>
    <t>Actual</t>
  </si>
  <si>
    <t>Note: Results labeled "Canada" are actually Canada less British Columbia.</t>
  </si>
  <si>
    <t>2000-2013 Canada per capita</t>
  </si>
  <si>
    <t>Separate regressions for pre-tax and with-tax periods</t>
  </si>
  <si>
    <t>2000-2007 BC per capita</t>
  </si>
  <si>
    <t>2008-2013 BC per capita</t>
  </si>
  <si>
    <t>Note: Regression coefficients, standard error and t-stats are for constant term and annual change, respectively.</t>
  </si>
  <si>
    <t>Not statistically significant</t>
  </si>
  <si>
    <t>2000-2007 Canada per capita</t>
  </si>
  <si>
    <t>2008-2013 Canada per capita</t>
  </si>
  <si>
    <t>For entire 2000-2013 period, the annual rate of decline in BC per capita emissions exceeded that for the rest of Canada by 1.14%.</t>
  </si>
  <si>
    <t>For 2000-2008 period, the annual rate of decline in BC per capita emissions exceeded that for the rest of Canada by 0.99%.</t>
  </si>
  <si>
    <t>For 2008-2013 period, annual rate of decline in BC per capita emissions exceeded that for rest of Canada by 0.87%. This finding is not stat signif.</t>
  </si>
  <si>
    <t>2000 July</t>
  </si>
  <si>
    <t>2000 August</t>
  </si>
  <si>
    <t>2000 September</t>
  </si>
  <si>
    <t>2000 October</t>
  </si>
  <si>
    <t>2000 November</t>
  </si>
  <si>
    <t>2000 December</t>
  </si>
  <si>
    <t>2001 January</t>
  </si>
  <si>
    <t>2001 February</t>
  </si>
  <si>
    <t>2001 March</t>
  </si>
  <si>
    <t>2001 April</t>
  </si>
  <si>
    <t>2001 May</t>
  </si>
  <si>
    <t>2001 June</t>
  </si>
  <si>
    <t>2001 July</t>
  </si>
  <si>
    <t>2001 August</t>
  </si>
  <si>
    <t>2001 September</t>
  </si>
  <si>
    <t>2001 October</t>
  </si>
  <si>
    <t>2001 November</t>
  </si>
  <si>
    <t>2001 December</t>
  </si>
  <si>
    <t>2002 January</t>
  </si>
  <si>
    <t>2002 February</t>
  </si>
  <si>
    <t>2002 March</t>
  </si>
  <si>
    <t>2002 April</t>
  </si>
  <si>
    <t>2002 May</t>
  </si>
  <si>
    <t>2002 June</t>
  </si>
  <si>
    <t>2002 July</t>
  </si>
  <si>
    <t>2002 August</t>
  </si>
  <si>
    <t>2002 September</t>
  </si>
  <si>
    <t>2002 October</t>
  </si>
  <si>
    <t>2002 November</t>
  </si>
  <si>
    <t>2002 December</t>
  </si>
  <si>
    <t>2003 January</t>
  </si>
  <si>
    <t>2003 February</t>
  </si>
  <si>
    <t>2003 March</t>
  </si>
  <si>
    <t>2003 April</t>
  </si>
  <si>
    <t>2003 May</t>
  </si>
  <si>
    <t>2003 June</t>
  </si>
  <si>
    <t>2003 July</t>
  </si>
  <si>
    <t>2003 August</t>
  </si>
  <si>
    <t>2003 September</t>
  </si>
  <si>
    <t>2003 October</t>
  </si>
  <si>
    <t>2003 November</t>
  </si>
  <si>
    <t>2003 December</t>
  </si>
  <si>
    <t>2004 January</t>
  </si>
  <si>
    <t>2004 February</t>
  </si>
  <si>
    <t>2004 March</t>
  </si>
  <si>
    <t>2004 April</t>
  </si>
  <si>
    <t>2004 May</t>
  </si>
  <si>
    <t>2004 June</t>
  </si>
  <si>
    <t>2004 July</t>
  </si>
  <si>
    <t>2004 August</t>
  </si>
  <si>
    <t>2004 September</t>
  </si>
  <si>
    <t>2004 October</t>
  </si>
  <si>
    <t>2004 November</t>
  </si>
  <si>
    <t>2004 December</t>
  </si>
  <si>
    <t>2005 January</t>
  </si>
  <si>
    <t>2005 February</t>
  </si>
  <si>
    <t>2005 March</t>
  </si>
  <si>
    <t>2005 April</t>
  </si>
  <si>
    <t>2005 May</t>
  </si>
  <si>
    <t>2005 June</t>
  </si>
  <si>
    <t>2005 July</t>
  </si>
  <si>
    <t>2005 August</t>
  </si>
  <si>
    <t>2005 September</t>
  </si>
  <si>
    <t>2005 October</t>
  </si>
  <si>
    <t>2005 November</t>
  </si>
  <si>
    <t>2005 December</t>
  </si>
  <si>
    <t>2006 January</t>
  </si>
  <si>
    <t>2006 February</t>
  </si>
  <si>
    <t>2006 March</t>
  </si>
  <si>
    <t>2006 April</t>
  </si>
  <si>
    <t>2006 May</t>
  </si>
  <si>
    <t>2006 June</t>
  </si>
  <si>
    <t>2006 July</t>
  </si>
  <si>
    <t>2006 August</t>
  </si>
  <si>
    <t>2006 September</t>
  </si>
  <si>
    <t>2006 October</t>
  </si>
  <si>
    <t>2006 November</t>
  </si>
  <si>
    <t>2006 December</t>
  </si>
  <si>
    <t>2007 January</t>
  </si>
  <si>
    <t>2007 February</t>
  </si>
  <si>
    <t>2007 March</t>
  </si>
  <si>
    <t>2007 April</t>
  </si>
  <si>
    <t>2007 May</t>
  </si>
  <si>
    <t>2007 June</t>
  </si>
  <si>
    <t>2007 July</t>
  </si>
  <si>
    <t>2007 August</t>
  </si>
  <si>
    <t>2007 September</t>
  </si>
  <si>
    <t>2007 October</t>
  </si>
  <si>
    <t>2007 November</t>
  </si>
  <si>
    <t>2007 December</t>
  </si>
  <si>
    <t>2008 January</t>
  </si>
  <si>
    <t>2008 February</t>
  </si>
  <si>
    <t>2008 March</t>
  </si>
  <si>
    <t>2008 April</t>
  </si>
  <si>
    <t>2008 May</t>
  </si>
  <si>
    <t>2008 June</t>
  </si>
  <si>
    <t>2008 July</t>
  </si>
  <si>
    <t>2008 August</t>
  </si>
  <si>
    <t>2008 September</t>
  </si>
  <si>
    <t>2008 October</t>
  </si>
  <si>
    <t>2008 November</t>
  </si>
  <si>
    <t>2008 December</t>
  </si>
  <si>
    <t>2009 January</t>
  </si>
  <si>
    <t>2009 February</t>
  </si>
  <si>
    <t>2009 March</t>
  </si>
  <si>
    <t>2009 April</t>
  </si>
  <si>
    <t>2009 May</t>
  </si>
  <si>
    <t>2009 June</t>
  </si>
  <si>
    <t>2009 July</t>
  </si>
  <si>
    <t>2009 August</t>
  </si>
  <si>
    <t>2009 September</t>
  </si>
  <si>
    <t>2009 October</t>
  </si>
  <si>
    <t>2009 November</t>
  </si>
  <si>
    <t>2009 December</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</si>
  <si>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</si>
  <si>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</si>
  <si>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</si>
  <si>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</si>
  <si>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</si>
  <si>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</si>
  <si>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</si>
  <si>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</si>
  <si>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</si>
  <si>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</si>
  <si>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</si>
  <si>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</si>
  <si>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</si>
  <si>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</si>
  <si>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</si>
  <si>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</si>
  <si>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</si>
  <si>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</si>
  <si>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</si>
  <si>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</si>
  <si>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</si>
  <si>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</si>
  <si>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</si>
  <si>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</si>
  <si>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</si>
  <si>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</si>
  <si>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</si>
  <si>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</si>
  <si>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</si>
  <si>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</si>
  <si>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</si>
  <si>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</si>
  <si>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</si>
  <si>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</si>
  <si>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</si>
  <si>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</si>
  <si>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</si>
  <si>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</si>
  <si>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</si>
  <si>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</si>
  <si>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</si>
  <si>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</si>
  <si>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</si>
  <si>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</si>
  <si>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</si>
  <si>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</si>
  <si>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</si>
  <si>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</si>
  <si>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</si>
  <si>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</si>
  <si>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</si>
  <si>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</si>
  <si>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</si>
  <si>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</si>
  <si>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</si>
  <si>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</si>
  <si>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</si>
  <si>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</si>
  <si>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</si>
  <si>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</si>
  <si>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</si>
  <si>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</si>
  <si>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</si>
  <si>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</si>
  <si>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</si>
  <si>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</si>
  <si>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</si>
  <si>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</si>
  <si>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</si>
  <si>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Vancouver</t>
  </si>
  <si>
    <t>Victoria</t>
  </si>
  <si>
    <t>Gasoline Price</t>
  </si>
  <si>
    <t>monthly (cents per litre)</t>
  </si>
  <si>
    <t>CANSIM Table 326-0009</t>
  </si>
  <si>
    <t>Accessed via http://www5.statcan.gc.ca/cansim/a26</t>
  </si>
  <si>
    <t>Mean (per CK)</t>
  </si>
  <si>
    <t>Litres in one gallon:</t>
  </si>
  <si>
    <t>Pounds of CO2 per gallon gas:</t>
  </si>
  <si>
    <t>Kg of CO2 per gallon gas:</t>
  </si>
  <si>
    <t>Cents per gallon, per $10/tonne</t>
  </si>
  <si>
    <t>Cents per litre, per $10/tonne</t>
  </si>
  <si>
    <t>Avg retail prices for gasoline and fuel oil, by urban centre</t>
  </si>
  <si>
    <t>Incl. how many $/tonne CO2</t>
  </si>
  <si>
    <t>Figures further below in column reflect BC carbon tax that began at $10 per metric ton (tonne) of CO2 in July 2008 and increased by $5/tonne in July 2009, 2010, 2011 and 2012.</t>
  </si>
  <si>
    <r>
      <t xml:space="preserve">Includes how many </t>
    </r>
    <r>
      <rPr>
        <b/>
        <sz val="10"/>
        <color theme="1"/>
        <rFont val="Arial"/>
        <family val="2"/>
      </rPr>
      <t>¢</t>
    </r>
    <r>
      <rPr>
        <b/>
        <sz val="10"/>
        <color theme="1"/>
        <rFont val="Calibri"/>
        <family val="2"/>
        <scheme val="minor"/>
      </rPr>
      <t>/litre</t>
    </r>
  </si>
  <si>
    <t>Price excluding carbon tax</t>
  </si>
  <si>
    <t>% added by carbon tax</t>
  </si>
  <si>
    <t>Figures further below in column calculate the imputed percentage by which the carbon tax raised the gasoline price from what it would have been without the tax.</t>
  </si>
  <si>
    <t>Figures further below in column deduct the imputed carbon tax rate in cents/litre from the mean total (retail) price shown further to left.</t>
  </si>
  <si>
    <t>Figures further below in column convert $/tonne figures denoting BC carbon tax in preceding column to cents per litre.</t>
  </si>
  <si>
    <t>Figures further below in column are the averages of the imputed percentages in preceding column, for each period in which the BC carbon tax was at a different rate.</t>
  </si>
  <si>
    <t>% added, averaged</t>
  </si>
  <si>
    <t>Population</t>
  </si>
  <si>
    <t>GDP ($ million, 2007)</t>
  </si>
  <si>
    <t>Pre-tax
(2000-2007 average)</t>
  </si>
  <si>
    <t>Post-tax
(2008-2013 average)</t>
  </si>
  <si>
    <t>Post-tax v. Pre-tax (∆ktonne)</t>
  </si>
  <si>
    <t>Post-tax v. Pre-tax (% chng)</t>
  </si>
  <si>
    <r>
      <t xml:space="preserve">The spreadsheet compiles "official" (governmental) data on greenhouse gas emissions (primarily CO2 but also CO2 equivalents of two other GHG's </t>
    </r>
    <r>
      <rPr>
        <sz val="11"/>
        <color theme="1"/>
        <rFont val="Arial"/>
        <family val="2"/>
      </rPr>
      <t>─</t>
    </r>
    <r>
      <rPr>
        <sz val="11"/>
        <color theme="1"/>
        <rFont val="Calibri"/>
        <family val="2"/>
      </rPr>
      <t xml:space="preserve"> methane and nitrous oxide</t>
    </r>
    <r>
      <rPr>
        <sz val="11"/>
        <color theme="1"/>
        <rFont val="Calibri"/>
        <family val="2"/>
        <scheme val="minor"/>
      </rPr>
      <t>) for each year from 1990 to 2013 for British Columbia, and 2000 to 2013 for all of Canada as well as Canada without British Columbia. It also "normalizes" those figures by economic output (GDP) and population, to adjust for the confounding effects of economic and population growth or contraction.</t>
    </r>
  </si>
  <si>
    <t>Our purpose is to gauge the extent to which BC's carbon tax has been associated with changes in the province's emissions. To do so, we compare BC's emissions from an eight-year "pre-tax" period to the six-year "with-tax" period during and after the onset of the tax. We do the same for Canada without British Columbia. A summary of the figures is directly below. Details are in succeeding worksheet tabs.</t>
  </si>
  <si>
    <r>
      <t xml:space="preserve">All emissions figures are combined CO2, CH4 (expressed as CO2-equivalents) and N2O (ditto) from Fossil Fuel combustion alone. (Conversion to CO2-equivalents uses the </t>
    </r>
    <r>
      <rPr>
        <b/>
        <sz val="11"/>
        <color theme="1"/>
        <rFont val="Calibri"/>
        <family val="2"/>
        <scheme val="minor"/>
      </rPr>
      <t xml:space="preserve">British Columbia Greenhouse Gas Inventory Report 2012 </t>
    </r>
    <r>
      <rPr>
        <sz val="11"/>
        <color theme="1"/>
        <rFont val="Calibri"/>
        <family val="2"/>
        <scheme val="minor"/>
      </rPr>
      <t>(BC Ministry of Environment; see link in FN 14 of our report referenced/linked above), which specifies a 100-year Global Warming Potential (GWP) of 25 for methane and 298 for nitrous oxide relative to the heat-trapping impact of carbon dioxide, for the same weight of gas. Figures here are sum of "Stationary Combustion Sources" and "Transport," except that they exclude electricity generation, on the premise that BC, with little fossil-fuel generation, had less "low-hanging fruit" of decarbonizing electricity generation than did Canada as a whole.  Fugitive Sources are excluded as well.</t>
    </r>
  </si>
  <si>
    <t>This array is used in the report findings.</t>
  </si>
  <si>
    <r>
      <t>Ratio</t>
    </r>
    <r>
      <rPr>
        <b/>
        <sz val="8"/>
        <color theme="1"/>
        <rFont val="Calibri"/>
        <family val="2"/>
      </rPr>
      <t xml:space="preserve"> 2008-13 vs. 2000-07</t>
    </r>
  </si>
  <si>
    <r>
      <t xml:space="preserve">Annual </t>
    </r>
    <r>
      <rPr>
        <b/>
        <sz val="8"/>
        <color theme="1"/>
        <rFont val="Arial"/>
        <family val="2"/>
      </rPr>
      <t>∆</t>
    </r>
    <r>
      <rPr>
        <b/>
        <sz val="8"/>
        <color theme="1"/>
        <rFont val="Calibri"/>
        <family val="2"/>
      </rPr>
      <t>,
2000-2007</t>
    </r>
  </si>
  <si>
    <r>
      <t xml:space="preserve">Annual </t>
    </r>
    <r>
      <rPr>
        <b/>
        <sz val="8"/>
        <color theme="1"/>
        <rFont val="Arial"/>
        <family val="2"/>
      </rPr>
      <t>∆</t>
    </r>
    <r>
      <rPr>
        <b/>
        <sz val="8"/>
        <color theme="1"/>
        <rFont val="Calibri"/>
        <family val="2"/>
      </rPr>
      <t>,
2008-2013</t>
    </r>
  </si>
  <si>
    <r>
      <t xml:space="preserve">NB: Data in this worksheet differ somewhat from data for BC given in the Canada Environment Ministry document 2015NIR - PT3-Final.pdf, in Table A10-20. (Instructions for accessing that document are given at the bottom of the worksheet tab , </t>
    </r>
    <r>
      <rPr>
        <b/>
        <sz val="11"/>
        <color theme="1"/>
        <rFont val="Calibri"/>
        <family val="2"/>
        <scheme val="minor"/>
      </rPr>
      <t>Canada Emissions by Year</t>
    </r>
    <r>
      <rPr>
        <sz val="11"/>
        <color theme="1"/>
        <rFont val="Calibri"/>
        <family val="2"/>
        <scheme val="minor"/>
      </rPr>
      <t>.)</t>
    </r>
  </si>
  <si>
    <t>Its sole function is to create the three succeeding worksheets with "Canada minus BC" emissions data (total, per GDP, and per capita)</t>
  </si>
  <si>
    <t>NOT USED DIRECTLY IN REPORT. RETAINED FOR ARCHIVAL PURPOSES ONLY</t>
  </si>
  <si>
    <t>This worksheet was used to calculate BC gasoline prices before and with the cabon tax.</t>
  </si>
  <si>
    <t>This tab was used to trend per capita emissions for BC and for the rest of Canada. We apologise for the somewhat impenetrable presentation.</t>
  </si>
  <si>
    <t>This file is available via: http://www.carbontax.org/wp-content/uploads/CTC_British_Columbia_data_spreadsheet.xlsx</t>
  </si>
  <si>
    <r>
      <t xml:space="preserve">This spreadsheet was created in October-November 2015 by Charles Komanoff and Matt Gordon of the Carbon Tax Center, to develop data and graphics for the CTC report, </t>
    </r>
    <r>
      <rPr>
        <b/>
        <sz val="11"/>
        <color theme="1"/>
        <rFont val="Calibri"/>
        <family val="2"/>
        <scheme val="minor"/>
      </rPr>
      <t xml:space="preserve">British Columbia’s Carbon Tax: By The Numbers,  </t>
    </r>
    <r>
      <rPr>
        <sz val="11"/>
        <color theme="1"/>
        <rFont val="Calibri"/>
        <family val="2"/>
        <scheme val="minor"/>
      </rPr>
      <t>released on Dec. 17, 2015. (See link immediately below.)</t>
    </r>
  </si>
  <si>
    <t xml:space="preserve">The report it supports is available via: http://www.carbontax.org/wp-
content/uploads/CTC_British_Columbia’s_Carbon_Tax_By_The_Numbers.pdf
</t>
  </si>
</sst>
</file>

<file path=xl/styles.xml><?xml version="1.0" encoding="utf-8"?>
<styleSheet xmlns="http://schemas.openxmlformats.org/spreadsheetml/2006/main">
  <numFmts count="15">
    <numFmt numFmtId="43" formatCode="_(* #,##0.00_);_(* \(#,##0.00\);_(* &quot;-&quot;??_);_(@_)"/>
    <numFmt numFmtId="164" formatCode="_-* #,##0.00_-;\-* #,##0.00_-;_-* &quot;-&quot;??_-;_-@_-"/>
    <numFmt numFmtId="165" formatCode="0.0"/>
    <numFmt numFmtId="166" formatCode="#,##0.0000"/>
    <numFmt numFmtId="167" formatCode="&quot;$&quot;#,##0\ ;\(&quot;$&quot;#,##0\)"/>
    <numFmt numFmtId="168" formatCode="m/d"/>
    <numFmt numFmtId="169" formatCode="0.0000%"/>
    <numFmt numFmtId="170" formatCode="m/d/yy\ h:mm:ss"/>
    <numFmt numFmtId="171" formatCode="#,##0;\-#,##0;\-\ "/>
    <numFmt numFmtId="172" formatCode="0.0%"/>
    <numFmt numFmtId="173" formatCode="#,##0.0;\-#,##0.0;\-\ "/>
    <numFmt numFmtId="174" formatCode="_(* #,##0_);_(* \(#,##0\);_(* &quot;-&quot;??_);_(@_)"/>
    <numFmt numFmtId="175" formatCode="#,##0.0"/>
    <numFmt numFmtId="176" formatCode="_(* #,##0.000_);_(* \(#,##0.000\);_(* &quot;-&quot;??_);_(@_)"/>
    <numFmt numFmtId="177" formatCode="&quot;$&quot;#,##0.00"/>
  </numFmts>
  <fonts count="106">
    <font>
      <sz val="11"/>
      <color theme="1"/>
      <name val="Calibri"/>
      <family val="2"/>
      <scheme val="minor"/>
    </font>
    <font>
      <sz val="10"/>
      <color theme="1"/>
      <name val="Arial"/>
      <family val="2"/>
    </font>
    <font>
      <sz val="10"/>
      <color theme="1"/>
      <name val="Arial"/>
      <family val="2"/>
    </font>
    <font>
      <sz val="10"/>
      <color theme="1"/>
      <name val="Arial"/>
      <family val="2"/>
    </font>
    <font>
      <sz val="11"/>
      <color indexed="8"/>
      <name val="Calibri"/>
      <family val="2"/>
    </font>
    <font>
      <sz val="11"/>
      <color indexed="8"/>
      <name val="Calibri"/>
      <family val="2"/>
    </font>
    <font>
      <b/>
      <sz val="11"/>
      <color indexed="8"/>
      <name val="Calibri"/>
      <family val="2"/>
    </font>
    <font>
      <sz val="10"/>
      <color indexed="8"/>
      <name val="Arial"/>
      <family val="2"/>
    </font>
    <font>
      <sz val="10"/>
      <color indexed="8"/>
      <name val="Arial"/>
      <family val="2"/>
    </font>
    <font>
      <sz val="11"/>
      <color indexed="8"/>
      <name val="Calibri"/>
      <family val="2"/>
    </font>
    <font>
      <sz val="11"/>
      <name val="Calibri"/>
      <family val="2"/>
    </font>
    <font>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9"/>
      <name val="Times New Roman"/>
      <family val="1"/>
    </font>
    <font>
      <sz val="9"/>
      <color indexed="8"/>
      <name val="Times New Roman"/>
      <family val="1"/>
    </font>
    <font>
      <b/>
      <sz val="9"/>
      <name val="Times New Roman"/>
      <family val="1"/>
    </font>
    <font>
      <b/>
      <sz val="12"/>
      <name val="Times New Roman"/>
      <family val="1"/>
    </font>
    <font>
      <sz val="12"/>
      <name val="Times New Roman"/>
      <family val="1"/>
    </font>
    <font>
      <sz val="8"/>
      <name val="Helv"/>
      <family val="2"/>
    </font>
    <font>
      <b/>
      <sz val="12"/>
      <name val="Arial"/>
      <family val="2"/>
    </font>
    <font>
      <sz val="14"/>
      <name val="Arial"/>
      <family val="2"/>
    </font>
    <font>
      <sz val="10"/>
      <name val="Arial"/>
      <family val="2"/>
    </font>
    <font>
      <sz val="8"/>
      <name val="Helv"/>
      <family val="2"/>
    </font>
    <font>
      <sz val="10"/>
      <name val="Arial"/>
      <family val="2"/>
    </font>
    <font>
      <sz val="12"/>
      <color indexed="8"/>
      <name val="Times New Roman"/>
      <family val="1"/>
    </font>
    <font>
      <sz val="10"/>
      <name val="Arial Cyr"/>
    </font>
    <font>
      <b/>
      <sz val="18"/>
      <name val="Arial"/>
      <family val="2"/>
    </font>
    <font>
      <b/>
      <sz val="12"/>
      <color indexed="8"/>
      <name val="Times New Roman"/>
      <family val="1"/>
    </font>
    <font>
      <u/>
      <sz val="10"/>
      <color indexed="12"/>
      <name val="Times New Roman"/>
      <family val="1"/>
    </font>
    <font>
      <i/>
      <sz val="10"/>
      <name val="Arial"/>
      <family val="2"/>
    </font>
    <font>
      <sz val="18"/>
      <name val="Arial"/>
      <family val="2"/>
    </font>
    <font>
      <sz val="8"/>
      <name val="Helv"/>
      <family val="2"/>
    </font>
    <font>
      <sz val="10"/>
      <name val="Arial"/>
      <family val="2"/>
    </font>
    <font>
      <sz val="11"/>
      <color indexed="63"/>
      <name val="Calibri"/>
      <family val="2"/>
    </font>
    <font>
      <sz val="10"/>
      <color indexed="8"/>
      <name val="Calibri"/>
      <family val="2"/>
    </font>
    <font>
      <sz val="11"/>
      <name val="Arial"/>
      <family val="2"/>
    </font>
    <font>
      <b/>
      <sz val="10"/>
      <color indexed="18"/>
      <name val="Arial"/>
      <family val="2"/>
    </font>
    <font>
      <b/>
      <sz val="10"/>
      <name val="Arial"/>
      <family val="2"/>
    </font>
    <font>
      <b/>
      <vertAlign val="superscript"/>
      <sz val="10"/>
      <name val="Arial"/>
      <family val="2"/>
    </font>
    <font>
      <strike/>
      <sz val="10"/>
      <color indexed="10"/>
      <name val="Arial"/>
      <family val="2"/>
    </font>
    <font>
      <b/>
      <vertAlign val="subscript"/>
      <sz val="10"/>
      <color indexed="18"/>
      <name val="Arial"/>
      <family val="2"/>
    </font>
    <font>
      <b/>
      <vertAlign val="subscript"/>
      <sz val="10"/>
      <name val="Arial"/>
      <family val="2"/>
    </font>
    <font>
      <vertAlign val="subscript"/>
      <sz val="10"/>
      <color indexed="8"/>
      <name val="Arial"/>
      <family val="2"/>
    </font>
    <font>
      <vertAlign val="subscript"/>
      <sz val="10"/>
      <name val="Arial"/>
      <family val="2"/>
    </font>
    <font>
      <b/>
      <sz val="10"/>
      <color indexed="8"/>
      <name val="Arial"/>
      <family val="2"/>
    </font>
    <font>
      <b/>
      <i/>
      <sz val="10"/>
      <name val="Arial"/>
      <family val="2"/>
    </font>
    <font>
      <b/>
      <vertAlign val="subscript"/>
      <sz val="10"/>
      <color indexed="8"/>
      <name val="Arial"/>
      <family val="2"/>
    </font>
    <font>
      <sz val="11"/>
      <color theme="1"/>
      <name val="Calibri"/>
      <family val="2"/>
      <scheme val="minor"/>
    </font>
    <font>
      <sz val="12"/>
      <color theme="1"/>
      <name val="Arial"/>
      <family val="2"/>
    </font>
    <font>
      <b/>
      <sz val="11"/>
      <color theme="1"/>
      <name val="Calibri"/>
      <family val="2"/>
      <scheme val="minor"/>
    </font>
    <font>
      <b/>
      <sz val="16"/>
      <color theme="1"/>
      <name val="Calibri"/>
      <family val="2"/>
      <scheme val="minor"/>
    </font>
    <font>
      <sz val="10"/>
      <color indexed="8"/>
      <name val="Calibri"/>
      <family val="2"/>
      <scheme val="minor"/>
    </font>
    <font>
      <sz val="10"/>
      <name val="Calibri"/>
      <family val="2"/>
      <scheme val="minor"/>
    </font>
    <font>
      <sz val="11"/>
      <color indexed="8"/>
      <name val="Calibri"/>
      <family val="2"/>
      <scheme val="minor"/>
    </font>
    <font>
      <b/>
      <sz val="14"/>
      <color theme="1"/>
      <name val="Calibri"/>
      <family val="2"/>
      <scheme val="minor"/>
    </font>
    <font>
      <sz val="11"/>
      <name val="Calibri"/>
      <family val="2"/>
      <scheme val="minor"/>
    </font>
    <font>
      <sz val="9"/>
      <color theme="1"/>
      <name val="Calibri"/>
      <family val="2"/>
      <scheme val="minor"/>
    </font>
    <font>
      <sz val="10"/>
      <color theme="1"/>
      <name val="Arial"/>
      <family val="2"/>
    </font>
    <font>
      <sz val="10"/>
      <color rgb="FF000000"/>
      <name val="Arial"/>
      <family val="2"/>
    </font>
    <font>
      <b/>
      <sz val="11"/>
      <color theme="1"/>
      <name val="Arial"/>
      <family val="2"/>
    </font>
    <font>
      <b/>
      <sz val="10"/>
      <color rgb="FF000080"/>
      <name val="Arial"/>
      <family val="2"/>
    </font>
    <font>
      <b/>
      <sz val="10"/>
      <color rgb="FF000099"/>
      <name val="Arial"/>
      <family val="2"/>
    </font>
    <font>
      <b/>
      <sz val="10"/>
      <color theme="1"/>
      <name val="Arial"/>
      <family val="2"/>
    </font>
    <font>
      <b/>
      <sz val="10"/>
      <color rgb="FF002060"/>
      <name val="Arial"/>
      <family val="2"/>
    </font>
    <font>
      <i/>
      <sz val="10"/>
      <color theme="1"/>
      <name val="Arial"/>
      <family val="2"/>
    </font>
    <font>
      <sz val="10"/>
      <color theme="1"/>
      <name val="Calibri"/>
      <family val="2"/>
      <scheme val="minor"/>
    </font>
    <font>
      <b/>
      <sz val="10"/>
      <color rgb="FF000099"/>
      <name val="Calibri"/>
      <family val="2"/>
    </font>
    <font>
      <u/>
      <sz val="11"/>
      <color theme="10"/>
      <name val="Calibri"/>
      <family val="2"/>
      <scheme val="minor"/>
    </font>
    <font>
      <u/>
      <sz val="11"/>
      <color theme="11"/>
      <name val="Calibri"/>
      <family val="2"/>
      <scheme val="minor"/>
    </font>
    <font>
      <sz val="9"/>
      <name val="Arial"/>
      <family val="2"/>
    </font>
    <font>
      <b/>
      <sz val="9"/>
      <color theme="1"/>
      <name val="Arial"/>
      <family val="2"/>
    </font>
    <font>
      <b/>
      <sz val="9"/>
      <color indexed="18"/>
      <name val="Arial"/>
      <family val="2"/>
    </font>
    <font>
      <b/>
      <i/>
      <sz val="10"/>
      <color rgb="FF000099"/>
      <name val="Arial"/>
      <family val="2"/>
    </font>
    <font>
      <b/>
      <sz val="9"/>
      <color rgb="FF000080"/>
      <name val="Arial"/>
      <family val="2"/>
    </font>
    <font>
      <b/>
      <sz val="11"/>
      <color rgb="FFFF0000"/>
      <name val="Calibri"/>
      <family val="2"/>
      <scheme val="minor"/>
    </font>
    <font>
      <b/>
      <sz val="12"/>
      <color theme="1"/>
      <name val="Calibri"/>
      <family val="2"/>
      <scheme val="minor"/>
    </font>
    <font>
      <u/>
      <sz val="11"/>
      <color theme="10"/>
      <name val="Calibri"/>
      <family val="2"/>
    </font>
    <font>
      <b/>
      <sz val="10"/>
      <color theme="1"/>
      <name val="Calibri"/>
      <family val="2"/>
      <scheme val="minor"/>
    </font>
    <font>
      <b/>
      <sz val="9"/>
      <color theme="1"/>
      <name val="Calibri"/>
      <family val="2"/>
      <scheme val="minor"/>
    </font>
    <font>
      <b/>
      <u/>
      <sz val="11"/>
      <color theme="1"/>
      <name val="Calibri"/>
      <family val="2"/>
      <scheme val="minor"/>
    </font>
    <font>
      <i/>
      <sz val="11"/>
      <color theme="1"/>
      <name val="Calibri"/>
      <family val="2"/>
      <scheme val="minor"/>
    </font>
    <font>
      <sz val="11"/>
      <color theme="1"/>
      <name val="Arial"/>
      <family val="2"/>
    </font>
    <font>
      <sz val="11"/>
      <color theme="1"/>
      <name val="Calibri"/>
      <family val="2"/>
    </font>
    <font>
      <b/>
      <i/>
      <sz val="11"/>
      <color theme="1"/>
      <name val="Calibri"/>
      <family val="2"/>
      <scheme val="minor"/>
    </font>
    <font>
      <b/>
      <sz val="8"/>
      <color rgb="FFFF0000"/>
      <name val="Calibri"/>
      <family val="2"/>
      <scheme val="minor"/>
    </font>
    <font>
      <u/>
      <sz val="9"/>
      <color theme="10"/>
      <name val="Calibri"/>
      <family val="2"/>
    </font>
    <font>
      <b/>
      <sz val="8"/>
      <color theme="1"/>
      <name val="Calibri"/>
      <family val="2"/>
      <scheme val="minor"/>
    </font>
    <font>
      <b/>
      <sz val="8"/>
      <color theme="1"/>
      <name val="Arial"/>
      <family val="2"/>
    </font>
    <font>
      <b/>
      <sz val="8"/>
      <color theme="1"/>
      <name val="Calibri"/>
      <family val="2"/>
    </font>
    <font>
      <sz val="8"/>
      <color theme="1"/>
      <name val="Calibri"/>
      <family val="2"/>
      <scheme val="minor"/>
    </font>
  </fonts>
  <fills count="46">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patternFill>
    </fill>
    <fill>
      <patternFill patternType="solid">
        <fgColor indexed="55"/>
        <bgColor indexed="64"/>
      </patternFill>
    </fill>
    <fill>
      <patternFill patternType="solid">
        <fgColor indexed="22"/>
        <bgColor indexed="64"/>
      </patternFill>
    </fill>
    <fill>
      <patternFill patternType="darkTrellis"/>
    </fill>
    <fill>
      <patternFill patternType="solid">
        <fgColor indexed="51"/>
        <bgColor indexed="64"/>
      </patternFill>
    </fill>
    <fill>
      <patternFill patternType="solid">
        <fgColor theme="4" tint="0.79998168889431442"/>
        <bgColor indexed="64"/>
      </patternFill>
    </fill>
    <fill>
      <patternFill patternType="solid">
        <fgColor rgb="FFFFCC00"/>
        <bgColor indexed="64"/>
      </patternFill>
    </fill>
    <fill>
      <patternFill patternType="solid">
        <fgColor theme="0"/>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CFFCC"/>
        <bgColor indexed="64"/>
      </patternFill>
    </fill>
    <fill>
      <patternFill patternType="solid">
        <fgColor rgb="FFDDDDDD"/>
        <bgColor indexed="64"/>
      </patternFill>
    </fill>
    <fill>
      <patternFill patternType="solid">
        <fgColor rgb="FFFFCCFF"/>
        <bgColor indexed="64"/>
      </patternFill>
    </fill>
    <fill>
      <patternFill patternType="lightDown">
        <bgColor theme="4" tint="0.79992065187536243"/>
      </patternFill>
    </fill>
    <fill>
      <patternFill patternType="solid">
        <fgColor rgb="FF00FFCC"/>
        <bgColor indexed="64"/>
      </patternFill>
    </fill>
    <fill>
      <patternFill patternType="solid">
        <fgColor rgb="FF33CCCC"/>
        <bgColor indexed="64"/>
      </patternFill>
    </fill>
    <fill>
      <patternFill patternType="solid">
        <fgColor rgb="FF66FFFF"/>
        <bgColor indexed="64"/>
      </patternFill>
    </fill>
  </fills>
  <borders count="9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double">
        <color indexed="0"/>
      </top>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auto="1"/>
      </right>
      <top/>
      <bottom/>
      <diagonal/>
    </border>
    <border>
      <left style="medium">
        <color auto="1"/>
      </left>
      <right style="thin">
        <color indexed="64"/>
      </right>
      <top/>
      <bottom/>
      <diagonal/>
    </border>
    <border>
      <left style="thin">
        <color indexed="64"/>
      </left>
      <right style="medium">
        <color auto="1"/>
      </right>
      <top/>
      <bottom style="thin">
        <color auto="1"/>
      </bottom>
      <diagonal/>
    </border>
    <border>
      <left style="medium">
        <color auto="1"/>
      </left>
      <right style="thin">
        <color indexed="64"/>
      </right>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45">
    <xf numFmtId="0" fontId="0" fillId="0" borderId="0"/>
    <xf numFmtId="0" fontId="5" fillId="3" borderId="0" applyNumberFormat="0" applyBorder="0" applyAlignment="0" applyProtection="0"/>
    <xf numFmtId="0" fontId="4" fillId="3"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49" fontId="29" fillId="0" borderId="1" applyNumberFormat="0" applyFont="0" applyFill="0" applyBorder="0" applyProtection="0">
      <alignment horizontal="left" vertical="center" indent="2"/>
    </xf>
    <xf numFmtId="49" fontId="29" fillId="0" borderId="1" applyNumberFormat="0" applyFont="0" applyFill="0" applyBorder="0" applyProtection="0">
      <alignment horizontal="left" vertical="center"/>
    </xf>
    <xf numFmtId="0" fontId="5"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49" fontId="29" fillId="0" borderId="2" applyNumberFormat="0" applyFont="0" applyFill="0" applyBorder="0" applyProtection="0">
      <alignment horizontal="left" vertical="center" indent="5"/>
    </xf>
    <xf numFmtId="49" fontId="29" fillId="0" borderId="2" applyNumberFormat="0" applyFont="0" applyFill="0" applyBorder="0" applyProtection="0">
      <alignment horizontal="left" vertical="center" indent="5"/>
    </xf>
    <xf numFmtId="49" fontId="29" fillId="0" borderId="2" applyNumberFormat="0" applyFont="0" applyFill="0" applyBorder="0" applyProtection="0">
      <alignment horizontal="left" vertical="center"/>
    </xf>
    <xf numFmtId="0" fontId="13" fillId="17"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31" fillId="24" borderId="0" applyBorder="0" applyAlignment="0"/>
    <xf numFmtId="0" fontId="29" fillId="24" borderId="0" applyBorder="0">
      <alignment horizontal="right" vertical="center"/>
    </xf>
    <xf numFmtId="4" fontId="29" fillId="25" borderId="0" applyBorder="0">
      <alignment horizontal="right" vertical="center"/>
    </xf>
    <xf numFmtId="4" fontId="29" fillId="25" borderId="0" applyBorder="0">
      <alignment horizontal="right" vertical="center"/>
    </xf>
    <xf numFmtId="0" fontId="30" fillId="25" borderId="1">
      <alignment horizontal="right" vertical="center"/>
    </xf>
    <xf numFmtId="0" fontId="40" fillId="25" borderId="1">
      <alignment horizontal="right" vertical="center"/>
    </xf>
    <xf numFmtId="0" fontId="30" fillId="26" borderId="1">
      <alignment horizontal="right" vertical="center"/>
    </xf>
    <xf numFmtId="0" fontId="30" fillId="26" borderId="1">
      <alignment horizontal="right" vertical="center"/>
    </xf>
    <xf numFmtId="0" fontId="30" fillId="26" borderId="3">
      <alignment horizontal="right" vertical="center"/>
    </xf>
    <xf numFmtId="0" fontId="30" fillId="26" borderId="2">
      <alignment horizontal="right" vertical="center"/>
    </xf>
    <xf numFmtId="0" fontId="30" fillId="26" borderId="4">
      <alignment horizontal="right" vertical="center"/>
    </xf>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5" fillId="10" borderId="5" applyNumberFormat="0" applyAlignment="0" applyProtection="0"/>
    <xf numFmtId="0" fontId="14" fillId="5" borderId="0" applyNumberFormat="0" applyBorder="0" applyAlignment="0" applyProtection="0"/>
    <xf numFmtId="0" fontId="15" fillId="10" borderId="6" applyNumberFormat="0" applyAlignment="0" applyProtection="0"/>
    <xf numFmtId="4" fontId="31" fillId="0" borderId="7" applyFill="0" applyBorder="0" applyProtection="0">
      <alignment horizontal="right" vertical="center"/>
    </xf>
    <xf numFmtId="0" fontId="15" fillId="10" borderId="6" applyNumberFormat="0" applyAlignment="0" applyProtection="0"/>
    <xf numFmtId="0" fontId="16" fillId="27" borderId="8" applyNumberFormat="0" applyAlignment="0" applyProtection="0"/>
    <xf numFmtId="43" fontId="9"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37"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3" fontId="11" fillId="0" borderId="0" applyFont="0" applyFill="0" applyBorder="0" applyAlignment="0" applyProtection="0"/>
    <xf numFmtId="3" fontId="37"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0" fillId="0" borderId="0" applyNumberFormat="0">
      <alignment horizontal="right"/>
    </xf>
    <xf numFmtId="167" fontId="11" fillId="0" borderId="0" applyFont="0" applyFill="0" applyBorder="0" applyAlignment="0" applyProtection="0"/>
    <xf numFmtId="0" fontId="29" fillId="26" borderId="9">
      <alignment horizontal="left" vertical="center" wrapText="1" indent="2"/>
    </xf>
    <xf numFmtId="0" fontId="29" fillId="0" borderId="9">
      <alignment horizontal="left" vertical="center" wrapText="1" indent="2"/>
    </xf>
    <xf numFmtId="0" fontId="29" fillId="25" borderId="2">
      <alignment horizontal="left" vertical="center"/>
    </xf>
    <xf numFmtId="168" fontId="11" fillId="0" borderId="0" applyFont="0" applyFill="0" applyBorder="0" applyAlignment="0" applyProtection="0"/>
    <xf numFmtId="0" fontId="30" fillId="0" borderId="10">
      <alignment horizontal="left" vertical="top" wrapText="1"/>
    </xf>
    <xf numFmtId="0" fontId="22" fillId="4" borderId="6" applyNumberFormat="0" applyAlignment="0" applyProtection="0"/>
    <xf numFmtId="0" fontId="41" fillId="0" borderId="11"/>
    <xf numFmtId="0" fontId="6" fillId="0" borderId="1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2" fontId="11" fillId="0" borderId="0" applyFon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0" borderId="13" applyNumberFormat="0" applyFill="0" applyAlignment="0" applyProtection="0"/>
    <xf numFmtId="0" fontId="42" fillId="0" borderId="0" applyNumberFormat="0" applyFont="0" applyFill="0" applyAlignment="0" applyProtection="0"/>
    <xf numFmtId="0" fontId="20" fillId="0" borderId="14" applyNumberFormat="0" applyFill="0" applyAlignment="0" applyProtection="0"/>
    <xf numFmtId="0" fontId="35" fillId="0" borderId="0" applyNumberFormat="0" applyFon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2" fillId="4" borderId="6" applyNumberFormat="0" applyAlignment="0" applyProtection="0"/>
    <xf numFmtId="0" fontId="29" fillId="0" borderId="0" applyBorder="0">
      <alignment horizontal="right" vertical="center"/>
    </xf>
    <xf numFmtId="0" fontId="29" fillId="0" borderId="1">
      <alignment horizontal="right" vertical="center"/>
    </xf>
    <xf numFmtId="1" fontId="43" fillId="25" borderId="0" applyBorder="0">
      <alignment horizontal="right" vertical="center"/>
    </xf>
    <xf numFmtId="2" fontId="33" fillId="0" borderId="0" applyFill="0" applyBorder="0" applyProtection="0"/>
    <xf numFmtId="0" fontId="23" fillId="0" borderId="16" applyNumberFormat="0" applyFill="0" applyAlignment="0" applyProtection="0"/>
    <xf numFmtId="164" fontId="11" fillId="0" borderId="0" applyFont="0" applyFill="0" applyBorder="0" applyAlignment="0" applyProtection="0"/>
    <xf numFmtId="0" fontId="24" fillId="13" borderId="0" applyNumberFormat="0" applyBorder="0" applyAlignment="0" applyProtection="0"/>
    <xf numFmtId="0" fontId="11" fillId="0" borderId="0"/>
    <xf numFmtId="0" fontId="11" fillId="0" borderId="0"/>
    <xf numFmtId="0" fontId="32" fillId="0" borderId="0"/>
    <xf numFmtId="0" fontId="64" fillId="0" borderId="0"/>
    <xf numFmtId="0" fontId="39" fillId="0" borderId="0"/>
    <xf numFmtId="0" fontId="48" fillId="0" borderId="0"/>
    <xf numFmtId="0" fontId="28" fillId="0" borderId="0"/>
    <xf numFmtId="0" fontId="11" fillId="0" borderId="0"/>
    <xf numFmtId="0" fontId="32" fillId="0" borderId="0"/>
    <xf numFmtId="0" fontId="11" fillId="0" borderId="0"/>
    <xf numFmtId="0" fontId="11" fillId="0" borderId="0"/>
    <xf numFmtId="0" fontId="11" fillId="0" borderId="0"/>
    <xf numFmtId="0" fontId="37" fillId="0" borderId="0"/>
    <xf numFmtId="0" fontId="39" fillId="0" borderId="0"/>
    <xf numFmtId="0" fontId="48" fillId="0" borderId="0"/>
    <xf numFmtId="0" fontId="11" fillId="0" borderId="0"/>
    <xf numFmtId="0" fontId="11" fillId="0" borderId="0"/>
    <xf numFmtId="0" fontId="11" fillId="0" borderId="0"/>
    <xf numFmtId="0" fontId="11" fillId="0" borderId="0"/>
    <xf numFmtId="0" fontId="11" fillId="0" borderId="0"/>
    <xf numFmtId="0" fontId="11" fillId="0" borderId="0"/>
    <xf numFmtId="4" fontId="29" fillId="0" borderId="1" applyFill="0" applyBorder="0" applyProtection="0">
      <alignment horizontal="right" vertical="center"/>
    </xf>
    <xf numFmtId="49" fontId="31" fillId="0" borderId="1" applyNumberFormat="0" applyFill="0" applyBorder="0" applyProtection="0">
      <alignment horizontal="left" vertical="center"/>
    </xf>
    <xf numFmtId="0" fontId="29" fillId="0" borderId="1" applyNumberFormat="0" applyFill="0" applyAlignment="0" applyProtection="0"/>
    <xf numFmtId="0" fontId="34" fillId="28" borderId="0" applyNumberFormat="0" applyFont="0" applyBorder="0" applyAlignment="0" applyProtection="0"/>
    <xf numFmtId="0" fontId="38" fillId="28" borderId="0" applyNumberFormat="0" applyFont="0" applyBorder="0" applyAlignment="0" applyProtection="0"/>
    <xf numFmtId="0" fontId="34" fillId="28" borderId="0" applyNumberFormat="0" applyFont="0" applyBorder="0" applyAlignment="0" applyProtection="0"/>
    <xf numFmtId="0" fontId="38" fillId="29" borderId="0" applyNumberFormat="0" applyFont="0" applyBorder="0" applyAlignment="0" applyProtection="0"/>
    <xf numFmtId="0" fontId="34" fillId="29" borderId="0" applyNumberFormat="0" applyFont="0" applyBorder="0" applyAlignment="0" applyProtection="0"/>
    <xf numFmtId="0" fontId="47" fillId="28" borderId="0" applyNumberFormat="0" applyFont="0" applyBorder="0" applyAlignment="0" applyProtection="0"/>
    <xf numFmtId="0" fontId="28" fillId="0" borderId="0"/>
    <xf numFmtId="0" fontId="8" fillId="0" borderId="0"/>
    <xf numFmtId="0" fontId="28" fillId="6" borderId="17" applyNumberFormat="0" applyFont="0" applyAlignment="0" applyProtection="0"/>
    <xf numFmtId="0" fontId="11" fillId="6" borderId="17" applyNumberFormat="0" applyFont="0" applyAlignment="0" applyProtection="0"/>
    <xf numFmtId="0" fontId="11" fillId="6" borderId="17" applyNumberFormat="0" applyFont="0" applyAlignment="0" applyProtection="0"/>
    <xf numFmtId="0" fontId="25" fillId="10" borderId="5" applyNumberFormat="0" applyAlignment="0" applyProtection="0"/>
    <xf numFmtId="166" fontId="29" fillId="30" borderId="1" applyNumberFormat="0" applyFont="0" applyBorder="0" applyAlignment="0" applyProtection="0">
      <alignment horizontal="right" vertical="center"/>
    </xf>
    <xf numFmtId="9" fontId="63"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169" fontId="11" fillId="0" borderId="0" applyFont="0" applyFill="0" applyBorder="0" applyAlignment="0" applyProtection="0"/>
    <xf numFmtId="0" fontId="11" fillId="0" borderId="18" applyNumberFormat="0" applyFont="0" applyFill="0" applyAlignment="0" applyProtection="0"/>
    <xf numFmtId="0" fontId="11" fillId="0" borderId="19" applyNumberFormat="0" applyFont="0" applyFill="0" applyAlignment="0" applyProtection="0"/>
    <xf numFmtId="0" fontId="11" fillId="0" borderId="20" applyNumberFormat="0" applyFont="0" applyFill="0" applyAlignment="0" applyProtection="0"/>
    <xf numFmtId="0" fontId="11" fillId="0" borderId="21" applyNumberFormat="0" applyFont="0" applyFill="0" applyAlignment="0" applyProtection="0"/>
    <xf numFmtId="0" fontId="11" fillId="0" borderId="22" applyNumberFormat="0" applyFont="0" applyFill="0" applyAlignment="0" applyProtection="0"/>
    <xf numFmtId="0" fontId="11" fillId="2" borderId="0" applyNumberFormat="0" applyFont="0" applyBorder="0" applyAlignment="0" applyProtection="0"/>
    <xf numFmtId="0" fontId="11" fillId="0" borderId="23" applyNumberFormat="0" applyFont="0" applyFill="0" applyAlignment="0" applyProtection="0"/>
    <xf numFmtId="0" fontId="11" fillId="0" borderId="24" applyNumberFormat="0" applyFont="0" applyFill="0" applyAlignment="0" applyProtection="0"/>
    <xf numFmtId="46" fontId="11" fillId="0" borderId="0" applyFont="0" applyFill="0" applyBorder="0" applyAlignment="0" applyProtection="0"/>
    <xf numFmtId="0" fontId="7" fillId="0" borderId="0" applyNumberFormat="0" applyFill="0" applyBorder="0" applyAlignment="0" applyProtection="0"/>
    <xf numFmtId="0" fontId="11" fillId="0" borderId="25" applyNumberFormat="0" applyFont="0" applyFill="0" applyAlignment="0" applyProtection="0"/>
    <xf numFmtId="0" fontId="11" fillId="0" borderId="26" applyNumberFormat="0" applyFont="0" applyFill="0" applyAlignment="0" applyProtection="0"/>
    <xf numFmtId="0" fontId="11" fillId="0" borderId="17" applyNumberFormat="0" applyFont="0" applyFill="0" applyAlignment="0" applyProtection="0"/>
    <xf numFmtId="0" fontId="11" fillId="0" borderId="27" applyNumberFormat="0" applyFont="0" applyFill="0" applyAlignment="0" applyProtection="0"/>
    <xf numFmtId="0" fontId="11" fillId="0" borderId="17" applyNumberFormat="0" applyFont="0" applyFill="0" applyAlignment="0" applyProtection="0"/>
    <xf numFmtId="0" fontId="11" fillId="0" borderId="0" applyNumberFormat="0" applyFont="0" applyFill="0" applyBorder="0" applyProtection="0">
      <alignment horizontal="center"/>
    </xf>
    <xf numFmtId="0" fontId="36"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Protection="0">
      <alignment horizontal="left"/>
    </xf>
    <xf numFmtId="0" fontId="11" fillId="2" borderId="0" applyNumberFormat="0" applyFont="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11" fillId="0" borderId="28" applyNumberFormat="0" applyFont="0" applyFill="0" applyAlignment="0" applyProtection="0"/>
    <xf numFmtId="0" fontId="11" fillId="0" borderId="29" applyNumberFormat="0" applyFont="0" applyFill="0" applyAlignment="0" applyProtection="0"/>
    <xf numFmtId="170" fontId="11" fillId="0" borderId="0" applyFont="0" applyFill="0" applyBorder="0" applyAlignment="0" applyProtection="0"/>
    <xf numFmtId="0" fontId="11" fillId="0" borderId="30" applyNumberFormat="0" applyFont="0" applyFill="0" applyAlignment="0" applyProtection="0"/>
    <xf numFmtId="0" fontId="11" fillId="0" borderId="31" applyNumberFormat="0" applyFont="0" applyFill="0" applyAlignment="0" applyProtection="0"/>
    <xf numFmtId="0" fontId="11" fillId="0" borderId="32" applyNumberFormat="0" applyFont="0" applyFill="0" applyAlignment="0" applyProtection="0"/>
    <xf numFmtId="0" fontId="11" fillId="0" borderId="33" applyNumberFormat="0" applyFont="0" applyFill="0" applyAlignment="0" applyProtection="0"/>
    <xf numFmtId="0" fontId="11" fillId="0" borderId="34" applyNumberFormat="0" applyFont="0" applyFill="0" applyAlignment="0" applyProtection="0"/>
    <xf numFmtId="0" fontId="14" fillId="5" borderId="0" applyNumberFormat="0" applyBorder="0" applyAlignment="0" applyProtection="0"/>
    <xf numFmtId="0" fontId="29" fillId="28" borderId="1"/>
    <xf numFmtId="0" fontId="26" fillId="0" borderId="0" applyNumberFormat="0" applyFill="0" applyBorder="0" applyAlignment="0" applyProtection="0"/>
    <xf numFmtId="0" fontId="6" fillId="0" borderId="12" applyNumberFormat="0" applyFill="0" applyAlignment="0" applyProtection="0"/>
    <xf numFmtId="0" fontId="11" fillId="0" borderId="35" applyNumberFormat="0" applyFont="0" applyBorder="0" applyAlignment="0" applyProtection="0"/>
    <xf numFmtId="0" fontId="26"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3" fillId="0" borderId="1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27" borderId="8" applyNumberFormat="0" applyAlignment="0" applyProtection="0"/>
    <xf numFmtId="0" fontId="44" fillId="0" borderId="0" applyNumberFormat="0" applyFill="0" applyBorder="0" applyAlignment="0" applyProtection="0"/>
    <xf numFmtId="0" fontId="29" fillId="0" borderId="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92" fillId="0" borderId="0" applyNumberFormat="0" applyFill="0" applyBorder="0" applyAlignment="0" applyProtection="0">
      <alignment vertical="top"/>
      <protection locked="0"/>
    </xf>
  </cellStyleXfs>
  <cellXfs count="390">
    <xf numFmtId="0" fontId="0" fillId="0" borderId="0" xfId="0"/>
    <xf numFmtId="0" fontId="0"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xf numFmtId="0" fontId="0" fillId="0" borderId="0" xfId="0" applyFill="1" applyBorder="1"/>
    <xf numFmtId="0" fontId="66" fillId="0" borderId="0" xfId="0" applyFont="1"/>
    <xf numFmtId="3" fontId="67" fillId="0" borderId="0" xfId="0" applyNumberFormat="1" applyFont="1"/>
    <xf numFmtId="0" fontId="68" fillId="0" borderId="0" xfId="0" applyFont="1"/>
    <xf numFmtId="0" fontId="69" fillId="0" borderId="0" xfId="168" applyFont="1" applyFill="1" applyBorder="1" applyAlignment="1"/>
    <xf numFmtId="0" fontId="70" fillId="0" borderId="0" xfId="0" applyFont="1"/>
    <xf numFmtId="3" fontId="0" fillId="32" borderId="1" xfId="0" applyNumberFormat="1" applyFont="1" applyFill="1" applyBorder="1" applyAlignment="1">
      <alignment horizontal="center"/>
    </xf>
    <xf numFmtId="3" fontId="49" fillId="32" borderId="1" xfId="0" applyNumberFormat="1" applyFont="1" applyFill="1" applyBorder="1" applyAlignment="1">
      <alignment horizontal="center" wrapText="1"/>
    </xf>
    <xf numFmtId="0" fontId="0" fillId="33" borderId="1" xfId="0" applyFont="1" applyFill="1" applyBorder="1"/>
    <xf numFmtId="3" fontId="10" fillId="32" borderId="1" xfId="0" applyNumberFormat="1" applyFont="1" applyFill="1" applyBorder="1" applyAlignment="1">
      <alignment horizontal="center"/>
    </xf>
    <xf numFmtId="0" fontId="72" fillId="0" borderId="0" xfId="0" applyFont="1"/>
    <xf numFmtId="0" fontId="51" fillId="0" borderId="0" xfId="147" applyFont="1" applyFill="1" applyBorder="1" applyAlignment="1">
      <alignment vertical="center"/>
    </xf>
    <xf numFmtId="0" fontId="0" fillId="0" borderId="0" xfId="0" applyFill="1"/>
    <xf numFmtId="0" fontId="11" fillId="0" borderId="0" xfId="0" applyFont="1"/>
    <xf numFmtId="0" fontId="73" fillId="0" borderId="0" xfId="0" applyFont="1"/>
    <xf numFmtId="0" fontId="74" fillId="0" borderId="0" xfId="0" applyFont="1"/>
    <xf numFmtId="0" fontId="11" fillId="0" borderId="0" xfId="0" applyFont="1" applyAlignment="1">
      <alignment horizontal="center"/>
    </xf>
    <xf numFmtId="0" fontId="11" fillId="0" borderId="0" xfId="0" quotePrefix="1" applyFont="1" applyAlignment="1">
      <alignment horizontal="center"/>
    </xf>
    <xf numFmtId="0" fontId="11" fillId="0" borderId="0" xfId="0" quotePrefix="1" applyFont="1" applyFill="1" applyAlignment="1">
      <alignment horizontal="center"/>
    </xf>
    <xf numFmtId="0" fontId="11" fillId="0" borderId="0" xfId="0" applyFont="1" applyFill="1"/>
    <xf numFmtId="0" fontId="11" fillId="0" borderId="0" xfId="0" applyFont="1" applyAlignment="1"/>
    <xf numFmtId="0" fontId="0" fillId="0" borderId="0" xfId="0" quotePrefix="1"/>
    <xf numFmtId="0" fontId="0" fillId="34" borderId="0" xfId="0" applyFill="1"/>
    <xf numFmtId="0" fontId="75" fillId="35" borderId="36" xfId="147" applyFont="1" applyFill="1" applyBorder="1" applyAlignment="1">
      <alignment horizontal="left" vertical="center"/>
    </xf>
    <xf numFmtId="0" fontId="73" fillId="34" borderId="46" xfId="0" applyFont="1" applyFill="1" applyBorder="1"/>
    <xf numFmtId="3" fontId="73" fillId="34" borderId="46" xfId="0" applyNumberFormat="1" applyFont="1" applyFill="1" applyBorder="1" applyAlignment="1"/>
    <xf numFmtId="171" fontId="53" fillId="32" borderId="1" xfId="0" applyNumberFormat="1" applyFont="1" applyFill="1" applyBorder="1" applyAlignment="1">
      <alignment horizontal="right" vertical="center"/>
    </xf>
    <xf numFmtId="0" fontId="52" fillId="36" borderId="1" xfId="147" applyFont="1" applyFill="1" applyBorder="1" applyAlignment="1">
      <alignment horizontal="left" vertical="center" wrapText="1"/>
    </xf>
    <xf numFmtId="171" fontId="76" fillId="32" borderId="1" xfId="0" applyNumberFormat="1" applyFont="1" applyFill="1" applyBorder="1" applyAlignment="1">
      <alignment horizontal="right"/>
    </xf>
    <xf numFmtId="171" fontId="77" fillId="32" borderId="1" xfId="0" applyNumberFormat="1" applyFont="1" applyFill="1" applyBorder="1" applyAlignment="1">
      <alignment horizontal="right"/>
    </xf>
    <xf numFmtId="171" fontId="78" fillId="32" borderId="1" xfId="0" applyNumberFormat="1" applyFont="1" applyFill="1" applyBorder="1" applyAlignment="1">
      <alignment horizontal="right" vertical="center"/>
    </xf>
    <xf numFmtId="3" fontId="71" fillId="32" borderId="1" xfId="95" applyNumberFormat="1" applyFont="1" applyFill="1" applyBorder="1" applyAlignment="1">
      <alignment horizontal="center" wrapText="1"/>
    </xf>
    <xf numFmtId="3" fontId="71" fillId="32" borderId="1" xfId="95" applyNumberFormat="1" applyFont="1" applyFill="1" applyBorder="1" applyAlignment="1">
      <alignment horizontal="center"/>
    </xf>
    <xf numFmtId="171" fontId="11" fillId="32" borderId="1" xfId="140" applyNumberFormat="1" applyFont="1" applyFill="1" applyBorder="1" applyAlignment="1">
      <alignment horizontal="right"/>
    </xf>
    <xf numFmtId="171" fontId="73" fillId="32" borderId="1" xfId="140" applyNumberFormat="1" applyFont="1" applyFill="1" applyBorder="1" applyAlignment="1">
      <alignment horizontal="right"/>
    </xf>
    <xf numFmtId="171" fontId="79" fillId="32" borderId="1" xfId="140" applyNumberFormat="1" applyFont="1" applyFill="1" applyBorder="1" applyAlignment="1">
      <alignment horizontal="right"/>
    </xf>
    <xf numFmtId="171" fontId="78" fillId="32" borderId="1" xfId="140" applyNumberFormat="1" applyFont="1" applyFill="1" applyBorder="1" applyAlignment="1">
      <alignment horizontal="right"/>
    </xf>
    <xf numFmtId="171" fontId="76" fillId="32" borderId="1" xfId="140" applyNumberFormat="1" applyFont="1" applyFill="1" applyBorder="1" applyAlignment="1">
      <alignment horizontal="right"/>
    </xf>
    <xf numFmtId="171" fontId="76" fillId="0" borderId="1" xfId="140" applyNumberFormat="1" applyFont="1" applyFill="1" applyBorder="1" applyAlignment="1">
      <alignment horizontal="right"/>
    </xf>
    <xf numFmtId="3" fontId="79" fillId="32" borderId="1" xfId="0" applyNumberFormat="1" applyFont="1" applyFill="1" applyBorder="1" applyAlignment="1">
      <alignment vertical="center"/>
    </xf>
    <xf numFmtId="2" fontId="79" fillId="32" borderId="1" xfId="0" applyNumberFormat="1" applyFont="1" applyFill="1" applyBorder="1" applyAlignment="1">
      <alignment vertical="center"/>
    </xf>
    <xf numFmtId="1" fontId="79" fillId="32" borderId="1" xfId="0" applyNumberFormat="1" applyFont="1" applyFill="1" applyBorder="1" applyAlignment="1">
      <alignment horizontal="right" vertical="center" wrapText="1"/>
    </xf>
    <xf numFmtId="3" fontId="79" fillId="32" borderId="1" xfId="0" applyNumberFormat="1" applyFont="1" applyFill="1" applyBorder="1" applyAlignment="1">
      <alignment horizontal="right" vertical="center" wrapText="1"/>
    </xf>
    <xf numFmtId="171" fontId="79" fillId="32" borderId="38" xfId="0" applyNumberFormat="1" applyFont="1" applyFill="1" applyBorder="1" applyAlignment="1">
      <alignment horizontal="right" vertical="center"/>
    </xf>
    <xf numFmtId="2" fontId="79" fillId="32" borderId="1" xfId="96" applyNumberFormat="1" applyFont="1" applyFill="1" applyBorder="1" applyAlignment="1">
      <alignment horizontal="right" vertical="center"/>
    </xf>
    <xf numFmtId="3" fontId="11" fillId="32" borderId="1" xfId="0" applyNumberFormat="1" applyFont="1" applyFill="1" applyBorder="1" applyAlignment="1">
      <alignment horizontal="right" vertical="center" wrapText="1"/>
    </xf>
    <xf numFmtId="165" fontId="73" fillId="32" borderId="1" xfId="0" applyNumberFormat="1" applyFont="1" applyFill="1" applyBorder="1" applyAlignment="1">
      <alignment horizontal="right" vertical="center" wrapText="1"/>
    </xf>
    <xf numFmtId="171" fontId="79" fillId="32" borderId="1" xfId="0" applyNumberFormat="1" applyFont="1" applyFill="1" applyBorder="1" applyAlignment="1">
      <alignment horizontal="right" vertical="center"/>
    </xf>
    <xf numFmtId="1" fontId="11" fillId="32" borderId="1" xfId="0" applyNumberFormat="1" applyFont="1" applyFill="1" applyBorder="1" applyAlignment="1">
      <alignment horizontal="right" vertical="center" wrapText="1"/>
    </xf>
    <xf numFmtId="3" fontId="73" fillId="32" borderId="1" xfId="95" applyNumberFormat="1" applyFont="1" applyFill="1" applyBorder="1" applyAlignment="1">
      <alignment horizontal="right" vertical="center"/>
    </xf>
    <xf numFmtId="165" fontId="11" fillId="32" borderId="1" xfId="0" applyNumberFormat="1" applyFont="1" applyFill="1" applyBorder="1" applyAlignment="1">
      <alignment horizontal="right" vertical="center" wrapText="1"/>
    </xf>
    <xf numFmtId="0" fontId="60" fillId="35" borderId="39" xfId="0" applyFont="1" applyFill="1" applyBorder="1" applyAlignment="1">
      <alignment horizontal="left" vertical="top" wrapText="1"/>
    </xf>
    <xf numFmtId="0" fontId="60" fillId="35" borderId="40" xfId="0" applyFont="1" applyFill="1" applyBorder="1" applyAlignment="1">
      <alignment horizontal="center" vertical="top" wrapText="1"/>
    </xf>
    <xf numFmtId="0" fontId="60" fillId="35" borderId="41" xfId="0" applyFont="1" applyFill="1" applyBorder="1" applyAlignment="1">
      <alignment horizontal="center" vertical="top" wrapText="1"/>
    </xf>
    <xf numFmtId="0" fontId="60" fillId="35" borderId="1" xfId="0" applyFont="1" applyFill="1" applyBorder="1" applyAlignment="1">
      <alignment horizontal="right" vertical="top" wrapText="1"/>
    </xf>
    <xf numFmtId="2" fontId="78" fillId="32" borderId="1" xfId="0" applyNumberFormat="1" applyFont="1" applyFill="1" applyBorder="1" applyAlignment="1">
      <alignment horizontal="right" vertical="center" wrapText="1"/>
    </xf>
    <xf numFmtId="3" fontId="78" fillId="32" borderId="1" xfId="0" applyNumberFormat="1" applyFont="1" applyFill="1" applyBorder="1" applyAlignment="1">
      <alignment vertical="center"/>
    </xf>
    <xf numFmtId="3" fontId="78" fillId="32" borderId="1" xfId="95" applyNumberFormat="1" applyFont="1" applyFill="1" applyBorder="1" applyAlignment="1">
      <alignment horizontal="right" vertical="center"/>
    </xf>
    <xf numFmtId="2" fontId="73" fillId="32" borderId="1" xfId="0" applyNumberFormat="1" applyFont="1" applyFill="1" applyBorder="1" applyAlignment="1">
      <alignment horizontal="right" vertical="center" wrapText="1"/>
    </xf>
    <xf numFmtId="0" fontId="53" fillId="31" borderId="43" xfId="0" applyFont="1" applyFill="1" applyBorder="1"/>
    <xf numFmtId="0" fontId="52" fillId="0" borderId="1" xfId="148" applyFont="1" applyFill="1" applyBorder="1" applyAlignment="1">
      <alignment horizontal="left" vertical="center" wrapText="1"/>
    </xf>
    <xf numFmtId="0" fontId="53" fillId="0" borderId="1" xfId="148" applyFont="1" applyFill="1" applyBorder="1" applyAlignment="1">
      <alignment vertical="center" wrapText="1"/>
    </xf>
    <xf numFmtId="0" fontId="11" fillId="0" borderId="1" xfId="146" applyFont="1" applyFill="1" applyBorder="1" applyAlignment="1">
      <alignment wrapText="1"/>
    </xf>
    <xf numFmtId="0" fontId="11" fillId="0" borderId="1" xfId="148" applyFont="1" applyFill="1" applyBorder="1" applyAlignment="1">
      <alignment wrapText="1"/>
    </xf>
    <xf numFmtId="0" fontId="53" fillId="0" borderId="1" xfId="148" applyFont="1" applyFill="1" applyBorder="1" applyAlignment="1">
      <alignment wrapText="1"/>
    </xf>
    <xf numFmtId="0" fontId="11" fillId="0" borderId="1" xfId="146" applyFont="1" applyFill="1" applyBorder="1" applyAlignment="1">
      <alignment horizontal="left" wrapText="1"/>
    </xf>
    <xf numFmtId="0" fontId="76" fillId="0" borderId="1" xfId="146" applyFont="1" applyFill="1" applyBorder="1" applyAlignment="1">
      <alignment wrapText="1"/>
    </xf>
    <xf numFmtId="0" fontId="76" fillId="0" borderId="1" xfId="146" applyFont="1" applyFill="1" applyBorder="1" applyAlignment="1">
      <alignment horizontal="left" vertical="center" wrapText="1"/>
    </xf>
    <xf numFmtId="0" fontId="11" fillId="0" borderId="1" xfId="148" applyFont="1" applyFill="1" applyBorder="1" applyAlignment="1">
      <alignment horizontal="left" wrapText="1"/>
    </xf>
    <xf numFmtId="0" fontId="11" fillId="37" borderId="1" xfId="148" applyFont="1" applyFill="1" applyBorder="1" applyAlignment="1">
      <alignment horizontal="left" wrapText="1"/>
    </xf>
    <xf numFmtId="0" fontId="53" fillId="0" borderId="1" xfId="146" applyFont="1" applyFill="1" applyBorder="1" applyAlignment="1">
      <alignment wrapText="1"/>
    </xf>
    <xf numFmtId="0" fontId="53" fillId="0" borderId="1" xfId="146" applyFont="1" applyFill="1" applyBorder="1" applyAlignment="1">
      <alignment vertical="top" wrapText="1"/>
    </xf>
    <xf numFmtId="3" fontId="78" fillId="32" borderId="42" xfId="0" applyNumberFormat="1" applyFont="1" applyFill="1" applyBorder="1" applyAlignment="1">
      <alignment horizontal="right" vertical="center" wrapText="1"/>
    </xf>
    <xf numFmtId="3" fontId="73" fillId="32" borderId="42" xfId="0" applyNumberFormat="1" applyFont="1" applyFill="1" applyBorder="1" applyAlignment="1">
      <alignment horizontal="right" vertical="center" wrapText="1"/>
    </xf>
    <xf numFmtId="3" fontId="79" fillId="32" borderId="42" xfId="0" applyNumberFormat="1" applyFont="1" applyFill="1" applyBorder="1" applyAlignment="1">
      <alignment horizontal="right" vertical="center" wrapText="1"/>
    </xf>
    <xf numFmtId="171" fontId="79" fillId="32" borderId="42" xfId="140" applyNumberFormat="1" applyFont="1" applyFill="1" applyBorder="1" applyAlignment="1">
      <alignment horizontal="right"/>
    </xf>
    <xf numFmtId="3" fontId="11" fillId="32" borderId="42" xfId="0" applyNumberFormat="1" applyFont="1" applyFill="1" applyBorder="1" applyAlignment="1">
      <alignment horizontal="right" vertical="center" wrapText="1"/>
    </xf>
    <xf numFmtId="171" fontId="76" fillId="32" borderId="42" xfId="140" applyNumberFormat="1" applyFont="1" applyFill="1" applyBorder="1" applyAlignment="1">
      <alignment horizontal="right"/>
    </xf>
    <xf numFmtId="0" fontId="53" fillId="0" borderId="37" xfId="148" applyFont="1" applyFill="1" applyBorder="1" applyAlignment="1">
      <alignment wrapText="1"/>
    </xf>
    <xf numFmtId="0" fontId="77" fillId="38" borderId="44" xfId="0" applyNumberFormat="1" applyFont="1" applyFill="1" applyBorder="1" applyAlignment="1">
      <alignment wrapText="1"/>
    </xf>
    <xf numFmtId="0" fontId="73" fillId="38" borderId="45" xfId="0" applyNumberFormat="1" applyFont="1" applyFill="1" applyBorder="1" applyAlignment="1">
      <alignment wrapText="1"/>
    </xf>
    <xf numFmtId="0" fontId="73" fillId="38" borderId="45" xfId="0" applyNumberFormat="1" applyFont="1" applyFill="1" applyBorder="1" applyAlignment="1">
      <alignment horizontal="left" wrapText="1"/>
    </xf>
    <xf numFmtId="0" fontId="73" fillId="38" borderId="10" xfId="0" applyNumberFormat="1" applyFont="1" applyFill="1" applyBorder="1" applyAlignment="1">
      <alignment horizontal="left" wrapText="1"/>
    </xf>
    <xf numFmtId="0" fontId="61" fillId="31" borderId="44" xfId="0" applyFont="1" applyFill="1" applyBorder="1"/>
    <xf numFmtId="0" fontId="45" fillId="31" borderId="45" xfId="0" applyFont="1" applyFill="1" applyBorder="1"/>
    <xf numFmtId="0" fontId="80" fillId="31" borderId="45" xfId="0" applyFont="1" applyFill="1" applyBorder="1"/>
    <xf numFmtId="0" fontId="80" fillId="31" borderId="10" xfId="0" applyFont="1" applyFill="1" applyBorder="1" applyAlignment="1">
      <alignment vertical="center"/>
    </xf>
    <xf numFmtId="0" fontId="53" fillId="39" borderId="1" xfId="148" applyFont="1" applyFill="1" applyBorder="1" applyAlignment="1">
      <alignment vertical="center" wrapText="1"/>
    </xf>
    <xf numFmtId="171" fontId="78" fillId="39" borderId="1" xfId="0" applyNumberFormat="1" applyFont="1" applyFill="1" applyBorder="1" applyAlignment="1">
      <alignment horizontal="right" vertical="center"/>
    </xf>
    <xf numFmtId="171" fontId="53" fillId="39" borderId="1" xfId="0" applyNumberFormat="1" applyFont="1" applyFill="1" applyBorder="1" applyAlignment="1">
      <alignment horizontal="right" vertical="center"/>
    </xf>
    <xf numFmtId="0" fontId="11" fillId="39" borderId="1" xfId="146" applyFont="1" applyFill="1" applyBorder="1" applyAlignment="1">
      <alignment wrapText="1"/>
    </xf>
    <xf numFmtId="171" fontId="73" fillId="39" borderId="1" xfId="0" applyNumberFormat="1" applyFont="1" applyFill="1" applyBorder="1" applyAlignment="1">
      <alignment horizontal="right"/>
    </xf>
    <xf numFmtId="171" fontId="11" fillId="39" borderId="1" xfId="0" applyNumberFormat="1" applyFont="1" applyFill="1" applyBorder="1" applyAlignment="1">
      <alignment horizontal="right"/>
    </xf>
    <xf numFmtId="171" fontId="53" fillId="39" borderId="1" xfId="0" applyNumberFormat="1" applyFont="1" applyFill="1" applyBorder="1" applyAlignment="1">
      <alignment horizontal="right"/>
    </xf>
    <xf numFmtId="0" fontId="11" fillId="39" borderId="1" xfId="148" applyFont="1" applyFill="1" applyBorder="1" applyAlignment="1">
      <alignment wrapText="1"/>
    </xf>
    <xf numFmtId="0" fontId="53" fillId="39" borderId="1" xfId="148" applyFont="1" applyFill="1" applyBorder="1" applyAlignment="1">
      <alignment wrapText="1"/>
    </xf>
    <xf numFmtId="171" fontId="78" fillId="39" borderId="1" xfId="0" applyNumberFormat="1" applyFont="1" applyFill="1" applyBorder="1" applyAlignment="1">
      <alignment horizontal="right"/>
    </xf>
    <xf numFmtId="0" fontId="11" fillId="39" borderId="1" xfId="146" applyFont="1" applyFill="1" applyBorder="1" applyAlignment="1">
      <alignment horizontal="left" wrapText="1"/>
    </xf>
    <xf numFmtId="171" fontId="78" fillId="0" borderId="1" xfId="0" applyNumberFormat="1" applyFont="1" applyFill="1" applyBorder="1" applyAlignment="1">
      <alignment horizontal="right"/>
    </xf>
    <xf numFmtId="171" fontId="53" fillId="0" borderId="1" xfId="0" applyNumberFormat="1" applyFont="1" applyFill="1" applyBorder="1" applyAlignment="1">
      <alignment horizontal="right"/>
    </xf>
    <xf numFmtId="171" fontId="73" fillId="0" borderId="1" xfId="0" applyNumberFormat="1" applyFont="1" applyFill="1" applyBorder="1" applyAlignment="1">
      <alignment horizontal="right"/>
    </xf>
    <xf numFmtId="171" fontId="11" fillId="0" borderId="1" xfId="0" applyNumberFormat="1" applyFont="1" applyFill="1" applyBorder="1" applyAlignment="1">
      <alignment horizontal="right"/>
    </xf>
    <xf numFmtId="171" fontId="76" fillId="0" borderId="1" xfId="0" applyNumberFormat="1" applyFont="1" applyFill="1" applyBorder="1" applyAlignment="1">
      <alignment horizontal="right"/>
    </xf>
    <xf numFmtId="0" fontId="52" fillId="39" borderId="1" xfId="148" applyFont="1" applyFill="1" applyBorder="1" applyAlignment="1">
      <alignment horizontal="left" vertical="center" wrapText="1"/>
    </xf>
    <xf numFmtId="171" fontId="76" fillId="39" borderId="1" xfId="0" applyNumberFormat="1" applyFont="1" applyFill="1" applyBorder="1" applyAlignment="1">
      <alignment horizontal="right"/>
    </xf>
    <xf numFmtId="171" fontId="77" fillId="39" borderId="1" xfId="0" applyNumberFormat="1" applyFont="1" applyFill="1" applyBorder="1" applyAlignment="1">
      <alignment horizontal="right"/>
    </xf>
    <xf numFmtId="172" fontId="77" fillId="39" borderId="1" xfId="174" applyNumberFormat="1" applyFont="1" applyFill="1" applyBorder="1" applyAlignment="1">
      <alignment horizontal="right"/>
    </xf>
    <xf numFmtId="172" fontId="53" fillId="39" borderId="1" xfId="174" applyNumberFormat="1" applyFont="1" applyFill="1" applyBorder="1" applyAlignment="1">
      <alignment horizontal="right" vertical="center"/>
    </xf>
    <xf numFmtId="172" fontId="53" fillId="39" borderId="1" xfId="174" applyNumberFormat="1" applyFont="1" applyFill="1" applyBorder="1" applyAlignment="1">
      <alignment horizontal="right"/>
    </xf>
    <xf numFmtId="172" fontId="11" fillId="0" borderId="1" xfId="174" applyNumberFormat="1" applyFont="1" applyFill="1" applyBorder="1" applyAlignment="1">
      <alignment horizontal="right"/>
    </xf>
    <xf numFmtId="0" fontId="85" fillId="0" borderId="0" xfId="0" applyFont="1" applyAlignment="1"/>
    <xf numFmtId="0" fontId="85" fillId="0" borderId="0" xfId="0" applyFont="1" applyFill="1" applyAlignment="1"/>
    <xf numFmtId="0" fontId="86" fillId="35" borderId="36" xfId="99" applyNumberFormat="1" applyFont="1" applyFill="1" applyBorder="1" applyAlignment="1">
      <alignment horizontal="right" vertical="center"/>
    </xf>
    <xf numFmtId="0" fontId="86" fillId="35" borderId="43" xfId="99" applyNumberFormat="1" applyFont="1" applyFill="1" applyBorder="1" applyAlignment="1">
      <alignment horizontal="right" vertical="center"/>
    </xf>
    <xf numFmtId="172" fontId="63" fillId="39" borderId="1" xfId="174" applyNumberFormat="1" applyFont="1" applyFill="1" applyBorder="1"/>
    <xf numFmtId="172" fontId="63" fillId="0" borderId="1" xfId="174" applyNumberFormat="1" applyFont="1" applyFill="1" applyBorder="1"/>
    <xf numFmtId="171" fontId="0" fillId="0" borderId="0" xfId="0" applyNumberFormat="1" applyFont="1"/>
    <xf numFmtId="165" fontId="0" fillId="0" borderId="0" xfId="0" applyNumberFormat="1" applyFont="1"/>
    <xf numFmtId="0" fontId="87" fillId="39" borderId="1" xfId="148" applyFont="1" applyFill="1" applyBorder="1" applyAlignment="1">
      <alignment horizontal="left" vertical="center" indent="1"/>
    </xf>
    <xf numFmtId="0" fontId="12" fillId="39" borderId="1" xfId="148" applyFont="1" applyFill="1" applyBorder="1" applyAlignment="1">
      <alignment horizontal="left" vertical="center" indent="1"/>
    </xf>
    <xf numFmtId="0" fontId="85" fillId="39" borderId="1" xfId="148" applyFont="1" applyFill="1" applyBorder="1" applyAlignment="1">
      <alignment horizontal="left" vertical="center" indent="1"/>
    </xf>
    <xf numFmtId="0" fontId="87" fillId="36" borderId="1" xfId="147" applyFont="1" applyFill="1" applyBorder="1" applyAlignment="1">
      <alignment horizontal="left" vertical="center" indent="1"/>
    </xf>
    <xf numFmtId="171" fontId="11" fillId="39" borderId="1" xfId="0" applyNumberFormat="1" applyFont="1" applyFill="1" applyBorder="1" applyAlignment="1">
      <alignment horizontal="right" vertical="center"/>
    </xf>
    <xf numFmtId="0" fontId="53" fillId="0" borderId="1" xfId="146" applyFont="1" applyFill="1" applyBorder="1" applyAlignment="1"/>
    <xf numFmtId="165" fontId="0" fillId="0" borderId="0" xfId="0" applyNumberFormat="1" applyFont="1" applyAlignment="1"/>
    <xf numFmtId="0" fontId="0" fillId="0" borderId="0" xfId="0" applyFont="1" applyAlignment="1"/>
    <xf numFmtId="0" fontId="76" fillId="0" borderId="1" xfId="146" applyFont="1" applyFill="1" applyBorder="1" applyAlignment="1">
      <alignment horizontal="left" vertical="center"/>
    </xf>
    <xf numFmtId="172" fontId="53" fillId="0" borderId="1" xfId="174" applyNumberFormat="1" applyFont="1" applyFill="1" applyBorder="1" applyAlignment="1">
      <alignment horizontal="right"/>
    </xf>
    <xf numFmtId="172" fontId="76" fillId="0" borderId="1" xfId="174" applyNumberFormat="1" applyFont="1" applyFill="1" applyBorder="1" applyAlignment="1">
      <alignment horizontal="right"/>
    </xf>
    <xf numFmtId="172" fontId="0" fillId="0" borderId="0" xfId="174" applyNumberFormat="1" applyFont="1"/>
    <xf numFmtId="172" fontId="77" fillId="32" borderId="1" xfId="174" applyNumberFormat="1" applyFont="1" applyFill="1" applyBorder="1" applyAlignment="1">
      <alignment horizontal="right"/>
    </xf>
    <xf numFmtId="172" fontId="11" fillId="39" borderId="1" xfId="174" applyNumberFormat="1" applyFont="1" applyFill="1" applyBorder="1" applyAlignment="1">
      <alignment horizontal="right" vertical="center"/>
    </xf>
    <xf numFmtId="172" fontId="78" fillId="0" borderId="1" xfId="174" applyNumberFormat="1" applyFont="1" applyFill="1" applyBorder="1" applyAlignment="1">
      <alignment horizontal="right"/>
    </xf>
    <xf numFmtId="172" fontId="73" fillId="0" borderId="1" xfId="174" applyNumberFormat="1" applyFont="1" applyFill="1" applyBorder="1" applyAlignment="1">
      <alignment horizontal="right"/>
    </xf>
    <xf numFmtId="0" fontId="77" fillId="41" borderId="1" xfId="0" applyNumberFormat="1" applyFont="1" applyFill="1" applyBorder="1" applyAlignment="1">
      <alignment wrapText="1"/>
    </xf>
    <xf numFmtId="3" fontId="77" fillId="41" borderId="1" xfId="0" applyNumberFormat="1" applyFont="1" applyFill="1" applyBorder="1"/>
    <xf numFmtId="172" fontId="77" fillId="41" borderId="1" xfId="174" applyNumberFormat="1" applyFont="1" applyFill="1" applyBorder="1"/>
    <xf numFmtId="165" fontId="0" fillId="41" borderId="0" xfId="0" applyNumberFormat="1" applyFont="1" applyFill="1"/>
    <xf numFmtId="0" fontId="0" fillId="41" borderId="0" xfId="0" applyFont="1" applyFill="1"/>
    <xf numFmtId="0" fontId="78" fillId="41" borderId="1" xfId="0" applyNumberFormat="1" applyFont="1" applyFill="1" applyBorder="1" applyAlignment="1">
      <alignment wrapText="1"/>
    </xf>
    <xf numFmtId="3" fontId="73" fillId="41" borderId="1" xfId="0" applyNumberFormat="1" applyFont="1" applyFill="1" applyBorder="1" applyAlignment="1">
      <alignment horizontal="right"/>
    </xf>
    <xf numFmtId="172" fontId="73" fillId="41" borderId="1" xfId="174" applyNumberFormat="1" applyFont="1" applyFill="1" applyBorder="1" applyAlignment="1">
      <alignment horizontal="right"/>
    </xf>
    <xf numFmtId="3" fontId="11" fillId="41" borderId="1" xfId="0" applyNumberFormat="1" applyFont="1" applyFill="1" applyBorder="1" applyAlignment="1">
      <alignment horizontal="right"/>
    </xf>
    <xf numFmtId="172" fontId="11" fillId="41" borderId="1" xfId="174" applyNumberFormat="1" applyFont="1" applyFill="1" applyBorder="1" applyAlignment="1">
      <alignment horizontal="right"/>
    </xf>
    <xf numFmtId="0" fontId="81" fillId="41" borderId="1" xfId="0" applyNumberFormat="1" applyFont="1" applyFill="1" applyBorder="1" applyAlignment="1">
      <alignment horizontal="left" wrapText="1"/>
    </xf>
    <xf numFmtId="0" fontId="82" fillId="41" borderId="1" xfId="0" applyFont="1" applyFill="1" applyBorder="1" applyAlignment="1">
      <alignment vertical="center"/>
    </xf>
    <xf numFmtId="0" fontId="68" fillId="41" borderId="1" xfId="0" applyFont="1" applyFill="1" applyBorder="1" applyAlignment="1">
      <alignment wrapText="1"/>
    </xf>
    <xf numFmtId="3" fontId="78" fillId="41" borderId="1" xfId="0" applyNumberFormat="1" applyFont="1" applyFill="1" applyBorder="1" applyAlignment="1">
      <alignment horizontal="right"/>
    </xf>
    <xf numFmtId="172" fontId="78" fillId="41" borderId="1" xfId="174" applyNumberFormat="1" applyFont="1" applyFill="1" applyBorder="1" applyAlignment="1">
      <alignment horizontal="right"/>
    </xf>
    <xf numFmtId="0" fontId="50" fillId="41" borderId="1" xfId="0" applyNumberFormat="1" applyFont="1" applyFill="1" applyBorder="1" applyAlignment="1">
      <alignment horizontal="left" wrapText="1" indent="1"/>
    </xf>
    <xf numFmtId="0" fontId="50" fillId="41" borderId="1" xfId="0" applyNumberFormat="1" applyFont="1" applyFill="1" applyBorder="1" applyAlignment="1">
      <alignment horizontal="left" indent="1"/>
    </xf>
    <xf numFmtId="0" fontId="81" fillId="41" borderId="1" xfId="0" applyFont="1" applyFill="1" applyBorder="1" applyAlignment="1">
      <alignment wrapText="1"/>
    </xf>
    <xf numFmtId="0" fontId="77" fillId="41" borderId="1" xfId="0" applyNumberFormat="1" applyFont="1" applyFill="1" applyBorder="1" applyAlignment="1"/>
    <xf numFmtId="171" fontId="73" fillId="41" borderId="1" xfId="0" applyNumberFormat="1" applyFont="1" applyFill="1" applyBorder="1" applyAlignment="1">
      <alignment horizontal="right"/>
    </xf>
    <xf numFmtId="171" fontId="0" fillId="0" borderId="0" xfId="0" applyNumberFormat="1"/>
    <xf numFmtId="171" fontId="76" fillId="42" borderId="1" xfId="0" applyNumberFormat="1" applyFont="1" applyFill="1" applyBorder="1" applyAlignment="1">
      <alignment horizontal="right"/>
    </xf>
    <xf numFmtId="171" fontId="77" fillId="42" borderId="1" xfId="0" applyNumberFormat="1" applyFont="1" applyFill="1" applyBorder="1" applyAlignment="1">
      <alignment horizontal="right"/>
    </xf>
    <xf numFmtId="171" fontId="76" fillId="32" borderId="38" xfId="0" applyNumberFormat="1" applyFont="1" applyFill="1" applyBorder="1" applyAlignment="1">
      <alignment horizontal="right"/>
    </xf>
    <xf numFmtId="0" fontId="86" fillId="35" borderId="54" xfId="99" applyNumberFormat="1" applyFont="1" applyFill="1" applyBorder="1" applyAlignment="1">
      <alignment horizontal="right" vertical="center"/>
    </xf>
    <xf numFmtId="0" fontId="86" fillId="35" borderId="55" xfId="99" applyNumberFormat="1" applyFont="1" applyFill="1" applyBorder="1" applyAlignment="1">
      <alignment horizontal="right" vertical="center"/>
    </xf>
    <xf numFmtId="0" fontId="52" fillId="38" borderId="1" xfId="148" applyFont="1" applyFill="1" applyBorder="1" applyAlignment="1">
      <alignment horizontal="left" vertical="center" wrapText="1"/>
    </xf>
    <xf numFmtId="171" fontId="76" fillId="38" borderId="1" xfId="0" applyNumberFormat="1" applyFont="1" applyFill="1" applyBorder="1" applyAlignment="1">
      <alignment horizontal="right"/>
    </xf>
    <xf numFmtId="171" fontId="77" fillId="38" borderId="1" xfId="0" applyNumberFormat="1" applyFont="1" applyFill="1" applyBorder="1" applyAlignment="1">
      <alignment horizontal="right"/>
    </xf>
    <xf numFmtId="172" fontId="77" fillId="38" borderId="1" xfId="174" applyNumberFormat="1" applyFont="1" applyFill="1" applyBorder="1" applyAlignment="1">
      <alignment horizontal="right"/>
    </xf>
    <xf numFmtId="173" fontId="76" fillId="32" borderId="1" xfId="0" applyNumberFormat="1" applyFont="1" applyFill="1" applyBorder="1" applyAlignment="1">
      <alignment horizontal="right"/>
    </xf>
    <xf numFmtId="173" fontId="76" fillId="39" borderId="1" xfId="0" applyNumberFormat="1" applyFont="1" applyFill="1" applyBorder="1" applyAlignment="1">
      <alignment horizontal="right"/>
    </xf>
    <xf numFmtId="173" fontId="76" fillId="38" borderId="1" xfId="0" applyNumberFormat="1" applyFont="1" applyFill="1" applyBorder="1" applyAlignment="1">
      <alignment horizontal="right"/>
    </xf>
    <xf numFmtId="173" fontId="78" fillId="39" borderId="1" xfId="0" applyNumberFormat="1" applyFont="1" applyFill="1" applyBorder="1" applyAlignment="1">
      <alignment horizontal="right" vertical="center"/>
    </xf>
    <xf numFmtId="173" fontId="73" fillId="39" borderId="1" xfId="0" applyNumberFormat="1" applyFont="1" applyFill="1" applyBorder="1" applyAlignment="1">
      <alignment horizontal="right"/>
    </xf>
    <xf numFmtId="173" fontId="78" fillId="39" borderId="1" xfId="0" applyNumberFormat="1" applyFont="1" applyFill="1" applyBorder="1" applyAlignment="1">
      <alignment horizontal="right"/>
    </xf>
    <xf numFmtId="173" fontId="78" fillId="0" borderId="1" xfId="0" applyNumberFormat="1" applyFont="1" applyFill="1" applyBorder="1" applyAlignment="1">
      <alignment horizontal="right"/>
    </xf>
    <xf numFmtId="173" fontId="73" fillId="0" borderId="1" xfId="0" applyNumberFormat="1" applyFont="1" applyFill="1" applyBorder="1" applyAlignment="1">
      <alignment horizontal="right"/>
    </xf>
    <xf numFmtId="173" fontId="76" fillId="0" borderId="1" xfId="0" applyNumberFormat="1" applyFont="1" applyFill="1" applyBorder="1" applyAlignment="1">
      <alignment horizontal="right"/>
    </xf>
    <xf numFmtId="173" fontId="73" fillId="41" borderId="1" xfId="0" applyNumberFormat="1" applyFont="1" applyFill="1" applyBorder="1" applyAlignment="1">
      <alignment horizontal="right"/>
    </xf>
    <xf numFmtId="173" fontId="77" fillId="41" borderId="1" xfId="0" applyNumberFormat="1" applyFont="1" applyFill="1" applyBorder="1"/>
    <xf numFmtId="173" fontId="11" fillId="41" borderId="1" xfId="0" applyNumberFormat="1" applyFont="1" applyFill="1" applyBorder="1" applyAlignment="1">
      <alignment horizontal="right"/>
    </xf>
    <xf numFmtId="173" fontId="78" fillId="41" borderId="1" xfId="0" applyNumberFormat="1" applyFont="1" applyFill="1" applyBorder="1" applyAlignment="1">
      <alignment horizontal="right"/>
    </xf>
    <xf numFmtId="171" fontId="73" fillId="39" borderId="1" xfId="0" applyNumberFormat="1" applyFont="1" applyFill="1" applyBorder="1" applyAlignment="1">
      <alignment horizontal="right" vertical="center"/>
    </xf>
    <xf numFmtId="0" fontId="0" fillId="0" borderId="0" xfId="0" applyAlignment="1">
      <alignment horizontal="right"/>
    </xf>
    <xf numFmtId="171" fontId="3" fillId="0" borderId="1" xfId="0" applyNumberFormat="1" applyFont="1" applyFill="1" applyBorder="1" applyAlignment="1">
      <alignment horizontal="right"/>
    </xf>
    <xf numFmtId="172" fontId="3" fillId="0" borderId="1" xfId="174" applyNumberFormat="1" applyFont="1" applyFill="1" applyBorder="1" applyAlignment="1">
      <alignment horizontal="right"/>
    </xf>
    <xf numFmtId="173" fontId="87" fillId="36" borderId="1" xfId="147" applyNumberFormat="1" applyFont="1" applyFill="1" applyBorder="1" applyAlignment="1">
      <alignment horizontal="left" vertical="center" indent="1"/>
    </xf>
    <xf numFmtId="173" fontId="3" fillId="0" borderId="1" xfId="0" applyNumberFormat="1" applyFont="1" applyFill="1" applyBorder="1" applyAlignment="1">
      <alignment horizontal="right"/>
    </xf>
    <xf numFmtId="0" fontId="72" fillId="0" borderId="0" xfId="0" applyFont="1" applyAlignment="1">
      <alignment horizontal="right"/>
    </xf>
    <xf numFmtId="3" fontId="0" fillId="39" borderId="1" xfId="0" applyNumberFormat="1" applyFont="1" applyFill="1" applyBorder="1" applyAlignment="1">
      <alignment horizontal="center"/>
    </xf>
    <xf numFmtId="0" fontId="81" fillId="0" borderId="0" xfId="0" applyFont="1"/>
    <xf numFmtId="171" fontId="3" fillId="39" borderId="1" xfId="0" applyNumberFormat="1" applyFont="1" applyFill="1" applyBorder="1" applyAlignment="1">
      <alignment horizontal="right" vertical="center"/>
    </xf>
    <xf numFmtId="3" fontId="0" fillId="43" borderId="1" xfId="0" applyNumberFormat="1" applyFill="1" applyBorder="1"/>
    <xf numFmtId="0" fontId="90" fillId="43" borderId="0" xfId="0" applyFont="1" applyFill="1"/>
    <xf numFmtId="0" fontId="0" fillId="43" borderId="0" xfId="0" applyFill="1"/>
    <xf numFmtId="0" fontId="91" fillId="0" borderId="0" xfId="0" applyFont="1"/>
    <xf numFmtId="171" fontId="2" fillId="0" borderId="0" xfId="0" applyNumberFormat="1" applyFont="1"/>
    <xf numFmtId="0" fontId="2" fillId="34" borderId="46" xfId="0" applyFont="1" applyFill="1" applyBorder="1"/>
    <xf numFmtId="171" fontId="83" fillId="0" borderId="0" xfId="244" applyNumberFormat="1" applyFont="1" applyAlignment="1" applyProtection="1">
      <alignment horizontal="left" indent="1"/>
    </xf>
    <xf numFmtId="175" fontId="73" fillId="41" borderId="1" xfId="0" applyNumberFormat="1" applyFont="1" applyFill="1" applyBorder="1" applyAlignment="1">
      <alignment horizontal="right"/>
    </xf>
    <xf numFmtId="175" fontId="11" fillId="41" borderId="1" xfId="0" applyNumberFormat="1" applyFont="1" applyFill="1" applyBorder="1" applyAlignment="1">
      <alignment horizontal="right"/>
    </xf>
    <xf numFmtId="175" fontId="78" fillId="41" borderId="1" xfId="0" applyNumberFormat="1" applyFont="1" applyFill="1" applyBorder="1" applyAlignment="1">
      <alignment horizontal="right"/>
    </xf>
    <xf numFmtId="3" fontId="0" fillId="0" borderId="0" xfId="0" applyNumberFormat="1"/>
    <xf numFmtId="3" fontId="0" fillId="0" borderId="0" xfId="0" applyNumberFormat="1" applyAlignment="1">
      <alignment wrapText="1"/>
    </xf>
    <xf numFmtId="0" fontId="65" fillId="0" borderId="0" xfId="0" applyFont="1" applyAlignment="1">
      <alignment horizontal="left"/>
    </xf>
    <xf numFmtId="0" fontId="53" fillId="39" borderId="1" xfId="148" applyFont="1" applyFill="1" applyBorder="1" applyAlignment="1">
      <alignment vertical="center"/>
    </xf>
    <xf numFmtId="0" fontId="87" fillId="38" borderId="1" xfId="148" applyFont="1" applyFill="1" applyBorder="1" applyAlignment="1">
      <alignment horizontal="left" vertical="center" indent="1"/>
    </xf>
    <xf numFmtId="172" fontId="63" fillId="38" borderId="1" xfId="174" applyNumberFormat="1" applyFont="1" applyFill="1" applyBorder="1"/>
    <xf numFmtId="2" fontId="0" fillId="0" borderId="0" xfId="174" applyNumberFormat="1" applyFont="1" applyFill="1" applyBorder="1"/>
    <xf numFmtId="14" fontId="65" fillId="0" borderId="0" xfId="0" applyNumberFormat="1" applyFont="1"/>
    <xf numFmtId="0" fontId="65" fillId="0" borderId="0" xfId="0" applyFont="1" applyAlignment="1">
      <alignment horizontal="right"/>
    </xf>
    <xf numFmtId="0" fontId="0" fillId="40" borderId="63" xfId="0" applyFill="1" applyBorder="1"/>
    <xf numFmtId="0" fontId="0" fillId="40" borderId="0" xfId="0" applyFill="1" applyBorder="1"/>
    <xf numFmtId="0" fontId="65" fillId="40" borderId="63" xfId="0" applyFont="1" applyFill="1" applyBorder="1"/>
    <xf numFmtId="0" fontId="65" fillId="40" borderId="63" xfId="0" applyFont="1" applyFill="1" applyBorder="1" applyAlignment="1">
      <alignment horizontal="left" indent="1"/>
    </xf>
    <xf numFmtId="174" fontId="0" fillId="40" borderId="0" xfId="95" applyNumberFormat="1" applyFont="1" applyFill="1" applyBorder="1"/>
    <xf numFmtId="0" fontId="65" fillId="40" borderId="64" xfId="0" applyFont="1" applyFill="1" applyBorder="1" applyAlignment="1">
      <alignment horizontal="left" indent="1"/>
    </xf>
    <xf numFmtId="0" fontId="0" fillId="40" borderId="65" xfId="0" applyFill="1" applyBorder="1"/>
    <xf numFmtId="174" fontId="0" fillId="40" borderId="65" xfId="95" applyNumberFormat="1" applyFont="1" applyFill="1" applyBorder="1"/>
    <xf numFmtId="0" fontId="93" fillId="40" borderId="0" xfId="0" applyFont="1" applyFill="1" applyBorder="1"/>
    <xf numFmtId="0" fontId="93" fillId="44" borderId="0" xfId="0" applyFont="1" applyFill="1" applyBorder="1"/>
    <xf numFmtId="172" fontId="77" fillId="32" borderId="0" xfId="174" applyNumberFormat="1" applyFont="1" applyFill="1" applyBorder="1" applyAlignment="1">
      <alignment horizontal="right"/>
    </xf>
    <xf numFmtId="172" fontId="63" fillId="0" borderId="0" xfId="174" applyNumberFormat="1" applyFont="1" applyFill="1" applyBorder="1"/>
    <xf numFmtId="0" fontId="65" fillId="0" borderId="0" xfId="0" applyFont="1"/>
    <xf numFmtId="0" fontId="0" fillId="0" borderId="63" xfId="0" applyBorder="1"/>
    <xf numFmtId="0" fontId="0" fillId="0" borderId="0" xfId="0" applyBorder="1"/>
    <xf numFmtId="0" fontId="94" fillId="0" borderId="0" xfId="0" applyFont="1" applyBorder="1" applyAlignment="1">
      <alignment horizontal="right"/>
    </xf>
    <xf numFmtId="172" fontId="0" fillId="0" borderId="0" xfId="0" applyNumberFormat="1" applyBorder="1"/>
    <xf numFmtId="9" fontId="0" fillId="0" borderId="0" xfId="174" applyFont="1"/>
    <xf numFmtId="0" fontId="0" fillId="0" borderId="0" xfId="0" applyAlignment="1">
      <alignment wrapText="1"/>
    </xf>
    <xf numFmtId="176" fontId="0" fillId="40" borderId="0" xfId="95" applyNumberFormat="1" applyFont="1" applyFill="1" applyBorder="1"/>
    <xf numFmtId="0" fontId="0" fillId="40" borderId="69" xfId="0" applyFill="1" applyBorder="1"/>
    <xf numFmtId="0" fontId="0" fillId="40" borderId="70" xfId="0" applyFill="1" applyBorder="1"/>
    <xf numFmtId="0" fontId="0" fillId="40" borderId="71" xfId="0" applyFill="1" applyBorder="1"/>
    <xf numFmtId="0" fontId="0" fillId="40" borderId="68" xfId="0" applyFill="1" applyBorder="1"/>
    <xf numFmtId="174" fontId="0" fillId="40" borderId="68" xfId="95" applyNumberFormat="1" applyFont="1" applyFill="1" applyBorder="1"/>
    <xf numFmtId="176" fontId="0" fillId="40" borderId="68" xfId="95" applyNumberFormat="1" applyFont="1" applyFill="1" applyBorder="1"/>
    <xf numFmtId="176" fontId="0" fillId="40" borderId="65" xfId="95" applyNumberFormat="1" applyFont="1" applyFill="1" applyBorder="1"/>
    <xf numFmtId="176" fontId="0" fillId="40" borderId="66" xfId="95" applyNumberFormat="1" applyFont="1" applyFill="1" applyBorder="1"/>
    <xf numFmtId="174" fontId="0" fillId="0" borderId="0" xfId="95" applyNumberFormat="1" applyFont="1"/>
    <xf numFmtId="0" fontId="93" fillId="0" borderId="0" xfId="0" applyFont="1" applyAlignment="1">
      <alignment horizontal="right"/>
    </xf>
    <xf numFmtId="10" fontId="0" fillId="0" borderId="0" xfId="174" applyNumberFormat="1" applyFont="1" applyBorder="1"/>
    <xf numFmtId="0" fontId="96" fillId="0" borderId="0" xfId="0" applyFont="1" applyFill="1" applyBorder="1" applyAlignment="1">
      <alignment horizontal="centerContinuous"/>
    </xf>
    <xf numFmtId="0" fontId="96" fillId="0" borderId="0" xfId="0" applyFont="1" applyFill="1" applyBorder="1" applyAlignment="1">
      <alignment horizontal="center"/>
    </xf>
    <xf numFmtId="174" fontId="0" fillId="0" borderId="0" xfId="0" applyNumberFormat="1"/>
    <xf numFmtId="2" fontId="0" fillId="0" borderId="0" xfId="0" applyNumberFormat="1" applyFill="1" applyBorder="1" applyAlignment="1"/>
    <xf numFmtId="174" fontId="0" fillId="0" borderId="0" xfId="95" applyNumberFormat="1" applyFont="1" applyFill="1" applyBorder="1" applyAlignment="1"/>
    <xf numFmtId="174" fontId="96" fillId="0" borderId="0" xfId="95" applyNumberFormat="1" applyFont="1" applyFill="1" applyBorder="1" applyAlignment="1">
      <alignment horizontal="center"/>
    </xf>
    <xf numFmtId="0" fontId="94" fillId="0" borderId="0" xfId="0" applyFont="1" applyFill="1" applyBorder="1" applyAlignment="1">
      <alignment horizontal="right"/>
    </xf>
    <xf numFmtId="2" fontId="94" fillId="0" borderId="0" xfId="0" applyNumberFormat="1" applyFont="1" applyFill="1" applyBorder="1" applyAlignment="1">
      <alignment horizontal="left"/>
    </xf>
    <xf numFmtId="176" fontId="65" fillId="40" borderId="65" xfId="95" applyNumberFormat="1" applyFont="1" applyFill="1" applyBorder="1"/>
    <xf numFmtId="0" fontId="0" fillId="38" borderId="0" xfId="0" applyFill="1"/>
    <xf numFmtId="0" fontId="93" fillId="38" borderId="0" xfId="0" applyFont="1" applyFill="1" applyAlignment="1">
      <alignment horizontal="right"/>
    </xf>
    <xf numFmtId="0" fontId="0" fillId="45" borderId="0" xfId="0" applyFill="1"/>
    <xf numFmtId="0" fontId="93" fillId="45" borderId="0" xfId="0" applyFont="1" applyFill="1" applyAlignment="1">
      <alignment horizontal="right"/>
    </xf>
    <xf numFmtId="10" fontId="93" fillId="45" borderId="0" xfId="0" applyNumberFormat="1" applyFont="1" applyFill="1" applyBorder="1"/>
    <xf numFmtId="0" fontId="65" fillId="0" borderId="0" xfId="0" applyFont="1" applyBorder="1"/>
    <xf numFmtId="0" fontId="94" fillId="0" borderId="63" xfId="0" applyFont="1" applyFill="1" applyBorder="1" applyAlignment="1">
      <alignment horizontal="right"/>
    </xf>
    <xf numFmtId="10" fontId="93" fillId="38" borderId="0" xfId="174" applyNumberFormat="1" applyFont="1" applyFill="1" applyBorder="1"/>
    <xf numFmtId="0" fontId="99" fillId="0" borderId="0" xfId="0" applyFont="1"/>
    <xf numFmtId="0" fontId="96" fillId="0" borderId="73" xfId="0" applyFont="1" applyFill="1" applyBorder="1" applyAlignment="1">
      <alignment horizontal="centerContinuous"/>
    </xf>
    <xf numFmtId="0" fontId="96" fillId="0" borderId="74" xfId="0" applyFont="1" applyFill="1" applyBorder="1" applyAlignment="1">
      <alignment horizontal="centerContinuous"/>
    </xf>
    <xf numFmtId="0" fontId="96" fillId="0" borderId="74" xfId="0" applyFont="1" applyFill="1" applyBorder="1" applyAlignment="1">
      <alignment horizontal="center"/>
    </xf>
    <xf numFmtId="0" fontId="96" fillId="0" borderId="75" xfId="0" applyFont="1" applyFill="1" applyBorder="1" applyAlignment="1">
      <alignment horizontal="center"/>
    </xf>
    <xf numFmtId="2" fontId="0" fillId="0" borderId="68" xfId="0" applyNumberFormat="1" applyFill="1" applyBorder="1" applyAlignment="1"/>
    <xf numFmtId="0" fontId="94" fillId="0" borderId="64" xfId="0" applyFont="1" applyFill="1" applyBorder="1" applyAlignment="1">
      <alignment horizontal="right"/>
    </xf>
    <xf numFmtId="2" fontId="94" fillId="0" borderId="65" xfId="0" applyNumberFormat="1" applyFont="1" applyFill="1" applyBorder="1" applyAlignment="1">
      <alignment horizontal="left"/>
    </xf>
    <xf numFmtId="174" fontId="0" fillId="0" borderId="65" xfId="95" applyNumberFormat="1" applyFont="1" applyFill="1" applyBorder="1" applyAlignment="1"/>
    <xf numFmtId="2" fontId="0" fillId="0" borderId="66" xfId="0" applyNumberFormat="1" applyFill="1" applyBorder="1" applyAlignment="1"/>
    <xf numFmtId="174" fontId="96" fillId="0" borderId="74" xfId="95" applyNumberFormat="1" applyFont="1" applyFill="1" applyBorder="1" applyAlignment="1">
      <alignment horizontal="center"/>
    </xf>
    <xf numFmtId="2" fontId="90" fillId="0" borderId="72" xfId="0" applyNumberFormat="1" applyFont="1" applyFill="1" applyBorder="1" applyAlignment="1"/>
    <xf numFmtId="174" fontId="0" fillId="0" borderId="0" xfId="95" applyNumberFormat="1" applyFont="1" applyBorder="1"/>
    <xf numFmtId="174" fontId="0" fillId="0" borderId="0" xfId="0" applyNumberFormat="1" applyBorder="1"/>
    <xf numFmtId="0" fontId="72" fillId="0" borderId="0" xfId="0" applyFont="1" applyAlignment="1">
      <alignment horizontal="left"/>
    </xf>
    <xf numFmtId="165" fontId="0" fillId="0" borderId="0" xfId="0" applyNumberFormat="1"/>
    <xf numFmtId="177" fontId="0" fillId="0" borderId="0" xfId="0" applyNumberFormat="1"/>
    <xf numFmtId="2" fontId="0" fillId="0" borderId="0" xfId="0" applyNumberFormat="1"/>
    <xf numFmtId="172" fontId="0" fillId="38" borderId="0" xfId="174" applyNumberFormat="1" applyFont="1" applyFill="1"/>
    <xf numFmtId="172" fontId="0" fillId="38" borderId="0" xfId="0" applyNumberFormat="1" applyFill="1"/>
    <xf numFmtId="172" fontId="0" fillId="45" borderId="0" xfId="0" applyNumberFormat="1" applyFill="1"/>
    <xf numFmtId="172" fontId="0" fillId="36" borderId="0" xfId="0" applyNumberFormat="1" applyFill="1"/>
    <xf numFmtId="172" fontId="0" fillId="41" borderId="0" xfId="0" applyNumberFormat="1" applyFill="1"/>
    <xf numFmtId="172" fontId="0" fillId="39" borderId="0" xfId="0" applyNumberFormat="1" applyFill="1"/>
    <xf numFmtId="172" fontId="0" fillId="36" borderId="0" xfId="174" applyNumberFormat="1" applyFont="1" applyFill="1"/>
    <xf numFmtId="172" fontId="0" fillId="39" borderId="0" xfId="174" applyNumberFormat="1" applyFont="1" applyFill="1"/>
    <xf numFmtId="172" fontId="0" fillId="41" borderId="0" xfId="174" applyNumberFormat="1" applyFont="1" applyFill="1"/>
    <xf numFmtId="0" fontId="65" fillId="0" borderId="76" xfId="0" applyFont="1" applyBorder="1" applyAlignment="1">
      <alignment horizontal="left"/>
    </xf>
    <xf numFmtId="0" fontId="0" fillId="0" borderId="77" xfId="0" applyBorder="1"/>
    <xf numFmtId="0" fontId="0" fillId="0" borderId="78" xfId="0" applyBorder="1"/>
    <xf numFmtId="0" fontId="65" fillId="0" borderId="63" xfId="0" applyFont="1" applyBorder="1" applyAlignment="1">
      <alignment horizontal="left"/>
    </xf>
    <xf numFmtId="0" fontId="0" fillId="0" borderId="68" xfId="0" applyBorder="1"/>
    <xf numFmtId="0" fontId="0" fillId="0" borderId="64" xfId="0" applyFont="1" applyBorder="1" applyAlignment="1">
      <alignment horizontal="left"/>
    </xf>
    <xf numFmtId="0" fontId="0" fillId="0" borderId="65" xfId="0" applyBorder="1"/>
    <xf numFmtId="0" fontId="0" fillId="0" borderId="66" xfId="0" applyBorder="1"/>
    <xf numFmtId="0" fontId="101" fillId="0" borderId="76" xfId="244" applyFont="1" applyBorder="1" applyAlignment="1" applyProtection="1">
      <alignment horizontal="left" wrapText="1"/>
    </xf>
    <xf numFmtId="0" fontId="93" fillId="0" borderId="77" xfId="0" applyFont="1" applyBorder="1" applyAlignment="1">
      <alignment horizontal="right"/>
    </xf>
    <xf numFmtId="0" fontId="93" fillId="0" borderId="78" xfId="0" applyFont="1" applyBorder="1" applyAlignment="1">
      <alignment horizontal="right"/>
    </xf>
    <xf numFmtId="0" fontId="72" fillId="0" borderId="63" xfId="0" applyFont="1" applyBorder="1" applyAlignment="1">
      <alignment horizontal="left" vertical="center" wrapText="1"/>
    </xf>
    <xf numFmtId="0" fontId="0" fillId="0" borderId="0" xfId="0" applyBorder="1" applyAlignment="1">
      <alignment wrapText="1"/>
    </xf>
    <xf numFmtId="165" fontId="0" fillId="0" borderId="68" xfId="0" applyNumberFormat="1" applyBorder="1"/>
    <xf numFmtId="0" fontId="72" fillId="0" borderId="64" xfId="0" applyFont="1" applyBorder="1" applyAlignment="1">
      <alignment horizontal="left" vertical="center" wrapText="1"/>
    </xf>
    <xf numFmtId="0" fontId="0" fillId="0" borderId="65" xfId="0" applyBorder="1" applyAlignment="1">
      <alignment wrapText="1"/>
    </xf>
    <xf numFmtId="165" fontId="0" fillId="0" borderId="66" xfId="0" applyNumberFormat="1" applyBorder="1"/>
    <xf numFmtId="10" fontId="0" fillId="0" borderId="0" xfId="174" applyNumberFormat="1" applyFont="1"/>
    <xf numFmtId="0" fontId="0" fillId="33" borderId="38" xfId="0" applyFont="1" applyFill="1" applyBorder="1"/>
    <xf numFmtId="0" fontId="0" fillId="0" borderId="0" xfId="0" applyAlignment="1">
      <alignment wrapText="1"/>
    </xf>
    <xf numFmtId="0" fontId="0" fillId="0" borderId="87" xfId="0" applyBorder="1"/>
    <xf numFmtId="174" fontId="0" fillId="40" borderId="87" xfId="95" applyNumberFormat="1" applyFont="1" applyFill="1" applyBorder="1"/>
    <xf numFmtId="172" fontId="0" fillId="40" borderId="68" xfId="174" applyNumberFormat="1" applyFont="1" applyFill="1" applyBorder="1"/>
    <xf numFmtId="174" fontId="0" fillId="40" borderId="64" xfId="95" applyNumberFormat="1" applyFont="1" applyFill="1" applyBorder="1"/>
    <xf numFmtId="172" fontId="0" fillId="40" borderId="66" xfId="174" applyNumberFormat="1" applyFont="1" applyFill="1" applyBorder="1"/>
    <xf numFmtId="0" fontId="0" fillId="44" borderId="80" xfId="0" applyFill="1" applyBorder="1"/>
    <xf numFmtId="0" fontId="0" fillId="44" borderId="81" xfId="0" applyFill="1" applyBorder="1"/>
    <xf numFmtId="0" fontId="72" fillId="44" borderId="82" xfId="0" applyFont="1" applyFill="1" applyBorder="1" applyAlignment="1">
      <alignment horizontal="right"/>
    </xf>
    <xf numFmtId="0" fontId="0" fillId="44" borderId="87" xfId="0" applyFill="1" applyBorder="1"/>
    <xf numFmtId="0" fontId="0" fillId="44" borderId="0" xfId="0" applyFill="1" applyBorder="1"/>
    <xf numFmtId="0" fontId="94" fillId="44" borderId="0" xfId="0" applyFont="1" applyFill="1" applyBorder="1" applyAlignment="1">
      <alignment horizontal="right"/>
    </xf>
    <xf numFmtId="0" fontId="94" fillId="44" borderId="68" xfId="0" applyFont="1" applyFill="1" applyBorder="1" applyAlignment="1">
      <alignment horizontal="right"/>
    </xf>
    <xf numFmtId="0" fontId="65" fillId="44" borderId="0" xfId="0" applyFont="1" applyFill="1" applyBorder="1" applyAlignment="1">
      <alignment horizontal="right"/>
    </xf>
    <xf numFmtId="172" fontId="0" fillId="44" borderId="0" xfId="0" applyNumberFormat="1" applyFill="1" applyBorder="1"/>
    <xf numFmtId="172" fontId="0" fillId="44" borderId="68" xfId="0" applyNumberFormat="1" applyFill="1" applyBorder="1"/>
    <xf numFmtId="0" fontId="0" fillId="44" borderId="64" xfId="0" applyFill="1" applyBorder="1"/>
    <xf numFmtId="0" fontId="65" fillId="44" borderId="65" xfId="0" applyFont="1" applyFill="1" applyBorder="1" applyAlignment="1">
      <alignment horizontal="right"/>
    </xf>
    <xf numFmtId="172" fontId="0" fillId="44" borderId="65" xfId="0" applyNumberFormat="1" applyFill="1" applyBorder="1"/>
    <xf numFmtId="172" fontId="0" fillId="44" borderId="66" xfId="0" applyNumberFormat="1" applyFill="1" applyBorder="1"/>
    <xf numFmtId="0" fontId="91" fillId="0" borderId="0" xfId="0" applyFont="1" applyAlignment="1">
      <alignment horizontal="left"/>
    </xf>
    <xf numFmtId="0" fontId="65" fillId="40" borderId="88" xfId="0" applyFont="1" applyFill="1" applyBorder="1" applyAlignment="1">
      <alignment horizontal="center"/>
    </xf>
    <xf numFmtId="0" fontId="65" fillId="40" borderId="89" xfId="0" applyFont="1" applyFill="1" applyBorder="1" applyAlignment="1">
      <alignment horizontal="center"/>
    </xf>
    <xf numFmtId="0" fontId="65" fillId="40" borderId="90" xfId="0" applyFont="1" applyFill="1" applyBorder="1" applyAlignment="1">
      <alignment horizontal="center"/>
    </xf>
    <xf numFmtId="0" fontId="65" fillId="44" borderId="88" xfId="0" applyFont="1" applyFill="1" applyBorder="1" applyAlignment="1">
      <alignment horizontal="center"/>
    </xf>
    <xf numFmtId="0" fontId="65" fillId="44" borderId="89" xfId="0" applyFont="1" applyFill="1" applyBorder="1" applyAlignment="1">
      <alignment horizontal="center"/>
    </xf>
    <xf numFmtId="0" fontId="65" fillId="44" borderId="90" xfId="0" applyFont="1" applyFill="1" applyBorder="1" applyAlignment="1">
      <alignment horizontal="center"/>
    </xf>
    <xf numFmtId="0" fontId="86" fillId="40" borderId="55" xfId="99" applyNumberFormat="1" applyFont="1" applyFill="1" applyBorder="1" applyAlignment="1">
      <alignment horizontal="right" wrapText="1"/>
    </xf>
    <xf numFmtId="0" fontId="0" fillId="40" borderId="84" xfId="0" applyFill="1" applyBorder="1" applyAlignment="1">
      <alignment horizontal="right" wrapText="1"/>
    </xf>
    <xf numFmtId="0" fontId="0" fillId="40" borderId="86" xfId="0" applyFill="1" applyBorder="1" applyAlignment="1">
      <alignment horizontal="right" wrapText="1"/>
    </xf>
    <xf numFmtId="0" fontId="86" fillId="44" borderId="54" xfId="99" applyNumberFormat="1" applyFont="1" applyFill="1" applyBorder="1" applyAlignment="1">
      <alignment horizontal="right" wrapText="1"/>
    </xf>
    <xf numFmtId="0" fontId="0" fillId="44" borderId="83" xfId="0" applyFill="1" applyBorder="1" applyAlignment="1">
      <alignment horizontal="right" wrapText="1"/>
    </xf>
    <xf numFmtId="0" fontId="0" fillId="44" borderId="85" xfId="0" applyFill="1" applyBorder="1" applyAlignment="1">
      <alignment horizontal="right" wrapText="1"/>
    </xf>
    <xf numFmtId="0" fontId="86" fillId="44" borderId="36" xfId="99" applyNumberFormat="1" applyFont="1" applyFill="1" applyBorder="1" applyAlignment="1">
      <alignment horizontal="right" wrapText="1"/>
    </xf>
    <xf numFmtId="0" fontId="0" fillId="44" borderId="47" xfId="0" applyFill="1" applyBorder="1" applyAlignment="1">
      <alignment horizontal="right" wrapText="1"/>
    </xf>
    <xf numFmtId="0" fontId="0" fillId="44" borderId="48" xfId="0" applyFill="1" applyBorder="1" applyAlignment="1">
      <alignment horizontal="right" wrapText="1"/>
    </xf>
    <xf numFmtId="0" fontId="86" fillId="44" borderId="55" xfId="99" applyNumberFormat="1" applyFont="1" applyFill="1" applyBorder="1" applyAlignment="1">
      <alignment horizontal="right" wrapText="1"/>
    </xf>
    <xf numFmtId="0" fontId="0" fillId="44" borderId="84" xfId="0" applyFill="1" applyBorder="1" applyAlignment="1">
      <alignment horizontal="right" wrapText="1"/>
    </xf>
    <xf numFmtId="0" fontId="0" fillId="44" borderId="86" xfId="0" applyFill="1" applyBorder="1" applyAlignment="1">
      <alignment horizontal="right" wrapText="1"/>
    </xf>
    <xf numFmtId="0" fontId="65" fillId="44" borderId="69"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0" xfId="0" applyAlignment="1">
      <alignment horizontal="center" vertical="center" wrapText="1"/>
    </xf>
    <xf numFmtId="0" fontId="0" fillId="0" borderId="5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2" xfId="0" applyBorder="1" applyAlignment="1">
      <alignment horizontal="center" vertical="center" wrapText="1"/>
    </xf>
    <xf numFmtId="0" fontId="65" fillId="40" borderId="63" xfId="0" applyFont="1" applyFill="1" applyBorder="1" applyAlignment="1">
      <alignment horizontal="center"/>
    </xf>
    <xf numFmtId="0" fontId="65" fillId="40" borderId="0" xfId="0" applyFont="1" applyFill="1" applyBorder="1" applyAlignment="1">
      <alignment horizontal="center"/>
    </xf>
    <xf numFmtId="0" fontId="86" fillId="40" borderId="54" xfId="99" applyNumberFormat="1" applyFont="1" applyFill="1" applyBorder="1" applyAlignment="1">
      <alignment horizontal="right" wrapText="1"/>
    </xf>
    <xf numFmtId="0" fontId="0" fillId="40" borderId="83" xfId="0" applyFill="1" applyBorder="1" applyAlignment="1">
      <alignment horizontal="right" wrapText="1"/>
    </xf>
    <xf numFmtId="0" fontId="0" fillId="40" borderId="85" xfId="0" applyFill="1" applyBorder="1" applyAlignment="1">
      <alignment horizontal="right" wrapText="1"/>
    </xf>
    <xf numFmtId="0" fontId="86" fillId="40" borderId="36" xfId="99" applyNumberFormat="1" applyFont="1" applyFill="1" applyBorder="1" applyAlignment="1">
      <alignment horizontal="right" wrapText="1"/>
    </xf>
    <xf numFmtId="0" fontId="0" fillId="40" borderId="47" xfId="0" applyFill="1" applyBorder="1" applyAlignment="1">
      <alignment horizontal="right" wrapText="1"/>
    </xf>
    <xf numFmtId="0" fontId="0" fillId="40" borderId="48" xfId="0" applyFill="1" applyBorder="1" applyAlignment="1">
      <alignment horizontal="right" wrapText="1"/>
    </xf>
    <xf numFmtId="0" fontId="0" fillId="0" borderId="0" xfId="0" applyAlignment="1">
      <alignment vertical="center" wrapText="1"/>
    </xf>
    <xf numFmtId="0" fontId="0" fillId="0" borderId="0" xfId="0" applyAlignment="1">
      <alignment wrapText="1"/>
    </xf>
    <xf numFmtId="0" fontId="65" fillId="0" borderId="0" xfId="0" applyFont="1" applyAlignment="1">
      <alignment horizontal="center"/>
    </xf>
    <xf numFmtId="0" fontId="102" fillId="0" borderId="79" xfId="0" applyFont="1" applyBorder="1" applyAlignment="1">
      <alignment horizontal="right" wrapText="1"/>
    </xf>
    <xf numFmtId="0" fontId="105" fillId="0" borderId="7" xfId="0" applyFont="1" applyBorder="1" applyAlignment="1">
      <alignment wrapText="1"/>
    </xf>
    <xf numFmtId="0" fontId="0" fillId="40" borderId="60" xfId="0" applyFill="1" applyBorder="1" applyAlignment="1">
      <alignment vertical="center" wrapText="1"/>
    </xf>
    <xf numFmtId="0" fontId="0" fillId="40" borderId="61" xfId="0" applyFill="1" applyBorder="1" applyAlignment="1">
      <alignment vertical="center" wrapText="1"/>
    </xf>
    <xf numFmtId="0" fontId="0" fillId="40" borderId="67" xfId="0" applyFill="1" applyBorder="1" applyAlignment="1">
      <alignment vertical="center" wrapText="1"/>
    </xf>
    <xf numFmtId="0" fontId="0" fillId="40" borderId="64" xfId="0" applyFill="1" applyBorder="1" applyAlignment="1">
      <alignment vertical="center" wrapText="1"/>
    </xf>
    <xf numFmtId="0" fontId="0" fillId="40" borderId="65" xfId="0" applyFill="1" applyBorder="1" applyAlignment="1">
      <alignment vertical="center" wrapText="1"/>
    </xf>
    <xf numFmtId="0" fontId="0" fillId="40" borderId="66" xfId="0" applyFill="1" applyBorder="1" applyAlignment="1">
      <alignment vertical="center" wrapText="1"/>
    </xf>
    <xf numFmtId="171" fontId="89" fillId="42" borderId="49" xfId="0" applyNumberFormat="1" applyFont="1" applyFill="1" applyBorder="1" applyAlignment="1">
      <alignment horizontal="center"/>
    </xf>
    <xf numFmtId="171" fontId="89" fillId="42" borderId="50" xfId="0" applyNumberFormat="1" applyFont="1" applyFill="1" applyBorder="1" applyAlignment="1">
      <alignment horizontal="center"/>
    </xf>
    <xf numFmtId="171" fontId="89" fillId="42" borderId="53" xfId="0" applyNumberFormat="1" applyFont="1" applyFill="1" applyBorder="1" applyAlignment="1">
      <alignment horizontal="center"/>
    </xf>
    <xf numFmtId="171" fontId="76" fillId="42" borderId="49" xfId="0" applyNumberFormat="1" applyFont="1" applyFill="1" applyBorder="1" applyAlignment="1">
      <alignment horizontal="center"/>
    </xf>
    <xf numFmtId="171" fontId="76" fillId="42" borderId="50" xfId="0" applyNumberFormat="1" applyFont="1" applyFill="1" applyBorder="1" applyAlignment="1">
      <alignment horizontal="center"/>
    </xf>
    <xf numFmtId="171" fontId="76" fillId="42" borderId="53" xfId="0" applyNumberFormat="1" applyFont="1" applyFill="1" applyBorder="1" applyAlignment="1">
      <alignment horizontal="center"/>
    </xf>
    <xf numFmtId="0" fontId="86" fillId="35" borderId="56" xfId="99" applyNumberFormat="1" applyFont="1" applyFill="1" applyBorder="1" applyAlignment="1">
      <alignment horizontal="center"/>
    </xf>
    <xf numFmtId="0" fontId="86" fillId="35" borderId="57" xfId="99" applyNumberFormat="1" applyFont="1" applyFill="1" applyBorder="1" applyAlignment="1">
      <alignment horizontal="center"/>
    </xf>
    <xf numFmtId="0" fontId="86" fillId="35" borderId="58" xfId="99" applyNumberFormat="1" applyFont="1" applyFill="1" applyBorder="1" applyAlignment="1">
      <alignment horizontal="center"/>
    </xf>
    <xf numFmtId="0" fontId="0" fillId="0" borderId="79" xfId="0" applyBorder="1" applyAlignment="1">
      <alignment horizontal="right" vertical="center" wrapText="1"/>
    </xf>
    <xf numFmtId="0" fontId="0" fillId="0" borderId="59" xfId="0" applyBorder="1" applyAlignment="1">
      <alignment horizontal="right" vertical="center" wrapText="1"/>
    </xf>
    <xf numFmtId="0" fontId="0" fillId="0" borderId="59" xfId="0" applyBorder="1" applyAlignment="1">
      <alignment wrapText="1"/>
    </xf>
    <xf numFmtId="0" fontId="0" fillId="0" borderId="7" xfId="0" applyBorder="1" applyAlignment="1">
      <alignment wrapText="1"/>
    </xf>
    <xf numFmtId="0" fontId="93" fillId="0" borderId="0" xfId="0" applyFont="1" applyAlignment="1">
      <alignment horizontal="right" wrapText="1"/>
    </xf>
    <xf numFmtId="0" fontId="100" fillId="0" borderId="72" xfId="0" applyFont="1" applyBorder="1" applyAlignment="1">
      <alignment horizontal="center" vertical="center" wrapText="1"/>
    </xf>
    <xf numFmtId="0" fontId="94" fillId="45" borderId="0" xfId="0" applyFont="1" applyFill="1" applyAlignment="1">
      <alignment horizontal="left" vertical="center" wrapText="1" indent="1"/>
    </xf>
    <xf numFmtId="0" fontId="94" fillId="39" borderId="91" xfId="0" applyFont="1" applyFill="1" applyBorder="1"/>
    <xf numFmtId="0" fontId="0" fillId="39" borderId="91" xfId="0" applyFill="1" applyBorder="1" applyAlignment="1">
      <alignment wrapText="1"/>
    </xf>
  </cellXfs>
  <cellStyles count="245">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20% - Akzent1" xfId="13"/>
    <cellStyle name="20% - Akzent1 2" xfId="14"/>
    <cellStyle name="20% - Akzent2" xfId="15"/>
    <cellStyle name="20% - Akzent2 2" xfId="16"/>
    <cellStyle name="20% - Akzent3" xfId="17"/>
    <cellStyle name="20% - Akzent3 2" xfId="18"/>
    <cellStyle name="20% - Akzent4" xfId="19"/>
    <cellStyle name="20% - Akzent4 2" xfId="20"/>
    <cellStyle name="20% - Akzent5" xfId="21"/>
    <cellStyle name="20% - Akzent5 2" xfId="22"/>
    <cellStyle name="20% - Akzent6" xfId="23"/>
    <cellStyle name="20% - Akzent6 2" xfId="24"/>
    <cellStyle name="2x indented GHG Textfiels" xfId="25"/>
    <cellStyle name="2x indented GHG Textfiels 2" xfId="26"/>
    <cellStyle name="40% - Accent1 2" xfId="27"/>
    <cellStyle name="40% - Accent1 2 2" xfId="28"/>
    <cellStyle name="40% - Accent2 2" xfId="29"/>
    <cellStyle name="40% - Accent2 2 2" xfId="30"/>
    <cellStyle name="40% - Accent3 2" xfId="31"/>
    <cellStyle name="40% - Accent3 2 2" xfId="32"/>
    <cellStyle name="40% - Accent4 2" xfId="33"/>
    <cellStyle name="40% - Accent4 2 2" xfId="34"/>
    <cellStyle name="40% - Accent5 2" xfId="35"/>
    <cellStyle name="40% - Accent5 2 2" xfId="36"/>
    <cellStyle name="40% - Accent6 2" xfId="37"/>
    <cellStyle name="40% - Accent6 2 2" xfId="38"/>
    <cellStyle name="40% - Akzent1" xfId="39"/>
    <cellStyle name="40% - Akzent1 2" xfId="40"/>
    <cellStyle name="40% - Akzent2" xfId="41"/>
    <cellStyle name="40% - Akzent2 2" xfId="42"/>
    <cellStyle name="40% - Akzent3" xfId="43"/>
    <cellStyle name="40% - Akzent3 2" xfId="44"/>
    <cellStyle name="40% - Akzent4" xfId="45"/>
    <cellStyle name="40% - Akzent4 2" xfId="46"/>
    <cellStyle name="40% - Akzent5" xfId="47"/>
    <cellStyle name="40% - Akzent5 2" xfId="48"/>
    <cellStyle name="40% - Akzent6" xfId="49"/>
    <cellStyle name="40% - Akzent6 2" xfId="50"/>
    <cellStyle name="5x indented GHG Textfiels" xfId="51"/>
    <cellStyle name="5x indented GHG Textfiels 2" xfId="52"/>
    <cellStyle name="5x indented GHG Textfiels 3" xfId="53"/>
    <cellStyle name="60% - Accent1 2" xfId="54"/>
    <cellStyle name="60% - Accent2 2" xfId="55"/>
    <cellStyle name="60% - Accent3 2" xfId="56"/>
    <cellStyle name="60% - Accent4 2" xfId="57"/>
    <cellStyle name="60% - Accent5 2" xfId="58"/>
    <cellStyle name="60% - Accent6 2" xfId="59"/>
    <cellStyle name="60% - Akzent1" xfId="60"/>
    <cellStyle name="60% - Akzent2" xfId="61"/>
    <cellStyle name="60% - Akzent3" xfId="62"/>
    <cellStyle name="60% - Akzent4" xfId="63"/>
    <cellStyle name="60% - Akzent5" xfId="64"/>
    <cellStyle name="60% - Akzent6" xfId="65"/>
    <cellStyle name="Accent1 2" xfId="66"/>
    <cellStyle name="Accent2 2" xfId="67"/>
    <cellStyle name="Accent3 2" xfId="68"/>
    <cellStyle name="Accent4 2" xfId="69"/>
    <cellStyle name="Accent5 2" xfId="70"/>
    <cellStyle name="Accent6 2" xfId="71"/>
    <cellStyle name="AggblueBoldCels" xfId="72"/>
    <cellStyle name="AggblueCels" xfId="73"/>
    <cellStyle name="AggBoldCells" xfId="74"/>
    <cellStyle name="AggCels" xfId="75"/>
    <cellStyle name="AggGreen" xfId="76"/>
    <cellStyle name="AggGreen12" xfId="77"/>
    <cellStyle name="AggOrange" xfId="78"/>
    <cellStyle name="AggOrange9" xfId="79"/>
    <cellStyle name="AggOrangeLB_2x" xfId="80"/>
    <cellStyle name="AggOrangeLBorder" xfId="81"/>
    <cellStyle name="AggOrangeRBorder" xfId="82"/>
    <cellStyle name="Akzent1" xfId="83"/>
    <cellStyle name="Akzent2" xfId="84"/>
    <cellStyle name="Akzent3" xfId="85"/>
    <cellStyle name="Akzent4" xfId="86"/>
    <cellStyle name="Akzent5" xfId="87"/>
    <cellStyle name="Akzent6" xfId="88"/>
    <cellStyle name="Ausgabe" xfId="89"/>
    <cellStyle name="Bad 2" xfId="90"/>
    <cellStyle name="Berechnung" xfId="91"/>
    <cellStyle name="Bold GHG Numbers (0.00)" xfId="92"/>
    <cellStyle name="Calculation 2" xfId="93"/>
    <cellStyle name="Check Cell 2" xfId="94"/>
    <cellStyle name="Comma" xfId="95" builtinId="3"/>
    <cellStyle name="Comma 2" xfId="96"/>
    <cellStyle name="Comma 2 2" xfId="97"/>
    <cellStyle name="Comma 3" xfId="98"/>
    <cellStyle name="Comma 3 2" xfId="99"/>
    <cellStyle name="Comma 4" xfId="100"/>
    <cellStyle name="Comma 4 2" xfId="101"/>
    <cellStyle name="Comma 5" xfId="102"/>
    <cellStyle name="Comma0" xfId="103"/>
    <cellStyle name="Comma0 2" xfId="104"/>
    <cellStyle name="Comma0 2 2" xfId="105"/>
    <cellStyle name="Comma0 3" xfId="106"/>
    <cellStyle name="Constants" xfId="107"/>
    <cellStyle name="Currency0" xfId="108"/>
    <cellStyle name="CustomCellsOrange" xfId="109"/>
    <cellStyle name="CustomizationCells" xfId="110"/>
    <cellStyle name="CustomizationGreenCells" xfId="111"/>
    <cellStyle name="Date" xfId="112"/>
    <cellStyle name="DocBox_EmptyRow" xfId="113"/>
    <cellStyle name="Eingabe" xfId="114"/>
    <cellStyle name="Empty_B_border" xfId="115"/>
    <cellStyle name="Ergebnis" xfId="116"/>
    <cellStyle name="Erklärender Text" xfId="117"/>
    <cellStyle name="Explanatory Text 2" xfId="118"/>
    <cellStyle name="Fixed" xfId="119"/>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Good 2" xfId="120"/>
    <cellStyle name="Gut" xfId="121"/>
    <cellStyle name="Heading 1 2" xfId="122"/>
    <cellStyle name="Heading 1 2 2" xfId="123"/>
    <cellStyle name="Heading 2 2" xfId="124"/>
    <cellStyle name="Heading 2 2 2" xfId="125"/>
    <cellStyle name="Heading 3 2" xfId="126"/>
    <cellStyle name="Heading 4 2" xfId="127"/>
    <cellStyle name="Headline" xfId="128"/>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cellStyle name="Input 2" xfId="129"/>
    <cellStyle name="InputCells" xfId="130"/>
    <cellStyle name="InputCells12" xfId="131"/>
    <cellStyle name="IntCells" xfId="132"/>
    <cellStyle name="KP_Value_Cells" xfId="133"/>
    <cellStyle name="Linked Cell 2" xfId="134"/>
    <cellStyle name="Milliers_7203042_041_EN_1990_Summary_Rounded" xfId="135"/>
    <cellStyle name="Neutral 2" xfId="136"/>
    <cellStyle name="Normal" xfId="0" builtinId="0"/>
    <cellStyle name="Normal 10" xfId="137"/>
    <cellStyle name="Normal 11" xfId="138"/>
    <cellStyle name="Normal 12" xfId="139"/>
    <cellStyle name="Normal 13" xfId="140"/>
    <cellStyle name="Normal 14" xfId="141"/>
    <cellStyle name="Normal 14 2" xfId="142"/>
    <cellStyle name="Normal 2" xfId="143"/>
    <cellStyle name="Normal 2 2" xfId="144"/>
    <cellStyle name="Normal 2 3" xfId="145"/>
    <cellStyle name="Normal 2_A4-1" xfId="146"/>
    <cellStyle name="Normal 2_A8-22" xfId="147"/>
    <cellStyle name="Normal 3" xfId="148"/>
    <cellStyle name="Normal 4" xfId="149"/>
    <cellStyle name="Normal 4 2" xfId="150"/>
    <cellStyle name="Normal 4 2 2" xfId="151"/>
    <cellStyle name="Normal 4 3" xfId="152"/>
    <cellStyle name="Normal 5" xfId="153"/>
    <cellStyle name="Normal 6" xfId="154"/>
    <cellStyle name="Normal 7" xfId="155"/>
    <cellStyle name="Normal 8" xfId="156"/>
    <cellStyle name="Normal 9" xfId="157"/>
    <cellStyle name="Normal GHG Numbers (0.00)" xfId="158"/>
    <cellStyle name="Normal GHG Textfiels Bold" xfId="159"/>
    <cellStyle name="Normal GHG whole table" xfId="160"/>
    <cellStyle name="Normal GHG-Shade" xfId="161"/>
    <cellStyle name="Normal GHG-Shade 2" xfId="162"/>
    <cellStyle name="Normal GHG-Shade 2 2" xfId="163"/>
    <cellStyle name="Normal GHG-Shade 3" xfId="164"/>
    <cellStyle name="Normal GHG-Shade 3 2" xfId="165"/>
    <cellStyle name="Normal GHG-Shade 4" xfId="166"/>
    <cellStyle name="Normál_Munka1" xfId="167"/>
    <cellStyle name="Normal_q11_D_by_Industrial_Cls_RU38_40" xfId="168"/>
    <cellStyle name="Note 2" xfId="169"/>
    <cellStyle name="Note 2 2" xfId="170"/>
    <cellStyle name="Notiz" xfId="171"/>
    <cellStyle name="Output 2" xfId="172"/>
    <cellStyle name="Pattern" xfId="173"/>
    <cellStyle name="Percent" xfId="174" builtinId="5"/>
    <cellStyle name="Percent 2" xfId="175"/>
    <cellStyle name="Percent 2 2" xfId="176"/>
    <cellStyle name="RISKbigPercent" xfId="177"/>
    <cellStyle name="RISKblandrEdge" xfId="178"/>
    <cellStyle name="RISKblCorner" xfId="179"/>
    <cellStyle name="RISKbottomEdge" xfId="180"/>
    <cellStyle name="RISKbrCorner" xfId="181"/>
    <cellStyle name="RISKdarkBoxed" xfId="182"/>
    <cellStyle name="RISKdarkShade" xfId="183"/>
    <cellStyle name="RISKdbottomEdge" xfId="184"/>
    <cellStyle name="RISKdrightEdge" xfId="185"/>
    <cellStyle name="RISKdurationTime" xfId="186"/>
    <cellStyle name="RISKinNumber" xfId="187"/>
    <cellStyle name="RISKlandrEdge" xfId="188"/>
    <cellStyle name="RISKleftEdge" xfId="189"/>
    <cellStyle name="RISKlightBoxed" xfId="190"/>
    <cellStyle name="RISKltandbEdge" xfId="191"/>
    <cellStyle name="RISKnormBoxed" xfId="192"/>
    <cellStyle name="RISKnormCenter" xfId="193"/>
    <cellStyle name="RISKnormHeading" xfId="194"/>
    <cellStyle name="RISKnormItal" xfId="195"/>
    <cellStyle name="RISKnormLabel" xfId="196"/>
    <cellStyle name="RISKnormShade" xfId="197"/>
    <cellStyle name="RISKnormTitle" xfId="198"/>
    <cellStyle name="RISKoutNumber" xfId="199"/>
    <cellStyle name="RISKrightEdge" xfId="200"/>
    <cellStyle name="RISKrtandbEdge" xfId="201"/>
    <cellStyle name="RISKssTime" xfId="202"/>
    <cellStyle name="RISKtandbEdge" xfId="203"/>
    <cellStyle name="RISKtlandrEdge" xfId="204"/>
    <cellStyle name="RISKtlCorner" xfId="205"/>
    <cellStyle name="RISKtopEdge" xfId="206"/>
    <cellStyle name="RISKtrCorner" xfId="207"/>
    <cellStyle name="Schlecht" xfId="208"/>
    <cellStyle name="Shade" xfId="209"/>
    <cellStyle name="Title 2" xfId="210"/>
    <cellStyle name="Total 2" xfId="211"/>
    <cellStyle name="Total 2 2" xfId="212"/>
    <cellStyle name="Überschrift" xfId="213"/>
    <cellStyle name="Überschrift 1" xfId="214"/>
    <cellStyle name="Überschrift 2" xfId="215"/>
    <cellStyle name="Überschrift 3" xfId="216"/>
    <cellStyle name="Überschrift 4" xfId="217"/>
    <cellStyle name="Verknüpfte Zelle" xfId="218"/>
    <cellStyle name="Warnender Text" xfId="219"/>
    <cellStyle name="Warning Text 2" xfId="220"/>
    <cellStyle name="Zelle überprüfen" xfId="221"/>
    <cellStyle name="Гиперссылка" xfId="222"/>
    <cellStyle name="Обычный_2++" xfId="2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33CCCC"/>
      <color rgb="FFFFCCFF"/>
      <color rgb="FF66FFFF"/>
      <color rgb="FF00FFCC"/>
      <color rgb="FF00FF00"/>
      <color rgb="FFDDDDDD"/>
      <color rgb="FF996600"/>
      <color rgb="FFCC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a:t>GHG Emissions (CO2 equivalent, tonnes) per Capita</a:t>
            </a:r>
            <a:endParaRPr lang="en-US" sz="1100"/>
          </a:p>
        </c:rich>
      </c:tx>
      <c:layout>
        <c:manualLayout>
          <c:xMode val="edge"/>
          <c:yMode val="edge"/>
          <c:x val="0.14577700053558695"/>
          <c:y val="6.7567567567567571E-2"/>
        </c:manualLayout>
      </c:layout>
    </c:title>
    <c:plotArea>
      <c:layout>
        <c:manualLayout>
          <c:layoutTarget val="inner"/>
          <c:xMode val="edge"/>
          <c:yMode val="edge"/>
          <c:x val="0.11305544952315009"/>
          <c:y val="0.22514567435827268"/>
          <c:w val="0.84154394032200319"/>
          <c:h val="0.65887448190597864"/>
        </c:manualLayout>
      </c:layout>
      <c:scatterChart>
        <c:scatterStyle val="smoothMarker"/>
        <c:ser>
          <c:idx val="1"/>
          <c:order val="0"/>
          <c:tx>
            <c:v>British Columbia</c:v>
          </c:tx>
          <c:spPr>
            <a:ln>
              <a:solidFill>
                <a:srgbClr val="00FF00"/>
              </a:solidFill>
            </a:ln>
          </c:spPr>
          <c:marker>
            <c:symbol val="none"/>
          </c:marker>
          <c:xVal>
            <c:numRef>
              <c:f>Summary!$F$55:$S$55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Summary!$F$59:$S$59</c:f>
              <c:numCache>
                <c:formatCode>_(* #,##0_);_(* \(#,##0\);_(* "-"??_);_(@_)</c:formatCode>
                <c:ptCount val="14"/>
                <c:pt idx="0">
                  <c:v>11084.273201926573</c:v>
                </c:pt>
                <c:pt idx="1">
                  <c:v>11379.360187755708</c:v>
                </c:pt>
                <c:pt idx="2">
                  <c:v>11110.021406065616</c:v>
                </c:pt>
                <c:pt idx="3">
                  <c:v>11242.320434802383</c:v>
                </c:pt>
                <c:pt idx="4">
                  <c:v>11404.149623318375</c:v>
                </c:pt>
                <c:pt idx="5">
                  <c:v>10822.897567827396</c:v>
                </c:pt>
                <c:pt idx="6">
                  <c:v>10450.908790780055</c:v>
                </c:pt>
                <c:pt idx="7">
                  <c:v>10338.616048443077</c:v>
                </c:pt>
                <c:pt idx="8">
                  <c:v>10172.331640250899</c:v>
                </c:pt>
                <c:pt idx="9">
                  <c:v>9414.0100031706334</c:v>
                </c:pt>
                <c:pt idx="10">
                  <c:v>9312.0506893187903</c:v>
                </c:pt>
                <c:pt idx="11">
                  <c:v>9326.4036673358969</c:v>
                </c:pt>
                <c:pt idx="12">
                  <c:v>9519.4946905167799</c:v>
                </c:pt>
                <c:pt idx="13">
                  <c:v>9627.3608196029127</c:v>
                </c:pt>
              </c:numCache>
            </c:numRef>
          </c:yVal>
          <c:smooth val="1"/>
        </c:ser>
        <c:ser>
          <c:idx val="0"/>
          <c:order val="1"/>
          <c:tx>
            <c:v>Rest of Canada</c:v>
          </c:tx>
          <c:spPr>
            <a:ln>
              <a:solidFill>
                <a:srgbClr val="FF0000"/>
              </a:solidFill>
            </a:ln>
          </c:spPr>
          <c:marker>
            <c:symbol val="none"/>
          </c:marker>
          <c:xVal>
            <c:numRef>
              <c:f>Summary!$F$55:$S$55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Summary!$F$64:$S$64</c:f>
              <c:numCache>
                <c:formatCode>_(* #,##0_);_(* \(#,##0\);_(* "-"??_);_(@_)</c:formatCode>
                <c:ptCount val="14"/>
                <c:pt idx="0">
                  <c:v>13556.30462366848</c:v>
                </c:pt>
                <c:pt idx="1">
                  <c:v>13086.825727572548</c:v>
                </c:pt>
                <c:pt idx="2">
                  <c:v>13296.78282517054</c:v>
                </c:pt>
                <c:pt idx="3">
                  <c:v>13505.397374447864</c:v>
                </c:pt>
                <c:pt idx="4">
                  <c:v>13411.645207355445</c:v>
                </c:pt>
                <c:pt idx="5">
                  <c:v>13177.699828471979</c:v>
                </c:pt>
                <c:pt idx="6">
                  <c:v>12978.675148219314</c:v>
                </c:pt>
                <c:pt idx="7">
                  <c:v>13520.227080223387</c:v>
                </c:pt>
                <c:pt idx="8">
                  <c:v>13038.193241561215</c:v>
                </c:pt>
                <c:pt idx="9">
                  <c:v>12542.924854853503</c:v>
                </c:pt>
                <c:pt idx="10">
                  <c:v>12675.061886512554</c:v>
                </c:pt>
                <c:pt idx="11">
                  <c:v>12851.622680039143</c:v>
                </c:pt>
                <c:pt idx="12">
                  <c:v>12802.741861700473</c:v>
                </c:pt>
                <c:pt idx="13">
                  <c:v>12997.842977538428</c:v>
                </c:pt>
              </c:numCache>
            </c:numRef>
          </c:yVal>
          <c:smooth val="1"/>
        </c:ser>
        <c:axId val="98284288"/>
        <c:axId val="98285824"/>
      </c:scatterChart>
      <c:valAx>
        <c:axId val="98284288"/>
        <c:scaling>
          <c:orientation val="minMax"/>
          <c:max val="2013"/>
          <c:min val="2000"/>
        </c:scaling>
        <c:axPos val="b"/>
        <c:numFmt formatCode="General" sourceLinked="1"/>
        <c:tickLblPos val="nextTo"/>
        <c:txPr>
          <a:bodyPr/>
          <a:lstStyle/>
          <a:p>
            <a:pPr>
              <a:defRPr sz="1000" baseline="0"/>
            </a:pPr>
            <a:endParaRPr lang="en-US"/>
          </a:p>
        </c:txPr>
        <c:crossAx val="98285824"/>
        <c:crosses val="autoZero"/>
        <c:crossBetween val="midCat"/>
      </c:valAx>
      <c:valAx>
        <c:axId val="98285824"/>
        <c:scaling>
          <c:orientation val="minMax"/>
          <c:min val="6000"/>
        </c:scaling>
        <c:axPos val="l"/>
        <c:majorGridlines/>
        <c:numFmt formatCode="_(* #,##0_);_(* \(#,##0\);_(* &quot;-&quot;??_);_(@_)" sourceLinked="1"/>
        <c:tickLblPos val="nextTo"/>
        <c:txPr>
          <a:bodyPr/>
          <a:lstStyle/>
          <a:p>
            <a:pPr>
              <a:defRPr sz="1000" baseline="0"/>
            </a:pPr>
            <a:endParaRPr lang="en-US"/>
          </a:p>
        </c:txPr>
        <c:crossAx val="98284288"/>
        <c:crosses val="autoZero"/>
        <c:crossBetween val="midCat"/>
        <c:majorUnit val="2000"/>
      </c:valAx>
      <c:spPr>
        <a:solidFill>
          <a:srgbClr val="FFFF00"/>
        </a:solidFill>
      </c:spPr>
    </c:plotArea>
    <c:legend>
      <c:legendPos val="r"/>
      <c:layout>
        <c:manualLayout>
          <c:xMode val="edge"/>
          <c:yMode val="edge"/>
          <c:x val="0.41981390573078148"/>
          <c:y val="0.33885806503916976"/>
          <c:w val="0.17228485531754981"/>
          <c:h val="0.11180899684836643"/>
        </c:manualLayout>
      </c:layout>
    </c:legend>
    <c:plotVisOnly val="1"/>
  </c:chart>
  <c:spPr>
    <a:solidFill>
      <a:srgbClr val="66FFFF"/>
    </a:solidFill>
  </c:spPr>
  <c:txPr>
    <a:bodyPr/>
    <a:lstStyle/>
    <a:p>
      <a:pPr>
        <a:defRPr sz="900" b="1" i="0" baseline="0"/>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00"/>
            </a:pPr>
            <a:r>
              <a:rPr lang="en-US" sz="1500"/>
              <a:t>Change in GHG Emissions, Post-Tax </a:t>
            </a:r>
          </a:p>
          <a:p>
            <a:pPr>
              <a:defRPr sz="1500"/>
            </a:pPr>
            <a:r>
              <a:rPr lang="en-US" sz="1500"/>
              <a:t>(2008-2013 avg) vs. Pre-Tax (2000-2007)</a:t>
            </a:r>
          </a:p>
        </c:rich>
      </c:tx>
      <c:layout>
        <c:manualLayout>
          <c:xMode val="edge"/>
          <c:yMode val="edge"/>
          <c:x val="0.21879021943323082"/>
          <c:y val="3.7693912328123219E-2"/>
        </c:manualLayout>
      </c:layout>
    </c:title>
    <c:plotArea>
      <c:layout>
        <c:manualLayout>
          <c:layoutTarget val="inner"/>
          <c:xMode val="edge"/>
          <c:yMode val="edge"/>
          <c:x val="0.10755774278215256"/>
          <c:y val="0.19193104502713909"/>
          <c:w val="0.84247152743990261"/>
          <c:h val="0.75034706826695208"/>
        </c:manualLayout>
      </c:layout>
      <c:barChart>
        <c:barDir val="col"/>
        <c:grouping val="clustered"/>
        <c:ser>
          <c:idx val="0"/>
          <c:order val="0"/>
          <c:tx>
            <c:strRef>
              <c:f>Summary!$W$68</c:f>
              <c:strCache>
                <c:ptCount val="1"/>
                <c:pt idx="0">
                  <c:v>British Columbia</c:v>
                </c:pt>
              </c:strCache>
            </c:strRef>
          </c:tx>
          <c:spPr>
            <a:solidFill>
              <a:srgbClr val="00FF00"/>
            </a:solidFill>
          </c:spPr>
          <c:dLbls>
            <c:dLbl>
              <c:idx val="0"/>
              <c:layout>
                <c:manualLayout>
                  <c:x val="0"/>
                  <c:y val="1.5547508520390175E-2"/>
                </c:manualLayout>
              </c:layout>
              <c:showVal val="1"/>
            </c:dLbl>
            <c:dLbl>
              <c:idx val="1"/>
              <c:layout>
                <c:manualLayout>
                  <c:x val="0"/>
                  <c:y val="1.5547508520390175E-2"/>
                </c:manualLayout>
              </c:layout>
              <c:showVal val="1"/>
            </c:dLbl>
            <c:dLbl>
              <c:idx val="2"/>
              <c:layout>
                <c:manualLayout>
                  <c:x val="0"/>
                  <c:y val="9.3283582089552248E-3"/>
                </c:manualLayout>
              </c:layout>
              <c:showVal val="1"/>
            </c:dLbl>
            <c:showVal val="1"/>
          </c:dLbls>
          <c:cat>
            <c:strRef>
              <c:f>Summary!$V$69:$V$71</c:f>
              <c:strCache>
                <c:ptCount val="3"/>
                <c:pt idx="0">
                  <c:v>Emissions</c:v>
                </c:pt>
                <c:pt idx="1">
                  <c:v>Emissions per capita</c:v>
                </c:pt>
                <c:pt idx="2">
                  <c:v>Emissions per GDP</c:v>
                </c:pt>
              </c:strCache>
            </c:strRef>
          </c:cat>
          <c:val>
            <c:numRef>
              <c:f>Summary!$W$69:$W$71</c:f>
              <c:numCache>
                <c:formatCode>0.0%</c:formatCode>
                <c:ptCount val="3"/>
                <c:pt idx="0">
                  <c:v>-6.1262338861552364E-2</c:v>
                </c:pt>
                <c:pt idx="1">
                  <c:v>-0.12907529460933276</c:v>
                </c:pt>
                <c:pt idx="2">
                  <c:v>-0.2048418566304171</c:v>
                </c:pt>
              </c:numCache>
            </c:numRef>
          </c:val>
        </c:ser>
        <c:ser>
          <c:idx val="1"/>
          <c:order val="1"/>
          <c:tx>
            <c:strRef>
              <c:f>Summary!$X$68</c:f>
              <c:strCache>
                <c:ptCount val="1"/>
                <c:pt idx="0">
                  <c:v>Rest of Canada</c:v>
                </c:pt>
              </c:strCache>
            </c:strRef>
          </c:tx>
          <c:spPr>
            <a:solidFill>
              <a:srgbClr val="FF0000"/>
            </a:solidFill>
          </c:spPr>
          <c:dLbls>
            <c:dLbl>
              <c:idx val="0"/>
              <c:layout>
                <c:manualLayout>
                  <c:x val="0"/>
                  <c:y val="1.554726368159204E-2"/>
                </c:manualLayout>
              </c:layout>
              <c:showVal val="1"/>
            </c:dLbl>
            <c:dLbl>
              <c:idx val="1"/>
              <c:layout>
                <c:manualLayout>
                  <c:x val="2.1150592216582064E-3"/>
                  <c:y val="1.8656961256708529E-2"/>
                </c:manualLayout>
              </c:layout>
              <c:showVal val="1"/>
            </c:dLbl>
            <c:dLbl>
              <c:idx val="2"/>
              <c:layout>
                <c:manualLayout>
                  <c:x val="0"/>
                  <c:y val="9.3283582089552248E-3"/>
                </c:manualLayout>
              </c:layout>
              <c:showVal val="1"/>
            </c:dLbl>
            <c:showVal val="1"/>
          </c:dLbls>
          <c:cat>
            <c:strRef>
              <c:f>Summary!$V$69:$V$71</c:f>
              <c:strCache>
                <c:ptCount val="3"/>
                <c:pt idx="0">
                  <c:v>Emissions</c:v>
                </c:pt>
                <c:pt idx="1">
                  <c:v>Emissions per capita</c:v>
                </c:pt>
                <c:pt idx="2">
                  <c:v>Emissions per GDP</c:v>
                </c:pt>
              </c:strCache>
            </c:strRef>
          </c:cat>
          <c:val>
            <c:numRef>
              <c:f>Summary!$X$69:$X$71</c:f>
              <c:numCache>
                <c:formatCode>0.0%</c:formatCode>
                <c:ptCount val="3"/>
                <c:pt idx="0">
                  <c:v>3.4868359891971679E-2</c:v>
                </c:pt>
                <c:pt idx="1">
                  <c:v>-3.7443986921423762E-2</c:v>
                </c:pt>
                <c:pt idx="2">
                  <c:v>-8.0547760084816081E-2</c:v>
                </c:pt>
              </c:numCache>
            </c:numRef>
          </c:val>
        </c:ser>
        <c:dLbls>
          <c:showVal val="1"/>
        </c:dLbls>
        <c:axId val="131404160"/>
        <c:axId val="131405696"/>
      </c:barChart>
      <c:catAx>
        <c:axId val="131404160"/>
        <c:scaling>
          <c:orientation val="minMax"/>
        </c:scaling>
        <c:axPos val="b"/>
        <c:numFmt formatCode="General" sourceLinked="1"/>
        <c:tickLblPos val="nextTo"/>
        <c:crossAx val="131405696"/>
        <c:crosses val="autoZero"/>
        <c:auto val="1"/>
        <c:lblAlgn val="ctr"/>
        <c:lblOffset val="100"/>
      </c:catAx>
      <c:valAx>
        <c:axId val="131405696"/>
        <c:scaling>
          <c:orientation val="minMax"/>
        </c:scaling>
        <c:axPos val="l"/>
        <c:majorGridlines/>
        <c:numFmt formatCode="0%" sourceLinked="0"/>
        <c:tickLblPos val="nextTo"/>
        <c:txPr>
          <a:bodyPr/>
          <a:lstStyle/>
          <a:p>
            <a:pPr>
              <a:defRPr sz="1040" baseline="0"/>
            </a:pPr>
            <a:endParaRPr lang="en-US"/>
          </a:p>
        </c:txPr>
        <c:crossAx val="131404160"/>
        <c:crosses val="autoZero"/>
        <c:crossBetween val="between"/>
      </c:valAx>
      <c:spPr>
        <a:solidFill>
          <a:srgbClr val="FFFF00"/>
        </a:solidFill>
        <a:ln w="25400">
          <a:noFill/>
        </a:ln>
      </c:spPr>
    </c:plotArea>
    <c:legend>
      <c:legendPos val="r"/>
      <c:layout>
        <c:manualLayout>
          <c:xMode val="edge"/>
          <c:yMode val="edge"/>
          <c:x val="0.14351725895549394"/>
          <c:y val="0.62396478352827378"/>
          <c:w val="0.2007450361264751"/>
          <c:h val="0.11533751242259756"/>
        </c:manualLayout>
      </c:layout>
      <c:txPr>
        <a:bodyPr/>
        <a:lstStyle/>
        <a:p>
          <a:pPr>
            <a:defRPr sz="1050" baseline="0"/>
          </a:pPr>
          <a:endParaRPr lang="en-US"/>
        </a:p>
      </c:txPr>
    </c:legend>
    <c:plotVisOnly val="1"/>
  </c:chart>
  <c:spPr>
    <a:solidFill>
      <a:srgbClr val="66FFFF"/>
    </a:solidFill>
  </c:spPr>
  <c:txPr>
    <a:bodyPr/>
    <a:lstStyle/>
    <a:p>
      <a:pPr>
        <a:defRPr b="1" i="0" baseline="0"/>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u="none" strike="noStrike" baseline="0"/>
              <a:t>Per Capita </a:t>
            </a:r>
            <a:r>
              <a:rPr lang="en-US" sz="1800"/>
              <a:t>GHG Emissions, BC vs. Rest of Canada </a:t>
            </a:r>
          </a:p>
        </c:rich>
      </c:tx>
      <c:layout>
        <c:manualLayout>
          <c:xMode val="edge"/>
          <c:yMode val="edge"/>
          <c:x val="0.15522040746633803"/>
          <c:y val="7.9936111882118702E-2"/>
        </c:manualLayout>
      </c:layout>
    </c:title>
    <c:plotArea>
      <c:layout>
        <c:manualLayout>
          <c:layoutTarget val="inner"/>
          <c:xMode val="edge"/>
          <c:yMode val="edge"/>
          <c:x val="0.1264886362434402"/>
          <c:y val="0.22514567435827268"/>
          <c:w val="0.82811088596654259"/>
          <c:h val="0.65887448190597864"/>
        </c:manualLayout>
      </c:layout>
      <c:scatterChart>
        <c:scatterStyle val="smoothMarker"/>
        <c:ser>
          <c:idx val="1"/>
          <c:order val="0"/>
          <c:spPr>
            <a:ln>
              <a:solidFill>
                <a:srgbClr val="00FF00"/>
              </a:solidFill>
            </a:ln>
          </c:spPr>
          <c:marker>
            <c:symbol val="none"/>
          </c:marker>
          <c:xVal>
            <c:numRef>
              <c:f>Summary!$F$55:$S$55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Summary!$F$69:$S$69</c:f>
              <c:numCache>
                <c:formatCode>_(* #,##0.000_);_(* \(#,##0.000\);_(* "-"??_);_(@_)</c:formatCode>
                <c:ptCount val="14"/>
                <c:pt idx="0">
                  <c:v>0.81764710292612552</c:v>
                </c:pt>
                <c:pt idx="1">
                  <c:v>0.86952790727400064</c:v>
                </c:pt>
                <c:pt idx="2">
                  <c:v>0.835542066990413</c:v>
                </c:pt>
                <c:pt idx="3">
                  <c:v>0.83243166588143414</c:v>
                </c:pt>
                <c:pt idx="4">
                  <c:v>0.8503169780441191</c:v>
                </c:pt>
                <c:pt idx="5">
                  <c:v>0.82130399908208906</c:v>
                </c:pt>
                <c:pt idx="6">
                  <c:v>0.80523694995277917</c:v>
                </c:pt>
                <c:pt idx="7">
                  <c:v>0.76467769269687869</c:v>
                </c:pt>
                <c:pt idx="8">
                  <c:v>0.78019488220385103</c:v>
                </c:pt>
                <c:pt idx="9">
                  <c:v>0.75054344278622287</c:v>
                </c:pt>
                <c:pt idx="10">
                  <c:v>0.73467496827196399</c:v>
                </c:pt>
                <c:pt idx="11">
                  <c:v>0.72569852846842919</c:v>
                </c:pt>
                <c:pt idx="12">
                  <c:v>0.74355124811150342</c:v>
                </c:pt>
                <c:pt idx="13">
                  <c:v>0.7406891155894062</c:v>
                </c:pt>
              </c:numCache>
            </c:numRef>
          </c:yVal>
          <c:smooth val="1"/>
        </c:ser>
        <c:axId val="58354304"/>
        <c:axId val="64352640"/>
      </c:scatterChart>
      <c:valAx>
        <c:axId val="58354304"/>
        <c:scaling>
          <c:orientation val="minMax"/>
          <c:max val="2013"/>
          <c:min val="2000"/>
        </c:scaling>
        <c:axPos val="b"/>
        <c:numFmt formatCode="General" sourceLinked="1"/>
        <c:tickLblPos val="nextTo"/>
        <c:txPr>
          <a:bodyPr/>
          <a:lstStyle/>
          <a:p>
            <a:pPr>
              <a:defRPr sz="1000" baseline="0"/>
            </a:pPr>
            <a:endParaRPr lang="en-US"/>
          </a:p>
        </c:txPr>
        <c:crossAx val="64352640"/>
        <c:crosses val="autoZero"/>
        <c:crossBetween val="midCat"/>
      </c:valAx>
      <c:valAx>
        <c:axId val="64352640"/>
        <c:scaling>
          <c:orientation val="minMax"/>
          <c:max val="0.9"/>
          <c:min val="0.70000000000000051"/>
        </c:scaling>
        <c:axPos val="l"/>
        <c:majorGridlines/>
        <c:title>
          <c:tx>
            <c:rich>
              <a:bodyPr rot="-5400000" vert="horz"/>
              <a:lstStyle/>
              <a:p>
                <a:pPr>
                  <a:defRPr sz="1400"/>
                </a:pPr>
                <a:r>
                  <a:rPr lang="en-US" sz="1400"/>
                  <a:t>Ratio, BC vs. Rest of Canada</a:t>
                </a:r>
              </a:p>
            </c:rich>
          </c:tx>
          <c:layout>
            <c:manualLayout>
              <c:xMode val="edge"/>
              <c:yMode val="edge"/>
              <c:x val="1.853604655203937E-2"/>
              <c:y val="0.28219191756874545"/>
            </c:manualLayout>
          </c:layout>
        </c:title>
        <c:numFmt formatCode="#,##0.00" sourceLinked="0"/>
        <c:tickLblPos val="nextTo"/>
        <c:txPr>
          <a:bodyPr/>
          <a:lstStyle/>
          <a:p>
            <a:pPr>
              <a:defRPr sz="1000" baseline="0">
                <a:solidFill>
                  <a:srgbClr val="FF0000"/>
                </a:solidFill>
              </a:defRPr>
            </a:pPr>
            <a:endParaRPr lang="en-US"/>
          </a:p>
        </c:txPr>
        <c:crossAx val="58354304"/>
        <c:crosses val="autoZero"/>
        <c:crossBetween val="midCat"/>
        <c:majorUnit val="0.05"/>
      </c:valAx>
      <c:spPr>
        <a:solidFill>
          <a:srgbClr val="FFFF00"/>
        </a:solidFill>
      </c:spPr>
    </c:plotArea>
    <c:plotVisOnly val="1"/>
  </c:chart>
  <c:spPr>
    <a:solidFill>
      <a:srgbClr val="66FFFF"/>
    </a:solidFill>
  </c:spPr>
  <c:txPr>
    <a:bodyPr/>
    <a:lstStyle/>
    <a:p>
      <a:pPr>
        <a:defRPr sz="900" b="1" i="0" baseline="0"/>
      </a:pPr>
      <a:endParaRPr lang="en-US"/>
    </a:p>
  </c:txPr>
  <c:printSettings>
    <c:headerFooter/>
    <c:pageMargins b="0.750000000000002" l="0.70000000000000062" r="0.70000000000000062" t="0.75000000000000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u="none" strike="noStrike" baseline="0"/>
              <a:t>Per Capita </a:t>
            </a:r>
            <a:r>
              <a:rPr lang="en-US" sz="1800"/>
              <a:t>GHG Emissions, BC vs. Rest of Canada </a:t>
            </a:r>
          </a:p>
        </c:rich>
      </c:tx>
      <c:layout>
        <c:manualLayout>
          <c:xMode val="edge"/>
          <c:yMode val="edge"/>
          <c:x val="0.14577700053558695"/>
          <c:y val="6.7567567567567571E-2"/>
        </c:manualLayout>
      </c:layout>
    </c:title>
    <c:plotArea>
      <c:layout>
        <c:manualLayout>
          <c:layoutTarget val="inner"/>
          <c:xMode val="edge"/>
          <c:yMode val="edge"/>
          <c:x val="0.11305544952315009"/>
          <c:y val="0.22514567435827268"/>
          <c:w val="0.84154394032200319"/>
          <c:h val="0.65887448190597864"/>
        </c:manualLayout>
      </c:layout>
      <c:scatterChart>
        <c:scatterStyle val="smoothMarker"/>
        <c:ser>
          <c:idx val="1"/>
          <c:order val="0"/>
          <c:spPr>
            <a:ln>
              <a:solidFill>
                <a:srgbClr val="00FF00"/>
              </a:solidFill>
            </a:ln>
          </c:spPr>
          <c:marker>
            <c:symbol val="none"/>
          </c:marker>
          <c:xVal>
            <c:numRef>
              <c:f>Summary!$F$55:$S$55</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Summary!$F$71:$S$71</c:f>
              <c:numCache>
                <c:formatCode>_(* #,##0.000_);_(* \(#,##0.000\);_(* "-"??_);_(@_)</c:formatCode>
                <c:ptCount val="14"/>
                <c:pt idx="0">
                  <c:v>1.0480036739237273</c:v>
                </c:pt>
                <c:pt idx="1">
                  <c:v>1.1145009113848667</c:v>
                </c:pt>
                <c:pt idx="2">
                  <c:v>1.0709402048757617</c:v>
                </c:pt>
                <c:pt idx="3">
                  <c:v>1.066953507218642</c:v>
                </c:pt>
                <c:pt idx="4">
                  <c:v>1.08987766702877</c:v>
                </c:pt>
                <c:pt idx="5">
                  <c:v>1.0526908312473358</c:v>
                </c:pt>
                <c:pt idx="6">
                  <c:v>1.0320971956111666</c:v>
                </c:pt>
                <c:pt idx="7">
                  <c:v>0.98011113651099546</c:v>
                </c:pt>
                <c:pt idx="8">
                  <c:v>1</c:v>
                </c:pt>
                <c:pt idx="9">
                  <c:v>0.9619948296329881</c:v>
                </c:pt>
                <c:pt idx="10">
                  <c:v>0.94165571324525366</c:v>
                </c:pt>
                <c:pt idx="11">
                  <c:v>0.93015033169471251</c:v>
                </c:pt>
                <c:pt idx="12">
                  <c:v>0.95303271666069034</c:v>
                </c:pt>
                <c:pt idx="13">
                  <c:v>0.94936423255834346</c:v>
                </c:pt>
              </c:numCache>
            </c:numRef>
          </c:yVal>
          <c:smooth val="1"/>
        </c:ser>
        <c:axId val="68059136"/>
        <c:axId val="68060672"/>
      </c:scatterChart>
      <c:valAx>
        <c:axId val="68059136"/>
        <c:scaling>
          <c:orientation val="minMax"/>
          <c:max val="2013"/>
          <c:min val="2000"/>
        </c:scaling>
        <c:axPos val="b"/>
        <c:numFmt formatCode="General" sourceLinked="1"/>
        <c:tickLblPos val="nextTo"/>
        <c:txPr>
          <a:bodyPr/>
          <a:lstStyle/>
          <a:p>
            <a:pPr>
              <a:defRPr sz="1000" baseline="0"/>
            </a:pPr>
            <a:endParaRPr lang="en-US"/>
          </a:p>
        </c:txPr>
        <c:crossAx val="68060672"/>
        <c:crosses val="autoZero"/>
        <c:crossBetween val="midCat"/>
      </c:valAx>
      <c:valAx>
        <c:axId val="68060672"/>
        <c:scaling>
          <c:orientation val="minMax"/>
          <c:max val="1.1500000000000001"/>
          <c:min val="0.9"/>
        </c:scaling>
        <c:axPos val="l"/>
        <c:majorGridlines/>
        <c:numFmt formatCode="#,##0.00" sourceLinked="0"/>
        <c:tickLblPos val="nextTo"/>
        <c:txPr>
          <a:bodyPr/>
          <a:lstStyle/>
          <a:p>
            <a:pPr>
              <a:defRPr sz="1000" baseline="0">
                <a:solidFill>
                  <a:srgbClr val="FF0000"/>
                </a:solidFill>
              </a:defRPr>
            </a:pPr>
            <a:endParaRPr lang="en-US"/>
          </a:p>
        </c:txPr>
        <c:crossAx val="68059136"/>
        <c:crosses val="autoZero"/>
        <c:crossBetween val="midCat"/>
        <c:majorUnit val="0.05"/>
      </c:valAx>
      <c:spPr>
        <a:solidFill>
          <a:srgbClr val="FFFF00"/>
        </a:solidFill>
      </c:spPr>
    </c:plotArea>
    <c:plotVisOnly val="1"/>
  </c:chart>
  <c:spPr>
    <a:solidFill>
      <a:srgbClr val="66FFFF"/>
    </a:solidFill>
  </c:spPr>
  <c:txPr>
    <a:bodyPr/>
    <a:lstStyle/>
    <a:p>
      <a:pPr>
        <a:defRPr sz="900" b="1" i="0" baseline="0"/>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251460</xdr:colOff>
      <xdr:row>74</xdr:row>
      <xdr:rowOff>22860</xdr:rowOff>
    </xdr:from>
    <xdr:to>
      <xdr:col>10</xdr:col>
      <xdr:colOff>220980</xdr:colOff>
      <xdr:row>95</xdr:row>
      <xdr:rowOff>129540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739140</xdr:colOff>
      <xdr:row>78</xdr:row>
      <xdr:rowOff>167640</xdr:rowOff>
    </xdr:from>
    <xdr:to>
      <xdr:col>6</xdr:col>
      <xdr:colOff>746760</xdr:colOff>
      <xdr:row>93</xdr:row>
      <xdr:rowOff>15240</xdr:rowOff>
    </xdr:to>
    <xdr:cxnSp macro="">
      <xdr:nvCxnSpPr>
        <xdr:cNvPr id="3" name="Straight Connector 2"/>
        <xdr:cNvCxnSpPr/>
      </xdr:nvCxnSpPr>
      <xdr:spPr>
        <a:xfrm flipV="1">
          <a:off x="4701540" y="10317480"/>
          <a:ext cx="7620" cy="2621280"/>
        </a:xfrm>
        <a:prstGeom prst="line">
          <a:avLst/>
        </a:prstGeom>
        <a:ln w="12700"/>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30480</xdr:colOff>
      <xdr:row>90</xdr:row>
      <xdr:rowOff>121920</xdr:rowOff>
    </xdr:from>
    <xdr:to>
      <xdr:col>7</xdr:col>
      <xdr:colOff>708660</xdr:colOff>
      <xdr:row>91</xdr:row>
      <xdr:rowOff>106680</xdr:rowOff>
    </xdr:to>
    <xdr:cxnSp macro="">
      <xdr:nvCxnSpPr>
        <xdr:cNvPr id="4" name="Curved Connector 3"/>
        <xdr:cNvCxnSpPr/>
      </xdr:nvCxnSpPr>
      <xdr:spPr>
        <a:xfrm rot="10800000" flipV="1">
          <a:off x="4754880" y="12496800"/>
          <a:ext cx="678180" cy="167640"/>
        </a:xfrm>
        <a:prstGeom prst="curvedConnector3">
          <a:avLst>
            <a:gd name="adj1" fmla="val 50000"/>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678180</xdr:colOff>
      <xdr:row>74</xdr:row>
      <xdr:rowOff>30480</xdr:rowOff>
    </xdr:from>
    <xdr:to>
      <xdr:col>18</xdr:col>
      <xdr:colOff>739140</xdr:colOff>
      <xdr:row>95</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251460</xdr:colOff>
      <xdr:row>99</xdr:row>
      <xdr:rowOff>22860</xdr:rowOff>
    </xdr:from>
    <xdr:to>
      <xdr:col>10</xdr:col>
      <xdr:colOff>220980</xdr:colOff>
      <xdr:row>120</xdr:row>
      <xdr:rowOff>129540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30480</xdr:colOff>
      <xdr:row>104</xdr:row>
      <xdr:rowOff>0</xdr:rowOff>
    </xdr:from>
    <xdr:to>
      <xdr:col>7</xdr:col>
      <xdr:colOff>38100</xdr:colOff>
      <xdr:row>118</xdr:row>
      <xdr:rowOff>30480</xdr:rowOff>
    </xdr:to>
    <xdr:cxnSp macro="">
      <xdr:nvCxnSpPr>
        <xdr:cNvPr id="7" name="Straight Connector 6"/>
        <xdr:cNvCxnSpPr/>
      </xdr:nvCxnSpPr>
      <xdr:spPr>
        <a:xfrm flipV="1">
          <a:off x="4754880" y="17579340"/>
          <a:ext cx="7620" cy="2590800"/>
        </a:xfrm>
        <a:prstGeom prst="line">
          <a:avLst/>
        </a:prstGeom>
        <a:ln w="12700"/>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30480</xdr:colOff>
      <xdr:row>115</xdr:row>
      <xdr:rowOff>121920</xdr:rowOff>
    </xdr:from>
    <xdr:to>
      <xdr:col>7</xdr:col>
      <xdr:colOff>708660</xdr:colOff>
      <xdr:row>116</xdr:row>
      <xdr:rowOff>106680</xdr:rowOff>
    </xdr:to>
    <xdr:cxnSp macro="">
      <xdr:nvCxnSpPr>
        <xdr:cNvPr id="8" name="Curved Connector 7"/>
        <xdr:cNvCxnSpPr/>
      </xdr:nvCxnSpPr>
      <xdr:spPr>
        <a:xfrm rot="10800000" flipV="1">
          <a:off x="4754880" y="17076420"/>
          <a:ext cx="678180" cy="167640"/>
        </a:xfrm>
        <a:prstGeom prst="curvedConnector3">
          <a:avLst>
            <a:gd name="adj1" fmla="val 50000"/>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251460</xdr:colOff>
      <xdr:row>99</xdr:row>
      <xdr:rowOff>22860</xdr:rowOff>
    </xdr:from>
    <xdr:to>
      <xdr:col>20</xdr:col>
      <xdr:colOff>220980</xdr:colOff>
      <xdr:row>120</xdr:row>
      <xdr:rowOff>129540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739140</xdr:colOff>
      <xdr:row>103</xdr:row>
      <xdr:rowOff>167640</xdr:rowOff>
    </xdr:from>
    <xdr:to>
      <xdr:col>16</xdr:col>
      <xdr:colOff>746760</xdr:colOff>
      <xdr:row>118</xdr:row>
      <xdr:rowOff>15240</xdr:rowOff>
    </xdr:to>
    <xdr:cxnSp macro="">
      <xdr:nvCxnSpPr>
        <xdr:cNvPr id="10" name="Straight Connector 9"/>
        <xdr:cNvCxnSpPr/>
      </xdr:nvCxnSpPr>
      <xdr:spPr>
        <a:xfrm flipV="1">
          <a:off x="12321540" y="14927580"/>
          <a:ext cx="7620" cy="2590800"/>
        </a:xfrm>
        <a:prstGeom prst="line">
          <a:avLst/>
        </a:prstGeom>
        <a:ln w="12700"/>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30480</xdr:colOff>
      <xdr:row>115</xdr:row>
      <xdr:rowOff>121920</xdr:rowOff>
    </xdr:from>
    <xdr:to>
      <xdr:col>17</xdr:col>
      <xdr:colOff>708660</xdr:colOff>
      <xdr:row>116</xdr:row>
      <xdr:rowOff>106680</xdr:rowOff>
    </xdr:to>
    <xdr:cxnSp macro="">
      <xdr:nvCxnSpPr>
        <xdr:cNvPr id="11" name="Curved Connector 10"/>
        <xdr:cNvCxnSpPr/>
      </xdr:nvCxnSpPr>
      <xdr:spPr>
        <a:xfrm rot="10800000" flipV="1">
          <a:off x="12374880" y="17076420"/>
          <a:ext cx="678180" cy="167640"/>
        </a:xfrm>
        <a:prstGeom prst="curvedConnector3">
          <a:avLst>
            <a:gd name="adj1" fmla="val 50000"/>
          </a:avLst>
        </a:prstGeom>
        <a:ln w="12700">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0.12514</cdr:x>
      <cdr:y>0.65637</cdr:y>
    </cdr:from>
    <cdr:to>
      <cdr:x>0.57272</cdr:x>
      <cdr:y>0.85135</cdr:y>
    </cdr:to>
    <cdr:sp macro="" textlink="">
      <cdr:nvSpPr>
        <cdr:cNvPr id="2" name="TextBox 1"/>
        <cdr:cNvSpPr txBox="1"/>
      </cdr:nvSpPr>
      <cdr:spPr>
        <a:xfrm xmlns:a="http://schemas.openxmlformats.org/drawingml/2006/main">
          <a:off x="845820" y="2590800"/>
          <a:ext cx="3025140" cy="7696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a:t>NB: Emissions from generating electricity have been </a:t>
          </a:r>
        </a:p>
        <a:p xmlns:a="http://schemas.openxmlformats.org/drawingml/2006/main">
          <a:r>
            <a:rPr lang="en-US" sz="1050"/>
            <a:t>excluded</a:t>
          </a:r>
          <a:r>
            <a:rPr lang="en-US" sz="1050" baseline="0"/>
            <a:t> </a:t>
          </a:r>
          <a:r>
            <a:rPr lang="en-US" sz="1050"/>
            <a:t>in order to put nearly-100%-hydro British </a:t>
          </a:r>
        </a:p>
        <a:p xmlns:a="http://schemas.openxmlformats.org/drawingml/2006/main">
          <a:r>
            <a:rPr lang="en-US" sz="1050"/>
            <a:t>Columbia on same basis with rest of Canada.</a:t>
          </a:r>
        </a:p>
        <a:p xmlns:a="http://schemas.openxmlformats.org/drawingml/2006/main">
          <a:endParaRPr lang="en-US" sz="1100"/>
        </a:p>
      </cdr:txBody>
    </cdr:sp>
  </cdr:relSizeAnchor>
  <cdr:relSizeAnchor xmlns:cdr="http://schemas.openxmlformats.org/drawingml/2006/chartDrawing">
    <cdr:from>
      <cdr:x>0.65163</cdr:x>
      <cdr:y>0.61776</cdr:y>
    </cdr:from>
    <cdr:to>
      <cdr:x>0.97745</cdr:x>
      <cdr:y>0.78378</cdr:y>
    </cdr:to>
    <cdr:sp macro="" textlink="">
      <cdr:nvSpPr>
        <cdr:cNvPr id="3" name="TextBox 2"/>
        <cdr:cNvSpPr txBox="1"/>
      </cdr:nvSpPr>
      <cdr:spPr>
        <a:xfrm xmlns:a="http://schemas.openxmlformats.org/drawingml/2006/main">
          <a:off x="4404360" y="2438400"/>
          <a:ext cx="2202180" cy="655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b="1"/>
            <a:t>BC</a:t>
          </a:r>
          <a:r>
            <a:rPr lang="en-US" sz="1050" b="1" baseline="0"/>
            <a:t> carbon tax took effect in July</a:t>
          </a:r>
        </a:p>
        <a:p xmlns:a="http://schemas.openxmlformats.org/drawingml/2006/main">
          <a:r>
            <a:rPr lang="en-US" sz="1050" b="1" baseline="0"/>
            <a:t> 2008; tax amount increased each </a:t>
          </a:r>
        </a:p>
        <a:p xmlns:a="http://schemas.openxmlformats.org/drawingml/2006/main">
          <a:r>
            <a:rPr lang="en-US" sz="1050" b="1" baseline="0"/>
            <a:t>July through 2012.</a:t>
          </a:r>
        </a:p>
        <a:p xmlns:a="http://schemas.openxmlformats.org/drawingml/2006/main">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0.38966</cdr:x>
      <cdr:y>0.7165</cdr:y>
    </cdr:from>
    <cdr:to>
      <cdr:x>1</cdr:x>
      <cdr:y>0.9666</cdr:y>
    </cdr:to>
    <cdr:sp macro="" textlink="">
      <cdr:nvSpPr>
        <cdr:cNvPr id="2" name="TextBox 1"/>
        <cdr:cNvSpPr txBox="1"/>
      </cdr:nvSpPr>
      <cdr:spPr>
        <a:xfrm xmlns:a="http://schemas.openxmlformats.org/drawingml/2006/main">
          <a:off x="2375364" y="2811780"/>
          <a:ext cx="3720636" cy="981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latin typeface="+mn-lt"/>
              <a:ea typeface="+mn-ea"/>
              <a:cs typeface="+mn-cs"/>
            </a:rPr>
            <a:t>NB: Emissions from generating</a:t>
          </a:r>
        </a:p>
        <a:p xmlns:a="http://schemas.openxmlformats.org/drawingml/2006/main">
          <a:r>
            <a:rPr lang="en-US" sz="1100">
              <a:latin typeface="+mn-lt"/>
              <a:ea typeface="+mn-ea"/>
              <a:cs typeface="+mn-cs"/>
            </a:rPr>
            <a:t>electricity have been excluded</a:t>
          </a:r>
          <a:r>
            <a:rPr lang="en-US" sz="1100" baseline="0">
              <a:latin typeface="+mn-lt"/>
              <a:ea typeface="+mn-ea"/>
              <a:cs typeface="+mn-cs"/>
            </a:rPr>
            <a:t> </a:t>
          </a:r>
        </a:p>
        <a:p xmlns:a="http://schemas.openxmlformats.org/drawingml/2006/main">
          <a:r>
            <a:rPr lang="en-US" sz="1100">
              <a:latin typeface="+mn-lt"/>
              <a:ea typeface="+mn-ea"/>
              <a:cs typeface="+mn-cs"/>
            </a:rPr>
            <a:t>to put nearly-100%-hydro </a:t>
          </a:r>
          <a:r>
            <a:rPr lang="en-US" sz="1100" baseline="0">
              <a:latin typeface="+mn-lt"/>
              <a:ea typeface="+mn-ea"/>
              <a:cs typeface="+mn-cs"/>
            </a:rPr>
            <a:t>BC </a:t>
          </a:r>
          <a:r>
            <a:rPr lang="en-US" sz="1100">
              <a:latin typeface="+mn-lt"/>
              <a:ea typeface="+mn-ea"/>
              <a:cs typeface="+mn-cs"/>
            </a:rPr>
            <a:t>on </a:t>
          </a:r>
        </a:p>
        <a:p xmlns:a="http://schemas.openxmlformats.org/drawingml/2006/main">
          <a:r>
            <a:rPr lang="en-US" sz="1100">
              <a:latin typeface="+mn-lt"/>
              <a:ea typeface="+mn-ea"/>
              <a:cs typeface="+mn-cs"/>
            </a:rPr>
            <a:t>same basis with rest of Canada.</a:t>
          </a:r>
          <a:endParaRPr lang="en-US"/>
        </a:p>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0.13677</cdr:x>
      <cdr:y>0.42278</cdr:y>
    </cdr:from>
    <cdr:to>
      <cdr:x>0.59641</cdr:x>
      <cdr:y>0.60811</cdr:y>
    </cdr:to>
    <cdr:sp macro="" textlink="">
      <cdr:nvSpPr>
        <cdr:cNvPr id="2" name="TextBox 1"/>
        <cdr:cNvSpPr txBox="1"/>
      </cdr:nvSpPr>
      <cdr:spPr>
        <a:xfrm xmlns:a="http://schemas.openxmlformats.org/drawingml/2006/main">
          <a:off x="929640" y="1668780"/>
          <a:ext cx="3124200" cy="7315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a:t>NB: Emissions from generating electricity have been </a:t>
          </a:r>
        </a:p>
        <a:p xmlns:a="http://schemas.openxmlformats.org/drawingml/2006/main">
          <a:r>
            <a:rPr lang="en-US" sz="1050"/>
            <a:t>excluded</a:t>
          </a:r>
          <a:r>
            <a:rPr lang="en-US" sz="1050" baseline="0"/>
            <a:t> </a:t>
          </a:r>
          <a:r>
            <a:rPr lang="en-US" sz="1050"/>
            <a:t>in order to put nearly-100%-hydro British </a:t>
          </a:r>
        </a:p>
        <a:p xmlns:a="http://schemas.openxmlformats.org/drawingml/2006/main">
          <a:r>
            <a:rPr lang="en-US" sz="1050"/>
            <a:t>Columbia on common basis with rest of Canada.</a:t>
          </a:r>
        </a:p>
        <a:p xmlns:a="http://schemas.openxmlformats.org/drawingml/2006/main">
          <a:endParaRPr lang="en-US" sz="1100"/>
        </a:p>
      </cdr:txBody>
    </cdr:sp>
  </cdr:relSizeAnchor>
  <cdr:relSizeAnchor xmlns:cdr="http://schemas.openxmlformats.org/drawingml/2006/chartDrawing">
    <cdr:from>
      <cdr:x>0.64126</cdr:x>
      <cdr:y>0.61776</cdr:y>
    </cdr:from>
    <cdr:to>
      <cdr:x>0.96749</cdr:x>
      <cdr:y>0.78378</cdr:y>
    </cdr:to>
    <cdr:sp macro="" textlink="">
      <cdr:nvSpPr>
        <cdr:cNvPr id="3" name="TextBox 2"/>
        <cdr:cNvSpPr txBox="1"/>
      </cdr:nvSpPr>
      <cdr:spPr>
        <a:xfrm xmlns:a="http://schemas.openxmlformats.org/drawingml/2006/main">
          <a:off x="4358640" y="2438398"/>
          <a:ext cx="2217421" cy="6553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b="1"/>
            <a:t>BC</a:t>
          </a:r>
          <a:r>
            <a:rPr lang="en-US" sz="1050" b="1" baseline="0"/>
            <a:t> carbon tax took effect in July</a:t>
          </a:r>
        </a:p>
        <a:p xmlns:a="http://schemas.openxmlformats.org/drawingml/2006/main">
          <a:r>
            <a:rPr lang="en-US" sz="1050" b="1" baseline="0"/>
            <a:t>2008; tax amount increased each </a:t>
          </a:r>
        </a:p>
        <a:p xmlns:a="http://schemas.openxmlformats.org/drawingml/2006/main">
          <a:r>
            <a:rPr lang="en-US" sz="1050" b="1" baseline="0"/>
            <a:t>July through 2012.</a:t>
          </a:r>
        </a:p>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0.12514</cdr:x>
      <cdr:y>0.56178</cdr:y>
    </cdr:from>
    <cdr:to>
      <cdr:x>0.57272</cdr:x>
      <cdr:y>0.8166</cdr:y>
    </cdr:to>
    <cdr:sp macro="" textlink="">
      <cdr:nvSpPr>
        <cdr:cNvPr id="2" name="TextBox 1"/>
        <cdr:cNvSpPr txBox="1"/>
      </cdr:nvSpPr>
      <cdr:spPr>
        <a:xfrm xmlns:a="http://schemas.openxmlformats.org/drawingml/2006/main">
          <a:off x="845814" y="2217420"/>
          <a:ext cx="3025166" cy="10058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a:t>NB: Emissions from generating electricity have been </a:t>
          </a:r>
        </a:p>
        <a:p xmlns:a="http://schemas.openxmlformats.org/drawingml/2006/main">
          <a:r>
            <a:rPr lang="en-US" sz="1050"/>
            <a:t>excluded</a:t>
          </a:r>
          <a:r>
            <a:rPr lang="en-US" sz="1050" baseline="0"/>
            <a:t> </a:t>
          </a:r>
          <a:r>
            <a:rPr lang="en-US" sz="1050"/>
            <a:t>in order to put nearly-100%-hydro British </a:t>
          </a:r>
        </a:p>
        <a:p xmlns:a="http://schemas.openxmlformats.org/drawingml/2006/main">
          <a:r>
            <a:rPr lang="en-US" sz="1050"/>
            <a:t>Columbia on same basis with rest of Canada.</a:t>
          </a:r>
        </a:p>
        <a:p xmlns:a="http://schemas.openxmlformats.org/drawingml/2006/main">
          <a:endParaRPr lang="en-US" sz="1100"/>
        </a:p>
      </cdr:txBody>
    </cdr:sp>
  </cdr:relSizeAnchor>
  <cdr:relSizeAnchor xmlns:cdr="http://schemas.openxmlformats.org/drawingml/2006/chartDrawing">
    <cdr:from>
      <cdr:x>0.65163</cdr:x>
      <cdr:y>0.61776</cdr:y>
    </cdr:from>
    <cdr:to>
      <cdr:x>0.97745</cdr:x>
      <cdr:y>0.78378</cdr:y>
    </cdr:to>
    <cdr:sp macro="" textlink="">
      <cdr:nvSpPr>
        <cdr:cNvPr id="3" name="TextBox 2"/>
        <cdr:cNvSpPr txBox="1"/>
      </cdr:nvSpPr>
      <cdr:spPr>
        <a:xfrm xmlns:a="http://schemas.openxmlformats.org/drawingml/2006/main">
          <a:off x="4404360" y="2438400"/>
          <a:ext cx="2202180" cy="655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b="1"/>
            <a:t>BC</a:t>
          </a:r>
          <a:r>
            <a:rPr lang="en-US" sz="1050" b="1" baseline="0"/>
            <a:t> carbon tax took effect in July</a:t>
          </a:r>
        </a:p>
        <a:p xmlns:a="http://schemas.openxmlformats.org/drawingml/2006/main">
          <a:r>
            <a:rPr lang="en-US" sz="1050" b="1" baseline="0"/>
            <a:t> 2008; tax amount increased each </a:t>
          </a:r>
        </a:p>
        <a:p xmlns:a="http://schemas.openxmlformats.org/drawingml/2006/main">
          <a:r>
            <a:rPr lang="en-US" sz="1050" b="1" baseline="0"/>
            <a:t>July through 2012.</a:t>
          </a:r>
        </a:p>
        <a:p xmlns:a="http://schemas.openxmlformats.org/drawingml/2006/main">
          <a:endParaRPr lang="en-US" sz="1100"/>
        </a:p>
      </cdr:txBody>
    </cdr:sp>
  </cdr:relSizeAnchor>
  <cdr:relSizeAnchor xmlns:cdr="http://schemas.openxmlformats.org/drawingml/2006/chartDrawing">
    <cdr:from>
      <cdr:x>0.40248</cdr:x>
      <cdr:y>0.29151</cdr:y>
    </cdr:from>
    <cdr:to>
      <cdr:x>0.63811</cdr:x>
      <cdr:y>0.52317</cdr:y>
    </cdr:to>
    <cdr:sp macro="" textlink="">
      <cdr:nvSpPr>
        <cdr:cNvPr id="4" name="TextBox 3"/>
        <cdr:cNvSpPr txBox="1"/>
      </cdr:nvSpPr>
      <cdr:spPr>
        <a:xfrm xmlns:a="http://schemas.openxmlformats.org/drawingml/2006/main">
          <a:off x="2720340" y="1150620"/>
          <a:ext cx="159258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solidFill>
                <a:srgbClr val="FF0000"/>
              </a:solidFill>
            </a:rPr>
            <a:t>Ratios in this graphic</a:t>
          </a:r>
        </a:p>
        <a:p xmlns:a="http://schemas.openxmlformats.org/drawingml/2006/main">
          <a:r>
            <a:rPr lang="en-US" sz="1200" b="1">
              <a:solidFill>
                <a:srgbClr val="FF0000"/>
              </a:solidFill>
            </a:rPr>
            <a:t>are normalized to year </a:t>
          </a:r>
        </a:p>
        <a:p xmlns:a="http://schemas.openxmlformats.org/drawingml/2006/main">
          <a:r>
            <a:rPr lang="en-US" sz="1200" b="1">
              <a:solidFill>
                <a:srgbClr val="FF0000"/>
              </a:solidFill>
            </a:rPr>
            <a:t>2008 ( = 1.00).</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144780</xdr:colOff>
      <xdr:row>3</xdr:row>
      <xdr:rowOff>53340</xdr:rowOff>
    </xdr:from>
    <xdr:to>
      <xdr:col>0</xdr:col>
      <xdr:colOff>861060</xdr:colOff>
      <xdr:row>6</xdr:row>
      <xdr:rowOff>106680</xdr:rowOff>
    </xdr:to>
    <xdr:pic>
      <xdr:nvPicPr>
        <xdr:cNvPr id="1093" name="Picture 1" descr="BC_BestPlace_V_CMYK_pos"/>
        <xdr:cNvPicPr>
          <a:picLocks noChangeAspect="1" noChangeArrowheads="1"/>
        </xdr:cNvPicPr>
      </xdr:nvPicPr>
      <xdr:blipFill>
        <a:blip xmlns:r="http://schemas.openxmlformats.org/officeDocument/2006/relationships" r:embed="rId1" cstate="print"/>
        <a:srcRect/>
        <a:stretch>
          <a:fillRect/>
        </a:stretch>
      </xdr:blipFill>
      <xdr:spPr bwMode="auto">
        <a:xfrm>
          <a:off x="144780" y="685800"/>
          <a:ext cx="716280" cy="601980"/>
        </a:xfrm>
        <a:prstGeom prst="rect">
          <a:avLst/>
        </a:prstGeom>
        <a:gradFill rotWithShape="1">
          <a:gsLst>
            <a:gs pos="0">
              <a:srgbClr val="3399FF">
                <a:alpha val="79999"/>
              </a:srgbClr>
            </a:gs>
            <a:gs pos="100000">
              <a:srgbClr val="184776"/>
            </a:gs>
          </a:gsLst>
          <a:lin ang="0" scaled="1"/>
        </a:gra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259080</xdr:colOff>
      <xdr:row>1</xdr:row>
      <xdr:rowOff>251460</xdr:rowOff>
    </xdr:from>
    <xdr:to>
      <xdr:col>0</xdr:col>
      <xdr:colOff>975360</xdr:colOff>
      <xdr:row>5</xdr:row>
      <xdr:rowOff>38100</xdr:rowOff>
    </xdr:to>
    <xdr:pic>
      <xdr:nvPicPr>
        <xdr:cNvPr id="2" name="Picture 1" descr="BC_BestPlace_V_CMYK_pos"/>
        <xdr:cNvPicPr>
          <a:picLocks noChangeAspect="1" noChangeArrowheads="1"/>
        </xdr:cNvPicPr>
      </xdr:nvPicPr>
      <xdr:blipFill>
        <a:blip xmlns:r="http://schemas.openxmlformats.org/officeDocument/2006/relationships" r:embed="rId1" cstate="print"/>
        <a:srcRect/>
        <a:stretch>
          <a:fillRect/>
        </a:stretch>
      </xdr:blipFill>
      <xdr:spPr bwMode="auto">
        <a:xfrm>
          <a:off x="259080" y="449580"/>
          <a:ext cx="716280" cy="601980"/>
        </a:xfrm>
        <a:prstGeom prst="rect">
          <a:avLst/>
        </a:prstGeom>
        <a:gradFill rotWithShape="1">
          <a:gsLst>
            <a:gs pos="0">
              <a:srgbClr val="3399FF">
                <a:alpha val="79999"/>
              </a:srgbClr>
            </a:gs>
            <a:gs pos="100000">
              <a:srgbClr val="184776"/>
            </a:gs>
          </a:gsLst>
          <a:lin ang="0" scaled="1"/>
        </a:gra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243840</xdr:colOff>
      <xdr:row>2</xdr:row>
      <xdr:rowOff>68580</xdr:rowOff>
    </xdr:from>
    <xdr:to>
      <xdr:col>0</xdr:col>
      <xdr:colOff>960120</xdr:colOff>
      <xdr:row>5</xdr:row>
      <xdr:rowOff>121920</xdr:rowOff>
    </xdr:to>
    <xdr:pic>
      <xdr:nvPicPr>
        <xdr:cNvPr id="2" name="Picture 1" descr="BC_BestPlace_V_CMYK_pos"/>
        <xdr:cNvPicPr>
          <a:picLocks noChangeAspect="1" noChangeArrowheads="1"/>
        </xdr:cNvPicPr>
      </xdr:nvPicPr>
      <xdr:blipFill>
        <a:blip xmlns:r="http://schemas.openxmlformats.org/officeDocument/2006/relationships" r:embed="rId1" cstate="print"/>
        <a:srcRect/>
        <a:stretch>
          <a:fillRect/>
        </a:stretch>
      </xdr:blipFill>
      <xdr:spPr bwMode="auto">
        <a:xfrm>
          <a:off x="243840" y="518160"/>
          <a:ext cx="716280" cy="601980"/>
        </a:xfrm>
        <a:prstGeom prst="rect">
          <a:avLst/>
        </a:prstGeom>
        <a:gradFill rotWithShape="1">
          <a:gsLst>
            <a:gs pos="0">
              <a:srgbClr val="3399FF">
                <a:alpha val="79999"/>
              </a:srgbClr>
            </a:gs>
            <a:gs pos="100000">
              <a:srgbClr val="184776"/>
            </a:gs>
          </a:gsLst>
          <a:lin ang="0" scaled="1"/>
        </a:gra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396240</xdr:colOff>
      <xdr:row>0</xdr:row>
      <xdr:rowOff>129540</xdr:rowOff>
    </xdr:from>
    <xdr:to>
      <xdr:col>0</xdr:col>
      <xdr:colOff>1120140</xdr:colOff>
      <xdr:row>3</xdr:row>
      <xdr:rowOff>121920</xdr:rowOff>
    </xdr:to>
    <xdr:pic>
      <xdr:nvPicPr>
        <xdr:cNvPr id="2117" name="Picture 1" descr="BC_BestPlace_V_CMYK_pos"/>
        <xdr:cNvPicPr>
          <a:picLocks noChangeAspect="1" noChangeArrowheads="1"/>
        </xdr:cNvPicPr>
      </xdr:nvPicPr>
      <xdr:blipFill>
        <a:blip xmlns:r="http://schemas.openxmlformats.org/officeDocument/2006/relationships" r:embed="rId1" cstate="print"/>
        <a:srcRect/>
        <a:stretch>
          <a:fillRect/>
        </a:stretch>
      </xdr:blipFill>
      <xdr:spPr bwMode="auto">
        <a:xfrm>
          <a:off x="396240" y="129540"/>
          <a:ext cx="723900" cy="586740"/>
        </a:xfrm>
        <a:prstGeom prst="rect">
          <a:avLst/>
        </a:prstGeom>
        <a:gradFill rotWithShape="1">
          <a:gsLst>
            <a:gs pos="0">
              <a:srgbClr val="3399FF">
                <a:alpha val="79999"/>
              </a:srgbClr>
            </a:gs>
            <a:gs pos="100000">
              <a:srgbClr val="184776"/>
            </a:gs>
          </a:gsLst>
          <a:lin ang="0" scaled="1"/>
        </a:gra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2.gov.bc.ca/assets/gov/environment/climate-change/reports-and-data/provincial-ghg-inventory-report-bcs-pir/2013_summary-ghg.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AB99"/>
  <sheetViews>
    <sheetView tabSelected="1" workbookViewId="0"/>
  </sheetViews>
  <sheetFormatPr defaultColWidth="11" defaultRowHeight="14.4"/>
  <cols>
    <col min="1" max="1" width="2.6640625" style="4" customWidth="1"/>
    <col min="2" max="17" width="11.5546875" style="4" customWidth="1"/>
    <col min="18" max="19" width="11.77734375" style="4" customWidth="1"/>
    <col min="20" max="20" width="11" style="4"/>
    <col min="21" max="24" width="11.109375" style="4" bestFit="1" customWidth="1"/>
    <col min="25" max="16384" width="11" style="4"/>
  </cols>
  <sheetData>
    <row r="1" spans="1:10" ht="15.6">
      <c r="B1" s="195" t="s">
        <v>152</v>
      </c>
      <c r="I1" s="210" t="s">
        <v>180</v>
      </c>
      <c r="J1" s="209">
        <v>42355</v>
      </c>
    </row>
    <row r="4" spans="1:10" ht="14.4" customHeight="1">
      <c r="B4" s="361" t="s">
        <v>449</v>
      </c>
      <c r="C4" s="361"/>
      <c r="D4" s="361"/>
      <c r="E4" s="361"/>
      <c r="F4" s="361"/>
      <c r="G4" s="361"/>
      <c r="H4" s="361"/>
      <c r="I4" s="361"/>
      <c r="J4" s="361"/>
    </row>
    <row r="5" spans="1:10">
      <c r="B5" s="361"/>
      <c r="C5" s="361"/>
      <c r="D5" s="361"/>
      <c r="E5" s="361"/>
      <c r="F5" s="361"/>
      <c r="G5" s="361"/>
      <c r="H5" s="361"/>
      <c r="I5" s="361"/>
      <c r="J5" s="361"/>
    </row>
    <row r="6" spans="1:10">
      <c r="B6" s="361"/>
      <c r="C6" s="361"/>
      <c r="D6" s="361"/>
      <c r="E6" s="361"/>
      <c r="F6" s="361"/>
      <c r="G6" s="361"/>
      <c r="H6" s="361"/>
      <c r="I6" s="361"/>
      <c r="J6" s="361"/>
    </row>
    <row r="7" spans="1:10">
      <c r="B7" s="305"/>
      <c r="C7" s="305"/>
      <c r="D7" s="305"/>
      <c r="E7" s="305"/>
      <c r="F7" s="305"/>
      <c r="G7" s="305"/>
      <c r="H7" s="305"/>
      <c r="I7" s="305"/>
      <c r="J7" s="305"/>
    </row>
    <row r="8" spans="1:10" ht="15.6">
      <c r="A8" s="195"/>
      <c r="B8" s="388" t="s">
        <v>448</v>
      </c>
      <c r="C8" s="389"/>
      <c r="D8" s="389"/>
      <c r="E8" s="389"/>
      <c r="F8" s="389"/>
      <c r="G8" s="389"/>
      <c r="H8" s="389"/>
      <c r="I8" s="389"/>
      <c r="J8"/>
    </row>
    <row r="9" spans="1:10">
      <c r="B9" s="388" t="s">
        <v>450</v>
      </c>
      <c r="C9" s="389"/>
      <c r="D9" s="389"/>
      <c r="E9" s="389"/>
      <c r="F9" s="389"/>
      <c r="G9" s="389"/>
      <c r="H9" s="389"/>
      <c r="I9" s="389"/>
      <c r="J9" s="388"/>
    </row>
    <row r="11" spans="1:10">
      <c r="B11" s="361" t="s">
        <v>436</v>
      </c>
      <c r="C11" s="361"/>
      <c r="D11" s="361"/>
      <c r="E11" s="361"/>
      <c r="F11" s="361"/>
      <c r="G11" s="361"/>
      <c r="H11" s="361"/>
      <c r="I11" s="361"/>
      <c r="J11" s="361"/>
    </row>
    <row r="12" spans="1:10">
      <c r="B12" s="361"/>
      <c r="C12" s="361"/>
      <c r="D12" s="361"/>
      <c r="E12" s="361"/>
      <c r="F12" s="361"/>
      <c r="G12" s="361"/>
      <c r="H12" s="361"/>
      <c r="I12" s="361"/>
      <c r="J12" s="361"/>
    </row>
    <row r="13" spans="1:10">
      <c r="B13" s="362"/>
      <c r="C13" s="362"/>
      <c r="D13" s="362"/>
      <c r="E13" s="362"/>
      <c r="F13" s="362"/>
      <c r="G13" s="362"/>
      <c r="H13" s="362"/>
      <c r="I13" s="362"/>
      <c r="J13" s="362"/>
    </row>
    <row r="14" spans="1:10">
      <c r="B14" s="362"/>
      <c r="C14" s="362"/>
      <c r="D14" s="362"/>
      <c r="E14" s="362"/>
      <c r="F14" s="362"/>
      <c r="G14" s="362"/>
      <c r="H14" s="362"/>
      <c r="I14" s="362"/>
      <c r="J14" s="362"/>
    </row>
    <row r="16" spans="1:10">
      <c r="B16" s="361" t="s">
        <v>437</v>
      </c>
      <c r="C16" s="361"/>
      <c r="D16" s="361"/>
      <c r="E16" s="361"/>
      <c r="F16" s="361"/>
      <c r="G16" s="361"/>
      <c r="H16" s="361"/>
      <c r="I16" s="361"/>
      <c r="J16" s="361"/>
    </row>
    <row r="17" spans="2:10">
      <c r="B17" s="361"/>
      <c r="C17" s="361"/>
      <c r="D17" s="361"/>
      <c r="E17" s="361"/>
      <c r="F17" s="361"/>
      <c r="G17" s="361"/>
      <c r="H17" s="361"/>
      <c r="I17" s="361"/>
      <c r="J17" s="361"/>
    </row>
    <row r="18" spans="2:10">
      <c r="B18" s="362"/>
      <c r="C18" s="362"/>
      <c r="D18" s="362"/>
      <c r="E18" s="362"/>
      <c r="F18" s="362"/>
      <c r="G18" s="362"/>
      <c r="H18" s="362"/>
      <c r="I18" s="362"/>
      <c r="J18" s="362"/>
    </row>
    <row r="19" spans="2:10">
      <c r="B19" s="362"/>
      <c r="C19" s="362"/>
      <c r="D19" s="362"/>
      <c r="E19" s="362"/>
      <c r="F19" s="362"/>
      <c r="G19" s="362"/>
      <c r="H19" s="362"/>
      <c r="I19" s="362"/>
      <c r="J19" s="362"/>
    </row>
    <row r="20" spans="2:10">
      <c r="B20" s="229"/>
      <c r="C20" s="229"/>
      <c r="D20" s="229"/>
      <c r="E20" s="229"/>
      <c r="F20" s="229"/>
      <c r="G20" s="229"/>
      <c r="H20" s="229"/>
      <c r="I20" s="229"/>
      <c r="J20" s="229"/>
    </row>
    <row r="21" spans="2:10">
      <c r="B21" s="361" t="s">
        <v>198</v>
      </c>
      <c r="C21" s="361"/>
      <c r="D21" s="361"/>
      <c r="E21" s="361"/>
      <c r="F21" s="361"/>
      <c r="G21" s="361"/>
      <c r="H21" s="361"/>
      <c r="I21" s="361"/>
      <c r="J21" s="361"/>
    </row>
    <row r="22" spans="2:10">
      <c r="B22" s="361"/>
      <c r="C22" s="361"/>
      <c r="D22" s="361"/>
      <c r="E22" s="361"/>
      <c r="F22" s="361"/>
      <c r="G22" s="361"/>
      <c r="H22" s="361"/>
      <c r="I22" s="361"/>
      <c r="J22" s="361"/>
    </row>
    <row r="24" spans="2:10">
      <c r="B24" s="223" t="s">
        <v>199</v>
      </c>
    </row>
    <row r="25" spans="2:10">
      <c r="B25" s="223" t="s">
        <v>200</v>
      </c>
    </row>
    <row r="27" spans="2:10" ht="14.4" customHeight="1">
      <c r="B27" s="361" t="s">
        <v>438</v>
      </c>
      <c r="C27" s="361"/>
      <c r="D27" s="361"/>
      <c r="E27" s="361"/>
      <c r="F27" s="361"/>
      <c r="G27" s="361"/>
      <c r="H27" s="361"/>
      <c r="I27" s="361"/>
      <c r="J27" s="361"/>
    </row>
    <row r="28" spans="2:10" ht="14.4" customHeight="1">
      <c r="B28" s="361"/>
      <c r="C28" s="361"/>
      <c r="D28" s="361"/>
      <c r="E28" s="361"/>
      <c r="F28" s="361"/>
      <c r="G28" s="361"/>
      <c r="H28" s="361"/>
      <c r="I28" s="361"/>
      <c r="J28" s="361"/>
    </row>
    <row r="29" spans="2:10">
      <c r="B29" s="361"/>
      <c r="C29" s="361"/>
      <c r="D29" s="361"/>
      <c r="E29" s="361"/>
      <c r="F29" s="361"/>
      <c r="G29" s="361"/>
      <c r="H29" s="361"/>
      <c r="I29" s="361"/>
      <c r="J29" s="361"/>
    </row>
    <row r="30" spans="2:10" ht="14.4" customHeight="1">
      <c r="B30" s="361"/>
      <c r="C30" s="361"/>
      <c r="D30" s="361"/>
      <c r="E30" s="361"/>
      <c r="F30" s="361"/>
      <c r="G30" s="361"/>
      <c r="H30" s="361"/>
      <c r="I30" s="361"/>
      <c r="J30" s="361"/>
    </row>
    <row r="31" spans="2:10">
      <c r="B31" s="361"/>
      <c r="C31" s="361"/>
      <c r="D31" s="361"/>
      <c r="E31" s="361"/>
      <c r="F31" s="361"/>
      <c r="G31" s="361"/>
      <c r="H31" s="361"/>
      <c r="I31" s="361"/>
      <c r="J31" s="361"/>
    </row>
    <row r="32" spans="2:10">
      <c r="B32" s="361"/>
      <c r="C32" s="361"/>
      <c r="D32" s="361"/>
      <c r="E32" s="361"/>
      <c r="F32" s="361"/>
      <c r="G32" s="361"/>
      <c r="H32" s="361"/>
      <c r="I32" s="361"/>
      <c r="J32" s="361"/>
    </row>
    <row r="33" spans="2:24">
      <c r="B33" s="361"/>
      <c r="C33" s="361"/>
      <c r="D33" s="361"/>
      <c r="E33" s="361"/>
      <c r="F33" s="361"/>
      <c r="G33" s="361"/>
      <c r="H33" s="361"/>
      <c r="I33" s="361"/>
      <c r="J33" s="361"/>
    </row>
    <row r="35" spans="2:24">
      <c r="B35" s="4" t="s">
        <v>154</v>
      </c>
      <c r="U35" s="326" t="s">
        <v>202</v>
      </c>
      <c r="V35" s="327"/>
      <c r="W35" s="327"/>
      <c r="X35" s="328"/>
    </row>
    <row r="36" spans="2:24" ht="14.4" customHeight="1" thickBot="1">
      <c r="B36" s="4" t="s">
        <v>177</v>
      </c>
      <c r="U36" s="224"/>
      <c r="V36" s="225"/>
      <c r="W36" s="225"/>
      <c r="X36" s="290"/>
    </row>
    <row r="37" spans="2:24">
      <c r="B37" s="4" t="s">
        <v>201</v>
      </c>
      <c r="U37" s="355" t="s">
        <v>181</v>
      </c>
      <c r="V37" s="358" t="s">
        <v>182</v>
      </c>
      <c r="W37" s="358" t="s">
        <v>183</v>
      </c>
      <c r="X37" s="332" t="s">
        <v>184</v>
      </c>
    </row>
    <row r="38" spans="2:24">
      <c r="U38" s="356"/>
      <c r="V38" s="359"/>
      <c r="W38" s="359"/>
      <c r="X38" s="333"/>
    </row>
    <row r="39" spans="2:24">
      <c r="B39" s="353" t="s">
        <v>202</v>
      </c>
      <c r="C39" s="354"/>
      <c r="D39" s="354"/>
      <c r="E39" s="354"/>
      <c r="F39" s="219">
        <v>2000</v>
      </c>
      <c r="G39" s="219">
        <v>2001</v>
      </c>
      <c r="H39" s="219">
        <v>2002</v>
      </c>
      <c r="I39" s="219">
        <v>2003</v>
      </c>
      <c r="J39" s="219">
        <v>2004</v>
      </c>
      <c r="K39" s="219">
        <v>2005</v>
      </c>
      <c r="L39" s="219">
        <v>2006</v>
      </c>
      <c r="M39" s="219">
        <v>2007</v>
      </c>
      <c r="N39" s="219">
        <v>2008</v>
      </c>
      <c r="O39" s="219">
        <v>2009</v>
      </c>
      <c r="P39" s="219">
        <v>2010</v>
      </c>
      <c r="Q39" s="219">
        <v>2011</v>
      </c>
      <c r="R39" s="219">
        <v>2012</v>
      </c>
      <c r="S39" s="219">
        <v>2013</v>
      </c>
      <c r="U39" s="357"/>
      <c r="V39" s="360"/>
      <c r="W39" s="360"/>
      <c r="X39" s="334"/>
    </row>
    <row r="40" spans="2:24">
      <c r="B40" s="211"/>
      <c r="C40" s="212"/>
      <c r="D40" s="212"/>
      <c r="E40" s="212"/>
      <c r="F40" s="212"/>
      <c r="G40" s="212"/>
      <c r="H40" s="212"/>
      <c r="I40" s="212"/>
      <c r="J40" s="212"/>
      <c r="K40" s="212"/>
      <c r="L40" s="212"/>
      <c r="M40" s="212"/>
      <c r="N40" s="212"/>
      <c r="O40" s="212"/>
      <c r="P40" s="212"/>
      <c r="Q40" s="212"/>
      <c r="R40" s="212"/>
      <c r="S40" s="212"/>
      <c r="U40" s="306"/>
      <c r="V40" s="225"/>
      <c r="W40" s="225"/>
      <c r="X40" s="290"/>
    </row>
    <row r="41" spans="2:24">
      <c r="B41" s="213" t="s">
        <v>146</v>
      </c>
      <c r="C41" s="212"/>
      <c r="D41" s="212"/>
      <c r="E41" s="212"/>
      <c r="F41" s="212"/>
      <c r="G41" s="212"/>
      <c r="H41" s="212"/>
      <c r="I41" s="212"/>
      <c r="J41" s="212"/>
      <c r="K41" s="212"/>
      <c r="L41" s="212"/>
      <c r="M41" s="212"/>
      <c r="N41" s="212"/>
      <c r="O41" s="212"/>
      <c r="P41" s="212"/>
      <c r="Q41" s="212"/>
      <c r="R41" s="212"/>
      <c r="S41" s="212"/>
      <c r="U41" s="306"/>
      <c r="V41" s="225"/>
      <c r="W41" s="225"/>
      <c r="X41" s="290"/>
    </row>
    <row r="42" spans="2:24">
      <c r="B42" s="214" t="s">
        <v>147</v>
      </c>
      <c r="C42" s="212"/>
      <c r="D42" s="212"/>
      <c r="E42" s="212"/>
      <c r="F42" s="215">
        <f>'BC Emissions by Year'!L18</f>
        <v>46709.714132506095</v>
      </c>
      <c r="G42" s="215">
        <f>'BC Emissions by Year'!M18</f>
        <v>48876.958023386287</v>
      </c>
      <c r="H42" s="215">
        <f>'BC Emissions by Year'!N18</f>
        <v>46504.672343664002</v>
      </c>
      <c r="I42" s="215">
        <f>'BC Emissions by Year'!O18</f>
        <v>47385.231658313176</v>
      </c>
      <c r="J42" s="215">
        <f>'BC Emissions by Year'!P18</f>
        <v>48639.957379152373</v>
      </c>
      <c r="K42" s="215">
        <f>'BC Emissions by Year'!Q18</f>
        <v>46748.499391681769</v>
      </c>
      <c r="L42" s="215">
        <f>'BC Emissions by Year'!R18</f>
        <v>45852.084371077814</v>
      </c>
      <c r="M42" s="215">
        <f>'BC Emissions by Year'!S18</f>
        <v>45507.826143462305</v>
      </c>
      <c r="N42" s="215">
        <f>'BC Emissions by Year'!T18</f>
        <v>45729.787273380236</v>
      </c>
      <c r="O42" s="215">
        <f>'BC Emissions by Year'!U18</f>
        <v>42858.110889071504</v>
      </c>
      <c r="P42" s="215">
        <f>'BC Emissions by Year'!V18</f>
        <v>42819.605223457482</v>
      </c>
      <c r="Q42" s="215">
        <f>'BC Emissions by Year'!W18</f>
        <v>42739.617883293002</v>
      </c>
      <c r="R42" s="215">
        <f>'BC Emissions by Year'!X18</f>
        <v>44150.805619279359</v>
      </c>
      <c r="S42" s="215">
        <f>'BC Emissions by Year'!Y18</f>
        <v>44951.045097882947</v>
      </c>
      <c r="U42" s="307">
        <f>AVERAGE(F42:M42)</f>
        <v>47028.117930405482</v>
      </c>
      <c r="V42" s="215">
        <f>AVERAGE(N42:S42)</f>
        <v>43874.828664394088</v>
      </c>
      <c r="W42" s="215">
        <f>V42-U42</f>
        <v>-3153.2892660113939</v>
      </c>
      <c r="X42" s="308">
        <f>W42/U42</f>
        <v>-6.7051147372680031E-2</v>
      </c>
    </row>
    <row r="43" spans="2:24">
      <c r="B43" s="214" t="s">
        <v>153</v>
      </c>
      <c r="C43" s="212"/>
      <c r="D43" s="212"/>
      <c r="E43" s="212"/>
      <c r="F43" s="215">
        <f>'BC Emissions per capita'!L18</f>
        <v>11564.014461297351</v>
      </c>
      <c r="G43" s="215">
        <f>'BC Emissions per capita'!M18</f>
        <v>11988.811550640376</v>
      </c>
      <c r="H43" s="215">
        <f>'BC Emissions per capita'!N18</f>
        <v>11342.157623484542</v>
      </c>
      <c r="I43" s="215">
        <f>'BC Emissions per capita'!O18</f>
        <v>11490.289899751906</v>
      </c>
      <c r="J43" s="215">
        <f>'BC Emissions per capita'!P18</f>
        <v>11706.319704384452</v>
      </c>
      <c r="K43" s="215">
        <f>'BC Emissions per capita'!Q18</f>
        <v>11141.832427105473</v>
      </c>
      <c r="L43" s="215">
        <f>'BC Emissions per capita'!R18</f>
        <v>10809.85964585299</v>
      </c>
      <c r="M43" s="215">
        <f>'BC Emissions per capita'!S18</f>
        <v>10605.442416399743</v>
      </c>
      <c r="N43" s="215">
        <f>'BC Emissions per capita'!T18</f>
        <v>10514.01598040844</v>
      </c>
      <c r="O43" s="215">
        <f>'BC Emissions per capita'!U18</f>
        <v>9716.8963982805144</v>
      </c>
      <c r="P43" s="215">
        <f>'BC Emissions per capita'!V18</f>
        <v>9588.0729773855273</v>
      </c>
      <c r="Q43" s="215">
        <f>'BC Emissions per capita'!W18</f>
        <v>9499.5104359507459</v>
      </c>
      <c r="R43" s="215">
        <f>'BC Emissions per capita'!X18</f>
        <v>9719.4777905243882</v>
      </c>
      <c r="S43" s="215">
        <f>'BC Emissions per capita'!Y18</f>
        <v>9809.0166875716313</v>
      </c>
      <c r="U43" s="307">
        <f>AVERAGE(F43:M43)</f>
        <v>11331.090966114605</v>
      </c>
      <c r="V43" s="215">
        <f>AVERAGE(N43:S43)</f>
        <v>9807.8317116868748</v>
      </c>
      <c r="W43" s="215">
        <f>V43-U43</f>
        <v>-1523.2592544277304</v>
      </c>
      <c r="X43" s="308">
        <f>W43/U43</f>
        <v>-0.13443182646604868</v>
      </c>
    </row>
    <row r="44" spans="2:24">
      <c r="B44" s="214" t="s">
        <v>148</v>
      </c>
      <c r="C44" s="212"/>
      <c r="D44" s="212"/>
      <c r="E44" s="212"/>
      <c r="F44" s="215">
        <f>'BC Emissions per unit of GDP'!L18</f>
        <v>296.54137150433985</v>
      </c>
      <c r="G44" s="215">
        <f>'BC Emissions per unit of GDP'!M18</f>
        <v>308.35446582456694</v>
      </c>
      <c r="H44" s="215">
        <f>'BC Emissions per unit of GDP'!N18</f>
        <v>283.36464661376101</v>
      </c>
      <c r="I44" s="215">
        <f>'BC Emissions per unit of GDP'!O18</f>
        <v>282.03648367257608</v>
      </c>
      <c r="J44" s="215">
        <f>'BC Emissions per unit of GDP'!P18</f>
        <v>278.59372693410529</v>
      </c>
      <c r="K44" s="215">
        <f>'BC Emissions per unit of GDP'!Q18</f>
        <v>255.12865659771205</v>
      </c>
      <c r="L44" s="215">
        <f>'BC Emissions per unit of GDP'!R18</f>
        <v>239.9363915996139</v>
      </c>
      <c r="M44" s="215">
        <f>'BC Emissions per unit of GDP'!S18</f>
        <v>230.9197965386372</v>
      </c>
      <c r="N44" s="215">
        <f>'BC Emissions per unit of GDP'!T18</f>
        <v>229.48656231936687</v>
      </c>
      <c r="O44" s="215">
        <f>'BC Emissions per unit of GDP'!U18</f>
        <v>220.67467272736005</v>
      </c>
      <c r="P44" s="215">
        <f>'BC Emissions per unit of GDP'!V18</f>
        <v>213.42786262863351</v>
      </c>
      <c r="Q44" s="215">
        <f>'BC Emissions per unit of GDP'!W18</f>
        <v>207.24751064755972</v>
      </c>
      <c r="R44" s="215">
        <f>'BC Emissions per unit of GDP'!X18</f>
        <v>209.12262755195695</v>
      </c>
      <c r="S44" s="215">
        <f>'BC Emissions per unit of GDP'!Y18</f>
        <v>208.8628511457357</v>
      </c>
      <c r="U44" s="307">
        <f>AVERAGE(F44:M44)</f>
        <v>271.85944241066403</v>
      </c>
      <c r="V44" s="215">
        <f>AVERAGE(N44:S44)</f>
        <v>214.80368117010212</v>
      </c>
      <c r="W44" s="215">
        <f>V44-U44</f>
        <v>-57.055761240561907</v>
      </c>
      <c r="X44" s="308">
        <f>W44/U44</f>
        <v>-0.20987228081772827</v>
      </c>
    </row>
    <row r="45" spans="2:24">
      <c r="B45" s="211"/>
      <c r="C45" s="212"/>
      <c r="D45" s="212"/>
      <c r="E45" s="212"/>
      <c r="F45" s="212"/>
      <c r="G45" s="212"/>
      <c r="H45" s="212"/>
      <c r="I45" s="212"/>
      <c r="J45" s="212"/>
      <c r="K45" s="212"/>
      <c r="L45" s="212"/>
      <c r="M45" s="212"/>
      <c r="N45" s="212"/>
      <c r="O45" s="212"/>
      <c r="P45" s="212"/>
      <c r="Q45" s="212"/>
      <c r="R45" s="212"/>
      <c r="S45" s="212"/>
      <c r="U45" s="306"/>
      <c r="V45" s="225"/>
      <c r="W45" s="225"/>
      <c r="X45" s="290"/>
    </row>
    <row r="46" spans="2:24">
      <c r="B46" s="213" t="s">
        <v>149</v>
      </c>
      <c r="C46" s="212"/>
      <c r="D46" s="212"/>
      <c r="E46" s="212"/>
      <c r="F46" s="215"/>
      <c r="G46" s="215"/>
      <c r="H46" s="215"/>
      <c r="I46" s="215"/>
      <c r="J46" s="215"/>
      <c r="K46" s="215"/>
      <c r="L46" s="215"/>
      <c r="M46" s="215"/>
      <c r="N46" s="215"/>
      <c r="O46" s="215"/>
      <c r="P46" s="215"/>
      <c r="Q46" s="215"/>
      <c r="R46" s="215"/>
      <c r="S46" s="215"/>
      <c r="U46" s="306"/>
      <c r="V46" s="225"/>
      <c r="W46" s="225"/>
      <c r="X46" s="290"/>
    </row>
    <row r="47" spans="2:24">
      <c r="B47" s="214" t="s">
        <v>147</v>
      </c>
      <c r="C47" s="212"/>
      <c r="D47" s="212"/>
      <c r="E47" s="212"/>
      <c r="F47" s="215">
        <f>'Canada minus BC Emissions by Yr'!L18</f>
        <v>490290.28586749395</v>
      </c>
      <c r="G47" s="215">
        <f>'Canada minus BC Emissions by Yr'!M18</f>
        <v>482123.04197661369</v>
      </c>
      <c r="H47" s="215">
        <f>'Canada minus BC Emissions by Yr'!N18</f>
        <v>488495.32765633601</v>
      </c>
      <c r="I47" s="215">
        <f>'Canada minus BC Emissions by Yr'!O18</f>
        <v>502614.76834168681</v>
      </c>
      <c r="J47" s="215">
        <f>'Canada minus BC Emissions by Yr'!P18</f>
        <v>496360.04262084758</v>
      </c>
      <c r="K47" s="215">
        <f>'Canada minus BC Emissions by Yr'!Q18</f>
        <v>492251.50060831819</v>
      </c>
      <c r="L47" s="215">
        <f>'Canada minus BC Emissions by Yr'!R18</f>
        <v>484147.91562892217</v>
      </c>
      <c r="M47" s="215">
        <f>'Canada minus BC Emissions by Yr'!S18</f>
        <v>508492.17385653773</v>
      </c>
      <c r="N47" s="215">
        <f>'Canada minus BC Emissions by Yr'!T18</f>
        <v>491270.21272661979</v>
      </c>
      <c r="O47" s="215">
        <f>'Canada minus BC Emissions by Yr'!U18</f>
        <v>465141.88911092852</v>
      </c>
      <c r="P47" s="215">
        <f>'Canada minus BC Emissions by Yr'!V18</f>
        <v>475180.39477654255</v>
      </c>
      <c r="Q47" s="215">
        <f>'Canada minus BC Emissions by Yr'!W18</f>
        <v>477260.38211670704</v>
      </c>
      <c r="R47" s="215">
        <f>'Canada minus BC Emissions by Yr'!X18</f>
        <v>474849.19438072067</v>
      </c>
      <c r="S47" s="215">
        <f>'Canada minus BC Emissions by Yr'!Y18</f>
        <v>484048.95490211702</v>
      </c>
      <c r="U47" s="307">
        <f>AVERAGE(F47:M47)</f>
        <v>493096.88206959452</v>
      </c>
      <c r="V47" s="215">
        <f>AVERAGE(N47:S47)</f>
        <v>477958.50466893933</v>
      </c>
      <c r="W47" s="215">
        <f>V47-U47</f>
        <v>-15138.377400655183</v>
      </c>
      <c r="X47" s="308">
        <f>W47/U47</f>
        <v>-3.0700614729335458E-2</v>
      </c>
    </row>
    <row r="48" spans="2:24">
      <c r="B48" s="214" t="s">
        <v>153</v>
      </c>
      <c r="C48" s="212"/>
      <c r="D48" s="212"/>
      <c r="E48" s="212"/>
      <c r="F48" s="215">
        <f>'Can. minus BC Emissions per cap'!L18</f>
        <v>18399.800569211489</v>
      </c>
      <c r="G48" s="215">
        <f>'Can. minus BC Emissions per cap'!M18</f>
        <v>17893.710721651179</v>
      </c>
      <c r="H48" s="215">
        <f>'Can. minus BC Emissions per cap'!N18</f>
        <v>17921.003813865867</v>
      </c>
      <c r="I48" s="215">
        <f>'Can. minus BC Emissions per cap'!O18</f>
        <v>18265.149202067441</v>
      </c>
      <c r="J48" s="215">
        <f>'Can. minus BC Emissions per cap'!P18</f>
        <v>17865.61116055835</v>
      </c>
      <c r="K48" s="215">
        <f>'Can. minus BC Emissions per cap'!Q18</f>
        <v>17551.200523711188</v>
      </c>
      <c r="L48" s="215">
        <f>'Can. minus BC Emissions per cap'!R18</f>
        <v>17090.299496086289</v>
      </c>
      <c r="M48" s="215">
        <f>'Can. minus BC Emissions per cap'!S18</f>
        <v>17781.349118351045</v>
      </c>
      <c r="N48" s="215">
        <f>'Can. minus BC Emissions per cap'!T18</f>
        <v>17001.110026505408</v>
      </c>
      <c r="O48" s="215">
        <f>'Can. minus BC Emissions per cap'!U18</f>
        <v>15919.762079719116</v>
      </c>
      <c r="P48" s="215">
        <f>'Can. minus BC Emissions per cap'!V18</f>
        <v>16086.352434178225</v>
      </c>
      <c r="Q48" s="215">
        <f>'Can. minus BC Emissions per cap'!W18</f>
        <v>15992.02932767845</v>
      </c>
      <c r="R48" s="215">
        <f>'Can. minus BC Emissions per cap'!X18</f>
        <v>15718.815498123624</v>
      </c>
      <c r="S48" s="215">
        <f>'Can. minus BC Emissions per cap'!Y18</f>
        <v>15832.628456916318</v>
      </c>
      <c r="U48" s="307">
        <f>AVERAGE(F48:M48)</f>
        <v>17846.015575687856</v>
      </c>
      <c r="V48" s="215">
        <f>AVERAGE(N48:S48)</f>
        <v>16091.782970520193</v>
      </c>
      <c r="W48" s="215">
        <f>V48-U48</f>
        <v>-1754.2326051676628</v>
      </c>
      <c r="X48" s="308">
        <f>W48/U48</f>
        <v>-9.829827827548826E-2</v>
      </c>
    </row>
    <row r="49" spans="2:28">
      <c r="B49" s="216" t="s">
        <v>148</v>
      </c>
      <c r="C49" s="217"/>
      <c r="D49" s="217"/>
      <c r="E49" s="217"/>
      <c r="F49" s="218">
        <f>'Can. minus BC Emissions per GDP'!L18</f>
        <v>421.96561369758155</v>
      </c>
      <c r="G49" s="218">
        <f>'Can. minus BC Emissions per GDP'!M18</f>
        <v>407.47280219591539</v>
      </c>
      <c r="H49" s="218">
        <f>'Can. minus BC Emissions per GDP'!N18</f>
        <v>401.9912356483938</v>
      </c>
      <c r="I49" s="218">
        <f>'Can. minus BC Emissions per GDP'!O18</f>
        <v>406.03850898064127</v>
      </c>
      <c r="J49" s="218">
        <f>'Can. minus BC Emissions per GDP'!P18</f>
        <v>389.18081399034776</v>
      </c>
      <c r="K49" s="218">
        <f>'Can. minus BC Emissions per GDP'!Q18</f>
        <v>375.01504672975551</v>
      </c>
      <c r="L49" s="218">
        <f>'Can. minus BC Emissions per GDP'!R18</f>
        <v>360.23714489826568</v>
      </c>
      <c r="M49" s="218">
        <f>'Can. minus BC Emissions per GDP'!S18</f>
        <v>371.47996231559972</v>
      </c>
      <c r="N49" s="218">
        <f>'Can. minus BC Emissions per GDP'!T18</f>
        <v>354.69851522026846</v>
      </c>
      <c r="O49" s="218">
        <f>'Can. minus BC Emissions per GDP'!U18</f>
        <v>345.28256959658694</v>
      </c>
      <c r="P49" s="218">
        <f>'Can. minus BC Emissions per GDP'!V18</f>
        <v>341.18654438626794</v>
      </c>
      <c r="Q49" s="218">
        <f>'Can. minus BC Emissions per GDP'!W18</f>
        <v>332.74864419064323</v>
      </c>
      <c r="R49" s="218">
        <f>'Can. minus BC Emissions per GDP'!X18</f>
        <v>325.02924096335084</v>
      </c>
      <c r="S49" s="218">
        <f>'Can. minus BC Emissions per GDP'!Y18</f>
        <v>324.7889956661943</v>
      </c>
      <c r="U49" s="309">
        <f>AVERAGE(F49:M49)</f>
        <v>391.67264105706255</v>
      </c>
      <c r="V49" s="218">
        <f>AVERAGE(N49:S49)</f>
        <v>337.2890850038853</v>
      </c>
      <c r="W49" s="218">
        <f>V49-U49</f>
        <v>-54.383556053177244</v>
      </c>
      <c r="X49" s="310">
        <f>W49/U49</f>
        <v>-0.13884951449865027</v>
      </c>
    </row>
    <row r="50" spans="2:28" customFormat="1"/>
    <row r="52" spans="2:28">
      <c r="U52" s="329" t="s">
        <v>439</v>
      </c>
      <c r="V52" s="330"/>
      <c r="W52" s="330"/>
      <c r="X52" s="331"/>
    </row>
    <row r="53" spans="2:28" ht="15" thickBot="1">
      <c r="B53" s="344" t="s">
        <v>203</v>
      </c>
      <c r="C53" s="345"/>
      <c r="D53" s="345"/>
      <c r="E53" s="346"/>
      <c r="U53" s="306"/>
      <c r="V53" s="225"/>
      <c r="W53" s="225"/>
      <c r="X53" s="290"/>
    </row>
    <row r="54" spans="2:28" ht="14.7" customHeight="1">
      <c r="B54" s="347"/>
      <c r="C54" s="348"/>
      <c r="D54" s="348"/>
      <c r="E54" s="349"/>
      <c r="U54" s="335" t="s">
        <v>181</v>
      </c>
      <c r="V54" s="338" t="s">
        <v>182</v>
      </c>
      <c r="W54" s="338" t="s">
        <v>183</v>
      </c>
      <c r="X54" s="341" t="s">
        <v>184</v>
      </c>
    </row>
    <row r="55" spans="2:28">
      <c r="B55" s="350"/>
      <c r="C55" s="351"/>
      <c r="D55" s="351"/>
      <c r="E55" s="352"/>
      <c r="F55" s="220">
        <v>2000</v>
      </c>
      <c r="G55" s="220">
        <v>2001</v>
      </c>
      <c r="H55" s="220">
        <v>2002</v>
      </c>
      <c r="I55" s="220">
        <v>2003</v>
      </c>
      <c r="J55" s="220">
        <v>2004</v>
      </c>
      <c r="K55" s="220">
        <v>2005</v>
      </c>
      <c r="L55" s="220">
        <v>2006</v>
      </c>
      <c r="M55" s="220">
        <v>2007</v>
      </c>
      <c r="N55" s="220">
        <v>2008</v>
      </c>
      <c r="O55" s="220">
        <v>2009</v>
      </c>
      <c r="P55" s="220">
        <v>2010</v>
      </c>
      <c r="Q55" s="220">
        <v>2011</v>
      </c>
      <c r="R55" s="220">
        <v>2012</v>
      </c>
      <c r="S55" s="220">
        <v>2013</v>
      </c>
      <c r="U55" s="336"/>
      <c r="V55" s="339"/>
      <c r="W55" s="339"/>
      <c r="X55" s="342"/>
    </row>
    <row r="56" spans="2:28">
      <c r="B56" s="231"/>
      <c r="C56" s="232"/>
      <c r="D56" s="232"/>
      <c r="E56" s="232"/>
      <c r="F56" s="232"/>
      <c r="G56" s="232"/>
      <c r="H56" s="232"/>
      <c r="I56" s="232"/>
      <c r="J56" s="232"/>
      <c r="K56" s="232"/>
      <c r="L56" s="232"/>
      <c r="M56" s="232"/>
      <c r="N56" s="232"/>
      <c r="O56" s="232"/>
      <c r="P56" s="232"/>
      <c r="Q56" s="232"/>
      <c r="R56" s="232"/>
      <c r="S56" s="233"/>
      <c r="U56" s="337"/>
      <c r="V56" s="340"/>
      <c r="W56" s="340"/>
      <c r="X56" s="343"/>
    </row>
    <row r="57" spans="2:28">
      <c r="B57" s="213" t="s">
        <v>146</v>
      </c>
      <c r="C57" s="212"/>
      <c r="D57" s="212"/>
      <c r="E57" s="212"/>
      <c r="F57" s="212"/>
      <c r="G57" s="212"/>
      <c r="H57" s="212"/>
      <c r="I57" s="212"/>
      <c r="J57" s="212"/>
      <c r="K57" s="212"/>
      <c r="L57" s="212"/>
      <c r="M57" s="212"/>
      <c r="N57" s="212"/>
      <c r="O57" s="212"/>
      <c r="P57" s="212"/>
      <c r="Q57" s="212"/>
      <c r="R57" s="212"/>
      <c r="S57" s="234"/>
      <c r="U57" s="306"/>
      <c r="V57" s="225"/>
      <c r="W57" s="225"/>
      <c r="X57" s="290"/>
    </row>
    <row r="58" spans="2:28">
      <c r="B58" s="214" t="s">
        <v>147</v>
      </c>
      <c r="C58" s="212"/>
      <c r="D58" s="212"/>
      <c r="E58" s="212"/>
      <c r="F58" s="215">
        <f>'BC Emissions by Year'!L19</f>
        <v>44771.928845417868</v>
      </c>
      <c r="G58" s="215">
        <f>'BC Emissions by Year'!M19</f>
        <v>46392.297341617683</v>
      </c>
      <c r="H58" s="215">
        <f>'BC Emissions by Year'!N19</f>
        <v>45552.876478315404</v>
      </c>
      <c r="I58" s="215">
        <f>'BC Emissions by Year'!O19</f>
        <v>46362.621206937634</v>
      </c>
      <c r="J58" s="215">
        <f>'BC Emissions by Year'!P19</f>
        <v>47384.435555431439</v>
      </c>
      <c r="K58" s="215">
        <f>'BC Emissions by Year'!Q19</f>
        <v>45410.323990777746</v>
      </c>
      <c r="L58" s="215">
        <f>'BC Emissions by Year'!R19</f>
        <v>44329.525759672644</v>
      </c>
      <c r="M58" s="215">
        <f>'BC Emissions by Year'!S19</f>
        <v>44362.87740047666</v>
      </c>
      <c r="N58" s="215">
        <f>'BC Emissions by Year'!T19</f>
        <v>44243.661304086942</v>
      </c>
      <c r="O58" s="215">
        <f>'BC Emissions by Year'!U19</f>
        <v>41522.176226774645</v>
      </c>
      <c r="P58" s="215">
        <f>'BC Emissions by Year'!V19</f>
        <v>41586.910662645329</v>
      </c>
      <c r="Q58" s="215">
        <f>'BC Emissions by Year'!W19</f>
        <v>41960.78646945396</v>
      </c>
      <c r="R58" s="215">
        <f>'BC Emissions by Year'!X19</f>
        <v>43242.380787629998</v>
      </c>
      <c r="S58" s="235">
        <f>'BC Emissions by Year'!Y19</f>
        <v>44118.584375932798</v>
      </c>
      <c r="U58" s="307">
        <f>AVERAGE(F58:M58)</f>
        <v>45570.860822330884</v>
      </c>
      <c r="V58" s="215">
        <f>AVERAGE(N58:S58)</f>
        <v>42779.083304420608</v>
      </c>
      <c r="W58" s="215">
        <f>V58-U58</f>
        <v>-2791.7775179102755</v>
      </c>
      <c r="X58" s="308">
        <f>W58/U58</f>
        <v>-6.1262338861552364E-2</v>
      </c>
    </row>
    <row r="59" spans="2:28">
      <c r="B59" s="214" t="s">
        <v>153</v>
      </c>
      <c r="C59" s="212"/>
      <c r="D59" s="212"/>
      <c r="E59" s="212"/>
      <c r="F59" s="215">
        <f>'BC Emissions per capita'!L19</f>
        <v>11084.273201926573</v>
      </c>
      <c r="G59" s="215">
        <f>'BC Emissions per capita'!M19</f>
        <v>11379.360187755708</v>
      </c>
      <c r="H59" s="215">
        <f>'BC Emissions per capita'!N19</f>
        <v>11110.021406065616</v>
      </c>
      <c r="I59" s="215">
        <f>'BC Emissions per capita'!O19</f>
        <v>11242.320434802383</v>
      </c>
      <c r="J59" s="215">
        <f>'BC Emissions per capita'!P19</f>
        <v>11404.149623318375</v>
      </c>
      <c r="K59" s="215">
        <f>'BC Emissions per capita'!Q19</f>
        <v>10822.897567827396</v>
      </c>
      <c r="L59" s="215">
        <f>'BC Emissions per capita'!R19</f>
        <v>10450.908790780055</v>
      </c>
      <c r="M59" s="215">
        <f>'BC Emissions per capita'!S19</f>
        <v>10338.616048443077</v>
      </c>
      <c r="N59" s="215">
        <f>'BC Emissions per capita'!T19</f>
        <v>10172.331640250899</v>
      </c>
      <c r="O59" s="215">
        <f>'BC Emissions per capita'!U19</f>
        <v>9414.0100031706334</v>
      </c>
      <c r="P59" s="215">
        <f>'BC Emissions per capita'!V19</f>
        <v>9312.0506893187903</v>
      </c>
      <c r="Q59" s="215">
        <f>'BC Emissions per capita'!W19</f>
        <v>9326.4036673358969</v>
      </c>
      <c r="R59" s="215">
        <f>'BC Emissions per capita'!X19</f>
        <v>9519.4946905167799</v>
      </c>
      <c r="S59" s="235">
        <f>'BC Emissions per capita'!Y19</f>
        <v>9627.3608196029127</v>
      </c>
      <c r="U59" s="307">
        <f>AVERAGE(F59:M59)</f>
        <v>10979.068407614897</v>
      </c>
      <c r="V59" s="215">
        <f>AVERAGE(N59:S59)</f>
        <v>9561.9419183659866</v>
      </c>
      <c r="W59" s="215">
        <f>V59-U59</f>
        <v>-1417.1264892489107</v>
      </c>
      <c r="X59" s="308">
        <f>W59/U59</f>
        <v>-0.12907529460933276</v>
      </c>
      <c r="Y59" s="239"/>
      <c r="Z59" s="239"/>
      <c r="AA59" s="239"/>
      <c r="AB59" s="239"/>
    </row>
    <row r="60" spans="2:28">
      <c r="B60" s="214" t="s">
        <v>148</v>
      </c>
      <c r="C60" s="212"/>
      <c r="D60" s="212"/>
      <c r="E60" s="212"/>
      <c r="F60" s="215">
        <f>'BC Emissions per unit of GDP'!L19</f>
        <v>284.23914449682803</v>
      </c>
      <c r="G60" s="215">
        <f>'BC Emissions per unit of GDP'!M19</f>
        <v>292.67926326970507</v>
      </c>
      <c r="H60" s="215">
        <f>'BC Emissions per unit of GDP'!N19</f>
        <v>277.56511539591145</v>
      </c>
      <c r="I60" s="215">
        <f>'BC Emissions per unit of GDP'!O19</f>
        <v>275.94991522541756</v>
      </c>
      <c r="J60" s="215">
        <f>'BC Emissions per unit of GDP'!P19</f>
        <v>271.40250961064112</v>
      </c>
      <c r="K60" s="215">
        <f>'BC Emissions per unit of GDP'!Q19</f>
        <v>247.82560095384477</v>
      </c>
      <c r="L60" s="215">
        <f>'BC Emissions per unit of GDP'!R19</f>
        <v>231.96909361893785</v>
      </c>
      <c r="M60" s="215">
        <f>'BC Emissions per unit of GDP'!S19</f>
        <v>225.10999736378915</v>
      </c>
      <c r="N60" s="215">
        <f>'BC Emissions per unit of GDP'!T19</f>
        <v>222.02871131674078</v>
      </c>
      <c r="O60" s="215">
        <f>'BC Emissions per unit of GDP'!U19</f>
        <v>213.79599939641142</v>
      </c>
      <c r="P60" s="215">
        <f>'BC Emissions per unit of GDP'!V19</f>
        <v>207.28368255001956</v>
      </c>
      <c r="Q60" s="215">
        <f>'BC Emissions per unit of GDP'!W19</f>
        <v>203.47090056711824</v>
      </c>
      <c r="R60" s="215">
        <f>'BC Emissions per unit of GDP'!X19</f>
        <v>204.81982525733693</v>
      </c>
      <c r="S60" s="235">
        <f>'BC Emissions per unit of GDP'!Y19</f>
        <v>204.99486277138899</v>
      </c>
      <c r="U60" s="307">
        <f>AVERAGE(F60:M60)</f>
        <v>263.34257999188441</v>
      </c>
      <c r="V60" s="215">
        <f>AVERAGE(N60:S60)</f>
        <v>209.39899697650267</v>
      </c>
      <c r="W60" s="215">
        <f>V60-U60</f>
        <v>-53.943583015381734</v>
      </c>
      <c r="X60" s="308">
        <f>W60/U60</f>
        <v>-0.2048418566304171</v>
      </c>
    </row>
    <row r="61" spans="2:28">
      <c r="B61" s="211"/>
      <c r="C61" s="212"/>
      <c r="D61" s="212"/>
      <c r="E61" s="212"/>
      <c r="F61" s="212"/>
      <c r="G61" s="212"/>
      <c r="H61" s="212"/>
      <c r="I61" s="212"/>
      <c r="J61" s="212"/>
      <c r="K61" s="212"/>
      <c r="L61" s="212"/>
      <c r="M61" s="212"/>
      <c r="N61" s="212"/>
      <c r="O61" s="212"/>
      <c r="P61" s="212"/>
      <c r="Q61" s="212"/>
      <c r="R61" s="212"/>
      <c r="S61" s="234"/>
      <c r="U61" s="306"/>
      <c r="V61" s="225"/>
      <c r="W61" s="225"/>
      <c r="X61" s="290"/>
    </row>
    <row r="62" spans="2:28">
      <c r="B62" s="213" t="s">
        <v>149</v>
      </c>
      <c r="C62" s="212"/>
      <c r="D62" s="212"/>
      <c r="E62" s="212"/>
      <c r="F62" s="215"/>
      <c r="G62" s="215"/>
      <c r="H62" s="215"/>
      <c r="I62" s="215"/>
      <c r="J62" s="215"/>
      <c r="K62" s="215"/>
      <c r="L62" s="215"/>
      <c r="M62" s="215"/>
      <c r="N62" s="215"/>
      <c r="O62" s="215"/>
      <c r="P62" s="215"/>
      <c r="Q62" s="215"/>
      <c r="R62" s="215"/>
      <c r="S62" s="235"/>
      <c r="U62" s="306"/>
      <c r="V62" s="225"/>
      <c r="W62" s="225"/>
      <c r="X62" s="290"/>
    </row>
    <row r="63" spans="2:28">
      <c r="B63" s="214" t="s">
        <v>147</v>
      </c>
      <c r="C63" s="212"/>
      <c r="D63" s="212"/>
      <c r="E63" s="212"/>
      <c r="F63" s="215">
        <f>'Canada minus BC Emissions by Yr'!L19</f>
        <v>361228.07115458214</v>
      </c>
      <c r="G63" s="215">
        <f>'Canada minus BC Emissions by Yr'!M19</f>
        <v>352607.70265838236</v>
      </c>
      <c r="H63" s="215">
        <f>'Canada minus BC Emissions by Yr'!N19</f>
        <v>362447.12352168461</v>
      </c>
      <c r="I63" s="215">
        <f>'Canada minus BC Emissions by Yr'!O19</f>
        <v>371637.37879306235</v>
      </c>
      <c r="J63" s="215">
        <f>'Canada minus BC Emissions by Yr'!P19</f>
        <v>372615.56444456859</v>
      </c>
      <c r="K63" s="215">
        <f>'Canada minus BC Emissions by Yr'!Q19</f>
        <v>369589.67600922222</v>
      </c>
      <c r="L63" s="215">
        <f>'Canada minus BC Emissions by Yr'!R19</f>
        <v>367670.47424032737</v>
      </c>
      <c r="M63" s="215">
        <f>'Canada minus BC Emissions by Yr'!S19</f>
        <v>386637.1225995234</v>
      </c>
      <c r="N63" s="215">
        <f>'Canada minus BC Emissions by Yr'!T19</f>
        <v>376756.33869591309</v>
      </c>
      <c r="O63" s="215">
        <f>'Canada minus BC Emissions by Yr'!U19</f>
        <v>366477.82377322536</v>
      </c>
      <c r="P63" s="215">
        <f>'Canada minus BC Emissions by Yr'!V19</f>
        <v>374413.08933735464</v>
      </c>
      <c r="Q63" s="215">
        <f>'Canada minus BC Emissions by Yr'!W19</f>
        <v>383539.21353054605</v>
      </c>
      <c r="R63" s="215">
        <f>'Canada minus BC Emissions by Yr'!X19</f>
        <v>386757.61921237002</v>
      </c>
      <c r="S63" s="235">
        <f>'Canada minus BC Emissions by Yr'!Y19</f>
        <v>397381.41562406719</v>
      </c>
      <c r="U63" s="307">
        <f>AVERAGE(F63:M63)</f>
        <v>368054.13917766919</v>
      </c>
      <c r="V63" s="215">
        <f>AVERAGE(N63:S63)</f>
        <v>380887.58336224599</v>
      </c>
      <c r="W63" s="215">
        <f>V63-U63</f>
        <v>12833.444184576801</v>
      </c>
      <c r="X63" s="308">
        <f>W63/U63</f>
        <v>3.4868359891971679E-2</v>
      </c>
    </row>
    <row r="64" spans="2:28">
      <c r="B64" s="214" t="s">
        <v>153</v>
      </c>
      <c r="C64" s="212"/>
      <c r="D64" s="212"/>
      <c r="E64" s="212"/>
      <c r="F64" s="215">
        <f>'Can. minus BC Emissions per cap'!L19</f>
        <v>13556.30462366848</v>
      </c>
      <c r="G64" s="215">
        <f>'Can. minus BC Emissions per cap'!M19</f>
        <v>13086.825727572548</v>
      </c>
      <c r="H64" s="215">
        <f>'Can. minus BC Emissions per cap'!N19</f>
        <v>13296.78282517054</v>
      </c>
      <c r="I64" s="215">
        <f>'Can. minus BC Emissions per cap'!O19</f>
        <v>13505.397374447864</v>
      </c>
      <c r="J64" s="215">
        <f>'Can. minus BC Emissions per cap'!P19</f>
        <v>13411.645207355445</v>
      </c>
      <c r="K64" s="215">
        <f>'Can. minus BC Emissions per cap'!Q19</f>
        <v>13177.699828471979</v>
      </c>
      <c r="L64" s="215">
        <f>'Can. minus BC Emissions per cap'!R19</f>
        <v>12978.675148219314</v>
      </c>
      <c r="M64" s="215">
        <f>'Can. minus BC Emissions per cap'!S19</f>
        <v>13520.227080223387</v>
      </c>
      <c r="N64" s="215">
        <f>'Can. minus BC Emissions per cap'!T19</f>
        <v>13038.193241561215</v>
      </c>
      <c r="O64" s="215">
        <f>'Can. minus BC Emissions per cap'!U19</f>
        <v>12542.924854853503</v>
      </c>
      <c r="P64" s="215">
        <f>'Can. minus BC Emissions per cap'!V19</f>
        <v>12675.061886512554</v>
      </c>
      <c r="Q64" s="215">
        <f>'Can. minus BC Emissions per cap'!W19</f>
        <v>12851.622680039143</v>
      </c>
      <c r="R64" s="215">
        <f>'Can. minus BC Emissions per cap'!X19</f>
        <v>12802.741861700473</v>
      </c>
      <c r="S64" s="235">
        <f>'Can. minus BC Emissions per cap'!Y19</f>
        <v>12997.842977538428</v>
      </c>
      <c r="U64" s="307">
        <f>AVERAGE(F64:M64)</f>
        <v>13316.694726891194</v>
      </c>
      <c r="V64" s="215">
        <f>AVERAGE(N64:S64)</f>
        <v>12818.064583700887</v>
      </c>
      <c r="W64" s="215">
        <f>V64-U64</f>
        <v>-498.63014319030663</v>
      </c>
      <c r="X64" s="308">
        <f>W64/U64</f>
        <v>-3.7443986921423762E-2</v>
      </c>
    </row>
    <row r="65" spans="2:24">
      <c r="B65" s="214" t="s">
        <v>148</v>
      </c>
      <c r="C65" s="212"/>
      <c r="D65" s="212"/>
      <c r="E65" s="212"/>
      <c r="F65" s="215">
        <f>'Can. minus BC Emissions per GDP'!L19</f>
        <v>310.88893482733937</v>
      </c>
      <c r="G65" s="215">
        <f>'Can. minus BC Emissions per GDP'!M19</f>
        <v>298.01116347607501</v>
      </c>
      <c r="H65" s="215">
        <f>'Can. minus BC Emissions per GDP'!N19</f>
        <v>298.26399310863133</v>
      </c>
      <c r="I65" s="215">
        <f>'Can. minus BC Emissions per GDP'!O19</f>
        <v>300.22812036439177</v>
      </c>
      <c r="J65" s="215">
        <f>'Can. minus BC Emissions per GDP'!P19</f>
        <v>292.15653200106993</v>
      </c>
      <c r="K65" s="215">
        <f>'Can. minus BC Emissions per GDP'!Q19</f>
        <v>281.56681990436078</v>
      </c>
      <c r="L65" s="215">
        <f>'Can. minus BC Emissions per GDP'!R19</f>
        <v>273.57044743582622</v>
      </c>
      <c r="M65" s="215">
        <f>'Can. minus BC Emissions per GDP'!S19</f>
        <v>282.45851385237842</v>
      </c>
      <c r="N65" s="215">
        <f>'Can. minus BC Emissions per GDP'!T19</f>
        <v>272.01916679126975</v>
      </c>
      <c r="O65" s="215">
        <f>'Can. minus BC Emissions per GDP'!U19</f>
        <v>272.04259099185782</v>
      </c>
      <c r="P65" s="215">
        <f>'Can. minus BC Emissions per GDP'!V19</f>
        <v>268.83413021295218</v>
      </c>
      <c r="Q65" s="215">
        <f>'Can. minus BC Emissions per GDP'!W19</f>
        <v>267.40571410980158</v>
      </c>
      <c r="R65" s="215">
        <f>'Can. minus BC Emissions per GDP'!X19</f>
        <v>264.7314913808205</v>
      </c>
      <c r="S65" s="235">
        <f>'Can. minus BC Emissions per GDP'!Y19</f>
        <v>266.63648288022949</v>
      </c>
      <c r="U65" s="307">
        <f>AVERAGE(F65:M65)</f>
        <v>292.1430656212591</v>
      </c>
      <c r="V65" s="215">
        <f>AVERAGE(N65:S65)</f>
        <v>268.61159606115524</v>
      </c>
      <c r="W65" s="215">
        <f>V65-U65</f>
        <v>-23.531469560103858</v>
      </c>
      <c r="X65" s="308">
        <f>W65/U65</f>
        <v>-8.0547760084816081E-2</v>
      </c>
    </row>
    <row r="66" spans="2:24">
      <c r="B66" s="211"/>
      <c r="C66" s="212"/>
      <c r="D66" s="212"/>
      <c r="E66" s="212"/>
      <c r="F66" s="212"/>
      <c r="G66" s="212"/>
      <c r="H66" s="212"/>
      <c r="I66" s="212"/>
      <c r="J66" s="212"/>
      <c r="K66" s="212"/>
      <c r="L66" s="212"/>
      <c r="M66" s="212"/>
      <c r="N66" s="212"/>
      <c r="O66" s="212"/>
      <c r="P66" s="212"/>
      <c r="Q66" s="212"/>
      <c r="R66" s="212"/>
      <c r="S66" s="234"/>
      <c r="U66" s="306"/>
      <c r="V66" s="225"/>
      <c r="W66" s="225"/>
      <c r="X66" s="290"/>
    </row>
    <row r="67" spans="2:24">
      <c r="B67" s="213" t="s">
        <v>190</v>
      </c>
      <c r="C67" s="212"/>
      <c r="D67" s="212"/>
      <c r="E67" s="212"/>
      <c r="F67" s="215"/>
      <c r="G67" s="215"/>
      <c r="H67" s="215"/>
      <c r="I67" s="215"/>
      <c r="J67" s="215"/>
      <c r="K67" s="215"/>
      <c r="L67" s="215"/>
      <c r="M67" s="215"/>
      <c r="N67" s="215"/>
      <c r="O67" s="215"/>
      <c r="P67" s="215"/>
      <c r="Q67" s="215"/>
      <c r="R67" s="215"/>
      <c r="S67" s="235"/>
      <c r="U67" s="311"/>
      <c r="V67" s="312"/>
      <c r="W67" s="312"/>
      <c r="X67" s="313" t="s">
        <v>189</v>
      </c>
    </row>
    <row r="68" spans="2:24">
      <c r="B68" s="214" t="s">
        <v>147</v>
      </c>
      <c r="C68" s="212"/>
      <c r="D68" s="212"/>
      <c r="E68" s="212"/>
      <c r="F68" s="230">
        <f>F58/F63</f>
        <v>0.12394365892527326</v>
      </c>
      <c r="G68" s="230">
        <f t="shared" ref="G68:S68" si="0">G58/G63</f>
        <v>0.13156915459264379</v>
      </c>
      <c r="H68" s="230">
        <f t="shared" si="0"/>
        <v>0.12568144019382749</v>
      </c>
      <c r="I68" s="230">
        <f t="shared" si="0"/>
        <v>0.1247523092470028</v>
      </c>
      <c r="J68" s="230">
        <f t="shared" si="0"/>
        <v>0.12716708607184468</v>
      </c>
      <c r="K68" s="230">
        <f t="shared" si="0"/>
        <v>0.12286686273575628</v>
      </c>
      <c r="L68" s="230">
        <f t="shared" si="0"/>
        <v>0.12056863105819235</v>
      </c>
      <c r="M68" s="230">
        <f t="shared" si="0"/>
        <v>0.11474034645769771</v>
      </c>
      <c r="N68" s="230">
        <f t="shared" si="0"/>
        <v>0.11743309072709937</v>
      </c>
      <c r="O68" s="230">
        <f t="shared" si="0"/>
        <v>0.11330065158995367</v>
      </c>
      <c r="P68" s="230">
        <f t="shared" si="0"/>
        <v>0.1110722670947398</v>
      </c>
      <c r="Q68" s="230">
        <f t="shared" si="0"/>
        <v>0.10940416257101204</v>
      </c>
      <c r="R68" s="230">
        <f t="shared" si="0"/>
        <v>0.11180744383444312</v>
      </c>
      <c r="S68" s="236">
        <f t="shared" si="0"/>
        <v>0.11102327044320082</v>
      </c>
      <c r="U68" s="314"/>
      <c r="V68" s="315"/>
      <c r="W68" s="316" t="s">
        <v>146</v>
      </c>
      <c r="X68" s="317" t="s">
        <v>185</v>
      </c>
    </row>
    <row r="69" spans="2:24">
      <c r="B69" s="214" t="s">
        <v>153</v>
      </c>
      <c r="C69" s="212"/>
      <c r="D69" s="212"/>
      <c r="E69" s="212"/>
      <c r="F69" s="230">
        <f t="shared" ref="F69:S70" si="1">F59/F64</f>
        <v>0.81764710292612552</v>
      </c>
      <c r="G69" s="230">
        <f t="shared" si="1"/>
        <v>0.86952790727400064</v>
      </c>
      <c r="H69" s="230">
        <f t="shared" si="1"/>
        <v>0.835542066990413</v>
      </c>
      <c r="I69" s="230">
        <f t="shared" si="1"/>
        <v>0.83243166588143414</v>
      </c>
      <c r="J69" s="230">
        <f t="shared" si="1"/>
        <v>0.8503169780441191</v>
      </c>
      <c r="K69" s="230">
        <f t="shared" si="1"/>
        <v>0.82130399908208906</v>
      </c>
      <c r="L69" s="230">
        <f t="shared" si="1"/>
        <v>0.80523694995277917</v>
      </c>
      <c r="M69" s="230">
        <f t="shared" si="1"/>
        <v>0.76467769269687869</v>
      </c>
      <c r="N69" s="230">
        <f t="shared" si="1"/>
        <v>0.78019488220385103</v>
      </c>
      <c r="O69" s="230">
        <f t="shared" si="1"/>
        <v>0.75054344278622287</v>
      </c>
      <c r="P69" s="230">
        <f t="shared" si="1"/>
        <v>0.73467496827196399</v>
      </c>
      <c r="Q69" s="230">
        <f t="shared" si="1"/>
        <v>0.72569852846842919</v>
      </c>
      <c r="R69" s="230">
        <f t="shared" si="1"/>
        <v>0.74355124811150342</v>
      </c>
      <c r="S69" s="236">
        <f t="shared" si="1"/>
        <v>0.7406891155894062</v>
      </c>
      <c r="U69" s="314"/>
      <c r="V69" s="318" t="s">
        <v>186</v>
      </c>
      <c r="W69" s="319">
        <f>X58</f>
        <v>-6.1262338861552364E-2</v>
      </c>
      <c r="X69" s="320">
        <f>X63</f>
        <v>3.4868359891971679E-2</v>
      </c>
    </row>
    <row r="70" spans="2:24">
      <c r="B70" s="214" t="s">
        <v>148</v>
      </c>
      <c r="C70" s="212"/>
      <c r="D70" s="212"/>
      <c r="E70" s="212"/>
      <c r="F70" s="230">
        <f t="shared" si="1"/>
        <v>0.91427874284006916</v>
      </c>
      <c r="G70" s="230">
        <f t="shared" si="1"/>
        <v>0.98210838767186659</v>
      </c>
      <c r="H70" s="230">
        <f t="shared" si="1"/>
        <v>0.93060215717965966</v>
      </c>
      <c r="I70" s="230">
        <f t="shared" si="1"/>
        <v>0.91913414003489291</v>
      </c>
      <c r="J70" s="230">
        <f t="shared" si="1"/>
        <v>0.9289626617338379</v>
      </c>
      <c r="K70" s="230">
        <f t="shared" si="1"/>
        <v>0.88016621077022916</v>
      </c>
      <c r="L70" s="230">
        <f t="shared" si="1"/>
        <v>0.84793184276</v>
      </c>
      <c r="M70" s="230">
        <f t="shared" si="1"/>
        <v>0.79696658561844103</v>
      </c>
      <c r="N70" s="230">
        <f t="shared" si="1"/>
        <v>0.81622451070556923</v>
      </c>
      <c r="O70" s="230">
        <f t="shared" si="1"/>
        <v>0.78589164519025734</v>
      </c>
      <c r="P70" s="230">
        <f t="shared" si="1"/>
        <v>0.77104675059607752</v>
      </c>
      <c r="Q70" s="230">
        <f t="shared" si="1"/>
        <v>0.76090707801243707</v>
      </c>
      <c r="R70" s="230">
        <f t="shared" si="1"/>
        <v>0.77368893360216195</v>
      </c>
      <c r="S70" s="236">
        <f t="shared" si="1"/>
        <v>0.76881775725893697</v>
      </c>
      <c r="U70" s="314"/>
      <c r="V70" s="318" t="s">
        <v>187</v>
      </c>
      <c r="W70" s="319">
        <f>X59</f>
        <v>-0.12907529460933276</v>
      </c>
      <c r="X70" s="320">
        <f>X64</f>
        <v>-3.7443986921423762E-2</v>
      </c>
    </row>
    <row r="71" spans="2:24">
      <c r="B71" s="216" t="s">
        <v>191</v>
      </c>
      <c r="C71" s="217"/>
      <c r="D71" s="217"/>
      <c r="E71" s="217"/>
      <c r="F71" s="237">
        <f t="shared" ref="F71:S71" si="2">F69/$N$69</f>
        <v>1.0480036739237273</v>
      </c>
      <c r="G71" s="237">
        <f t="shared" si="2"/>
        <v>1.1145009113848667</v>
      </c>
      <c r="H71" s="237">
        <f t="shared" si="2"/>
        <v>1.0709402048757617</v>
      </c>
      <c r="I71" s="237">
        <f t="shared" si="2"/>
        <v>1.066953507218642</v>
      </c>
      <c r="J71" s="237">
        <f t="shared" si="2"/>
        <v>1.08987766702877</v>
      </c>
      <c r="K71" s="237">
        <f t="shared" si="2"/>
        <v>1.0526908312473358</v>
      </c>
      <c r="L71" s="237">
        <f t="shared" si="2"/>
        <v>1.0320971956111666</v>
      </c>
      <c r="M71" s="237">
        <f t="shared" si="2"/>
        <v>0.98011113651099546</v>
      </c>
      <c r="N71" s="250">
        <f t="shared" si="2"/>
        <v>1</v>
      </c>
      <c r="O71" s="237">
        <f t="shared" si="2"/>
        <v>0.9619948296329881</v>
      </c>
      <c r="P71" s="237">
        <f t="shared" si="2"/>
        <v>0.94165571324525366</v>
      </c>
      <c r="Q71" s="237">
        <f t="shared" si="2"/>
        <v>0.93015033169471251</v>
      </c>
      <c r="R71" s="237">
        <f t="shared" si="2"/>
        <v>0.95303271666069034</v>
      </c>
      <c r="S71" s="238">
        <f t="shared" si="2"/>
        <v>0.94936423255834346</v>
      </c>
      <c r="U71" s="321"/>
      <c r="V71" s="322" t="s">
        <v>188</v>
      </c>
      <c r="W71" s="323">
        <f>X60</f>
        <v>-0.2048418566304171</v>
      </c>
      <c r="X71" s="324">
        <f>X65</f>
        <v>-8.0547760084816081E-2</v>
      </c>
    </row>
    <row r="74" spans="2:24">
      <c r="I74" s="208"/>
      <c r="L74" s="208"/>
    </row>
    <row r="99" spans="9:9">
      <c r="I99" s="208"/>
    </row>
  </sheetData>
  <mergeCells count="17">
    <mergeCell ref="B11:J14"/>
    <mergeCell ref="B16:J19"/>
    <mergeCell ref="B21:J22"/>
    <mergeCell ref="B27:J33"/>
    <mergeCell ref="B4:J6"/>
    <mergeCell ref="B53:E55"/>
    <mergeCell ref="B39:E39"/>
    <mergeCell ref="U37:U39"/>
    <mergeCell ref="V37:V39"/>
    <mergeCell ref="W37:W39"/>
    <mergeCell ref="U35:X35"/>
    <mergeCell ref="U52:X52"/>
    <mergeCell ref="X37:X39"/>
    <mergeCell ref="U54:U56"/>
    <mergeCell ref="V54:V56"/>
    <mergeCell ref="W54:W56"/>
    <mergeCell ref="X54:X5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K95"/>
  <sheetViews>
    <sheetView workbookViewId="0"/>
  </sheetViews>
  <sheetFormatPr defaultColWidth="8.6640625" defaultRowHeight="14.4"/>
  <cols>
    <col min="1" max="1" width="41.109375" style="4" customWidth="1"/>
    <col min="2" max="3" width="10.6640625" style="4" customWidth="1"/>
    <col min="4" max="4" width="11.44140625" style="4" bestFit="1" customWidth="1"/>
    <col min="5" max="5" width="8.6640625" style="4"/>
    <col min="6" max="6" width="11.44140625" style="4" bestFit="1" customWidth="1"/>
    <col min="7" max="10" width="8.6640625" style="4"/>
    <col min="11" max="11" width="11.44140625" style="4" customWidth="1"/>
    <col min="12" max="213" width="8.6640625" style="4"/>
    <col min="214" max="214" width="48.6640625" style="4" customWidth="1"/>
    <col min="215" max="216" width="8.6640625" style="4"/>
    <col min="217" max="217" width="11.44140625" style="4" bestFit="1" customWidth="1"/>
    <col min="218" max="218" width="8.6640625" style="4"/>
    <col min="219" max="219" width="11.44140625" style="4" bestFit="1" customWidth="1"/>
    <col min="220" max="16384" width="8.6640625" style="4"/>
  </cols>
  <sheetData>
    <row r="1" spans="1:11">
      <c r="B1" s="193" t="s">
        <v>445</v>
      </c>
      <c r="C1" s="194"/>
      <c r="D1" s="194"/>
      <c r="E1" s="194"/>
      <c r="F1" s="194"/>
      <c r="G1" s="193"/>
      <c r="H1" s="193"/>
    </row>
    <row r="3" spans="1:11" ht="18">
      <c r="B3" s="10" t="s">
        <v>31</v>
      </c>
    </row>
    <row r="4" spans="1:11" ht="18">
      <c r="B4" s="10"/>
    </row>
    <row r="5" spans="1:11" ht="15" thickBot="1"/>
    <row r="6" spans="1:11" ht="40.200000000000003" thickBot="1">
      <c r="A6" s="56" t="s">
        <v>32</v>
      </c>
      <c r="B6" s="57" t="s">
        <v>115</v>
      </c>
      <c r="C6" s="57" t="s">
        <v>15</v>
      </c>
      <c r="D6" s="57" t="s">
        <v>16</v>
      </c>
      <c r="E6" s="57" t="s">
        <v>116</v>
      </c>
      <c r="F6" s="57" t="s">
        <v>117</v>
      </c>
      <c r="G6" s="57" t="s">
        <v>17</v>
      </c>
      <c r="H6" s="57" t="s">
        <v>18</v>
      </c>
      <c r="I6" s="58" t="s">
        <v>19</v>
      </c>
      <c r="J6" s="58" t="s">
        <v>102</v>
      </c>
      <c r="K6" s="59" t="s">
        <v>20</v>
      </c>
    </row>
    <row r="7" spans="1:11">
      <c r="A7" s="64" t="s">
        <v>21</v>
      </c>
      <c r="B7" s="44">
        <v>49200</v>
      </c>
      <c r="C7" s="45">
        <v>400</v>
      </c>
      <c r="D7" s="44">
        <f>C7*25</f>
        <v>10000</v>
      </c>
      <c r="E7" s="45">
        <v>7.1</v>
      </c>
      <c r="F7" s="44">
        <v>2100</v>
      </c>
      <c r="G7" s="44">
        <f>G8+G38+G52+G53+G61+G65</f>
        <v>982.66505343161543</v>
      </c>
      <c r="H7" s="44">
        <f>H8+H38+H52+H53+H61+H65</f>
        <v>0</v>
      </c>
      <c r="I7" s="44">
        <f>I8+I38+I52+I53+I61+I65</f>
        <v>41.496000000000002</v>
      </c>
      <c r="J7" s="46">
        <v>0</v>
      </c>
      <c r="K7" s="52">
        <f>K8+K39+K55+K63+K67</f>
        <v>64026.646239237496</v>
      </c>
    </row>
    <row r="8" spans="1:11">
      <c r="A8" s="65" t="s">
        <v>35</v>
      </c>
      <c r="B8" s="47">
        <v>47200</v>
      </c>
      <c r="C8" s="40">
        <v>148.29534590138388</v>
      </c>
      <c r="D8" s="40">
        <v>3707.383647534597</v>
      </c>
      <c r="E8" s="40">
        <v>4.3861270658127252</v>
      </c>
      <c r="F8" s="40">
        <v>1307.0658656121921</v>
      </c>
      <c r="G8" s="40">
        <v>0</v>
      </c>
      <c r="H8" s="40">
        <v>0</v>
      </c>
      <c r="I8" s="40">
        <v>0</v>
      </c>
      <c r="J8" s="40">
        <v>0</v>
      </c>
      <c r="K8" s="52">
        <f>K9+K18+K35</f>
        <v>50323.239126800247</v>
      </c>
    </row>
    <row r="9" spans="1:11">
      <c r="A9" s="66" t="s">
        <v>36</v>
      </c>
      <c r="B9" s="48">
        <f>SUM(B10:B17)</f>
        <v>19008.213174603399</v>
      </c>
      <c r="C9" s="49">
        <v>34</v>
      </c>
      <c r="D9" s="48">
        <f>SUM(D10:D17)</f>
        <v>840.25848358768076</v>
      </c>
      <c r="E9" s="49">
        <v>0.99847207163010732</v>
      </c>
      <c r="F9" s="48">
        <v>344</v>
      </c>
      <c r="G9" s="39">
        <v>0</v>
      </c>
      <c r="H9" s="39">
        <v>0</v>
      </c>
      <c r="I9" s="39">
        <v>0</v>
      </c>
      <c r="J9" s="39">
        <v>0</v>
      </c>
      <c r="K9" s="52">
        <f>SUM(K10:K17)</f>
        <v>20191.603088129417</v>
      </c>
    </row>
    <row r="10" spans="1:11">
      <c r="A10" s="67" t="s">
        <v>37</v>
      </c>
      <c r="B10" s="39">
        <v>814.03189530000009</v>
      </c>
      <c r="C10" s="39">
        <v>0.1782796691303371</v>
      </c>
      <c r="D10" s="39">
        <v>4.4569917282584273</v>
      </c>
      <c r="E10" s="39">
        <v>4.6885352086891395E-2</v>
      </c>
      <c r="F10" s="39">
        <v>13.971834921893636</v>
      </c>
      <c r="G10" s="39">
        <v>0</v>
      </c>
      <c r="H10" s="39">
        <v>0</v>
      </c>
      <c r="I10" s="39">
        <v>0</v>
      </c>
      <c r="J10" s="39">
        <v>0</v>
      </c>
      <c r="K10" s="31">
        <v>832</v>
      </c>
    </row>
    <row r="11" spans="1:11">
      <c r="A11" s="68" t="s">
        <v>38</v>
      </c>
      <c r="B11" s="39">
        <v>517.66913554985399</v>
      </c>
      <c r="C11" s="39">
        <v>7.5461962595442262E-3</v>
      </c>
      <c r="D11" s="39">
        <v>0.18865490648860567</v>
      </c>
      <c r="E11" s="39">
        <v>3.1606909652478459E-3</v>
      </c>
      <c r="F11" s="39">
        <v>0.94188590764385804</v>
      </c>
      <c r="G11" s="39">
        <v>0</v>
      </c>
      <c r="H11" s="39">
        <v>0</v>
      </c>
      <c r="I11" s="39">
        <v>0</v>
      </c>
      <c r="J11" s="39">
        <v>0</v>
      </c>
      <c r="K11" s="31">
        <f t="shared" ref="K11:K70" si="0">B11+D11+F11+G11+H11+I11+J11</f>
        <v>518.79967636398646</v>
      </c>
    </row>
    <row r="12" spans="1:11">
      <c r="A12" s="67" t="s">
        <v>39</v>
      </c>
      <c r="B12" s="54">
        <v>6391</v>
      </c>
      <c r="C12" s="39">
        <v>17.585283934768711</v>
      </c>
      <c r="D12" s="39">
        <v>439.63209836921777</v>
      </c>
      <c r="E12" s="39">
        <v>0.2298596998468386</v>
      </c>
      <c r="F12" s="39">
        <v>68.498190554357905</v>
      </c>
      <c r="G12" s="39">
        <v>0</v>
      </c>
      <c r="H12" s="39">
        <v>0</v>
      </c>
      <c r="I12" s="39">
        <v>0</v>
      </c>
      <c r="J12" s="39">
        <v>0</v>
      </c>
      <c r="K12" s="35">
        <v>6899</v>
      </c>
    </row>
    <row r="13" spans="1:11">
      <c r="A13" s="68" t="s">
        <v>40</v>
      </c>
      <c r="B13" s="39">
        <v>4240.9658937535451</v>
      </c>
      <c r="C13" s="39">
        <v>0.77761534944939759</v>
      </c>
      <c r="D13" s="39">
        <v>19.440383736234939</v>
      </c>
      <c r="E13" s="39">
        <v>0.56921448211162595</v>
      </c>
      <c r="F13" s="39">
        <v>169.62591566926454</v>
      </c>
      <c r="G13" s="39">
        <v>0</v>
      </c>
      <c r="H13" s="39">
        <v>0</v>
      </c>
      <c r="I13" s="39">
        <v>0</v>
      </c>
      <c r="J13" s="39">
        <v>0</v>
      </c>
      <c r="K13" s="31">
        <f t="shared" si="0"/>
        <v>4430.0321931590452</v>
      </c>
    </row>
    <row r="14" spans="1:11">
      <c r="A14" s="68" t="s">
        <v>41</v>
      </c>
      <c r="B14" s="39">
        <v>161.02887000000001</v>
      </c>
      <c r="C14" s="39">
        <v>2.9505000000000004E-3</v>
      </c>
      <c r="D14" s="39">
        <v>7.3762500000000009E-2</v>
      </c>
      <c r="E14" s="39">
        <v>3.3053000000000006E-3</v>
      </c>
      <c r="F14" s="39">
        <v>0.98497940000000017</v>
      </c>
      <c r="G14" s="39">
        <v>0</v>
      </c>
      <c r="H14" s="39">
        <v>0</v>
      </c>
      <c r="I14" s="39">
        <v>0</v>
      </c>
      <c r="J14" s="39">
        <v>0</v>
      </c>
      <c r="K14" s="31">
        <f t="shared" si="0"/>
        <v>162.08761189999998</v>
      </c>
    </row>
    <row r="15" spans="1:11">
      <c r="A15" s="68" t="s">
        <v>42</v>
      </c>
      <c r="B15" s="39">
        <v>2575.7010100000002</v>
      </c>
      <c r="C15" s="39">
        <v>5.1828486106301377E-2</v>
      </c>
      <c r="D15" s="39">
        <v>1.2957121526575344</v>
      </c>
      <c r="E15" s="39">
        <v>5.2647428081608091E-2</v>
      </c>
      <c r="F15" s="39">
        <v>15.688933568319211</v>
      </c>
      <c r="G15" s="39">
        <v>0</v>
      </c>
      <c r="H15" s="39">
        <v>0</v>
      </c>
      <c r="I15" s="39">
        <v>0</v>
      </c>
      <c r="J15" s="39">
        <v>0</v>
      </c>
      <c r="K15" s="31">
        <f t="shared" si="0"/>
        <v>2592.6856557209767</v>
      </c>
    </row>
    <row r="16" spans="1:11">
      <c r="A16" s="68" t="s">
        <v>43</v>
      </c>
      <c r="B16" s="39">
        <v>3927.0316000000003</v>
      </c>
      <c r="C16" s="39">
        <v>14.999573207792938</v>
      </c>
      <c r="D16" s="39">
        <v>374.98933019482348</v>
      </c>
      <c r="E16" s="39">
        <v>0.24104655634425071</v>
      </c>
      <c r="F16" s="39">
        <v>71.831873790586712</v>
      </c>
      <c r="G16" s="39">
        <v>0</v>
      </c>
      <c r="H16" s="39">
        <v>0</v>
      </c>
      <c r="I16" s="39">
        <v>0</v>
      </c>
      <c r="J16" s="39">
        <v>0</v>
      </c>
      <c r="K16" s="35">
        <f t="shared" si="0"/>
        <v>4373.85280398541</v>
      </c>
    </row>
    <row r="17" spans="1:11">
      <c r="A17" s="68" t="s">
        <v>44</v>
      </c>
      <c r="B17" s="39">
        <v>380.78477000000004</v>
      </c>
      <c r="C17" s="39">
        <v>7.2619999999999994E-3</v>
      </c>
      <c r="D17" s="39">
        <v>0.18154999999999999</v>
      </c>
      <c r="E17" s="39">
        <v>7.3115000000000003E-3</v>
      </c>
      <c r="F17" s="39">
        <v>2.1788270000000001</v>
      </c>
      <c r="G17" s="39">
        <v>0</v>
      </c>
      <c r="H17" s="39">
        <v>0</v>
      </c>
      <c r="I17" s="39">
        <v>0</v>
      </c>
      <c r="J17" s="39">
        <v>0</v>
      </c>
      <c r="K17" s="31">
        <f t="shared" si="0"/>
        <v>383.14514700000007</v>
      </c>
    </row>
    <row r="18" spans="1:11" ht="16.2">
      <c r="A18" s="69" t="s">
        <v>45</v>
      </c>
      <c r="B18" s="41">
        <v>23723.285340274073</v>
      </c>
      <c r="C18" s="41">
        <v>2.9538932236213324</v>
      </c>
      <c r="D18" s="41">
        <v>73.847330590533318</v>
      </c>
      <c r="E18" s="41">
        <v>3.2287686671626181</v>
      </c>
      <c r="F18" s="41">
        <v>962.1730628144602</v>
      </c>
      <c r="G18" s="41">
        <v>0</v>
      </c>
      <c r="H18" s="41">
        <v>0</v>
      </c>
      <c r="I18" s="41">
        <v>0</v>
      </c>
      <c r="J18" s="41">
        <v>0</v>
      </c>
      <c r="K18" s="31">
        <f t="shared" si="0"/>
        <v>24759.305733679066</v>
      </c>
    </row>
    <row r="19" spans="1:11">
      <c r="A19" s="67" t="s">
        <v>46</v>
      </c>
      <c r="B19" s="39">
        <v>1311.0559137552095</v>
      </c>
      <c r="C19" s="39">
        <v>6.7376935691899509E-2</v>
      </c>
      <c r="D19" s="39">
        <v>1.6844233922974876</v>
      </c>
      <c r="E19" s="39">
        <v>3.890667920118631E-2</v>
      </c>
      <c r="F19" s="39">
        <v>11.59419040195352</v>
      </c>
      <c r="G19" s="39">
        <v>0</v>
      </c>
      <c r="H19" s="39">
        <v>0</v>
      </c>
      <c r="I19" s="39">
        <v>0</v>
      </c>
      <c r="J19" s="39">
        <v>0</v>
      </c>
      <c r="K19" s="31">
        <f t="shared" si="0"/>
        <v>1324.3345275494605</v>
      </c>
    </row>
    <row r="20" spans="1:11">
      <c r="A20" s="67" t="s">
        <v>47</v>
      </c>
      <c r="B20" s="39">
        <v>15499.473811115728</v>
      </c>
      <c r="C20" s="39">
        <v>1.1536373508418984</v>
      </c>
      <c r="D20" s="39">
        <v>28.84093377104746</v>
      </c>
      <c r="E20" s="39">
        <v>1.3299507116573859</v>
      </c>
      <c r="F20" s="39">
        <v>396.32531207390099</v>
      </c>
      <c r="G20" s="39">
        <v>0</v>
      </c>
      <c r="H20" s="39">
        <v>0</v>
      </c>
      <c r="I20" s="39">
        <v>0</v>
      </c>
      <c r="J20" s="39">
        <v>0</v>
      </c>
      <c r="K20" s="31">
        <f t="shared" si="0"/>
        <v>15924.640056960676</v>
      </c>
    </row>
    <row r="21" spans="1:11">
      <c r="A21" s="70" t="s">
        <v>48</v>
      </c>
      <c r="B21" s="39">
        <v>3756.1463850169084</v>
      </c>
      <c r="C21" s="39">
        <v>0.31353853988257763</v>
      </c>
      <c r="D21" s="39">
        <v>7.8384634970644402</v>
      </c>
      <c r="E21" s="39">
        <v>0.38869829571222581</v>
      </c>
      <c r="F21" s="39">
        <v>115.8320921222433</v>
      </c>
      <c r="G21" s="39">
        <v>0</v>
      </c>
      <c r="H21" s="39">
        <v>0</v>
      </c>
      <c r="I21" s="39">
        <v>0</v>
      </c>
      <c r="J21" s="39">
        <v>0</v>
      </c>
      <c r="K21" s="31">
        <f t="shared" si="0"/>
        <v>3879.8169406362163</v>
      </c>
    </row>
    <row r="22" spans="1:11">
      <c r="A22" s="70" t="s">
        <v>49</v>
      </c>
      <c r="B22" s="39">
        <v>4318.0134064140839</v>
      </c>
      <c r="C22" s="39">
        <v>0.34459282987797546</v>
      </c>
      <c r="D22" s="39">
        <v>8.6148207469493858</v>
      </c>
      <c r="E22" s="39">
        <v>0.47086520191816778</v>
      </c>
      <c r="F22" s="39">
        <v>140.31783017161399</v>
      </c>
      <c r="G22" s="39">
        <v>0</v>
      </c>
      <c r="H22" s="39">
        <v>0</v>
      </c>
      <c r="I22" s="39">
        <v>0</v>
      </c>
      <c r="J22" s="39">
        <v>0</v>
      </c>
      <c r="K22" s="31">
        <f t="shared" si="0"/>
        <v>4466.9460573326478</v>
      </c>
    </row>
    <row r="23" spans="1:11">
      <c r="A23" s="70" t="s">
        <v>50</v>
      </c>
      <c r="B23" s="39">
        <v>1759.4724085967773</v>
      </c>
      <c r="C23" s="39">
        <v>6.8076161904076032E-2</v>
      </c>
      <c r="D23" s="39">
        <v>1.7019040476019007</v>
      </c>
      <c r="E23" s="39">
        <v>0.1481192115699978</v>
      </c>
      <c r="F23" s="39">
        <v>44.139525047859344</v>
      </c>
      <c r="G23" s="39">
        <v>0</v>
      </c>
      <c r="H23" s="39">
        <v>0</v>
      </c>
      <c r="I23" s="39">
        <v>0</v>
      </c>
      <c r="J23" s="39">
        <v>0</v>
      </c>
      <c r="K23" s="31">
        <v>1805</v>
      </c>
    </row>
    <row r="24" spans="1:11">
      <c r="A24" s="70" t="s">
        <v>51</v>
      </c>
      <c r="B24" s="39">
        <v>28.700269259376924</v>
      </c>
      <c r="C24" s="39">
        <v>1.3475362172469644E-2</v>
      </c>
      <c r="D24" s="39">
        <v>0.33688405431174112</v>
      </c>
      <c r="E24" s="39">
        <v>5.4850345622630043E-4</v>
      </c>
      <c r="F24" s="39">
        <v>0.16345402995543754</v>
      </c>
      <c r="G24" s="39">
        <v>0</v>
      </c>
      <c r="H24" s="39">
        <v>0</v>
      </c>
      <c r="I24" s="39">
        <v>0</v>
      </c>
      <c r="J24" s="39">
        <v>0</v>
      </c>
      <c r="K24" s="31">
        <f t="shared" si="0"/>
        <v>29.200607343644105</v>
      </c>
    </row>
    <row r="25" spans="1:11">
      <c r="A25" s="70" t="s">
        <v>52</v>
      </c>
      <c r="B25" s="39">
        <v>91.419625399993066</v>
      </c>
      <c r="C25" s="39">
        <v>1.8788739953411113E-3</v>
      </c>
      <c r="D25" s="39">
        <v>4.6971849883527782E-2</v>
      </c>
      <c r="E25" s="39">
        <v>7.6463631495058736E-3</v>
      </c>
      <c r="F25" s="39">
        <v>2.2786162185527505</v>
      </c>
      <c r="G25" s="39">
        <v>0</v>
      </c>
      <c r="H25" s="39">
        <v>0</v>
      </c>
      <c r="I25" s="39">
        <v>0</v>
      </c>
      <c r="J25" s="39">
        <v>0</v>
      </c>
      <c r="K25" s="31">
        <f t="shared" si="0"/>
        <v>93.745213468429355</v>
      </c>
    </row>
    <row r="26" spans="1:11">
      <c r="A26" s="70" t="s">
        <v>53</v>
      </c>
      <c r="B26" s="39">
        <v>62.582507661526549</v>
      </c>
      <c r="C26" s="39">
        <v>1.6447388012612051E-3</v>
      </c>
      <c r="D26" s="39">
        <v>4.111847003153013E-2</v>
      </c>
      <c r="E26" s="39">
        <v>5.203053433908097E-3</v>
      </c>
      <c r="F26" s="39">
        <v>1.5505099233046129</v>
      </c>
      <c r="G26" s="39">
        <v>0</v>
      </c>
      <c r="H26" s="39">
        <v>0</v>
      </c>
      <c r="I26" s="39">
        <v>0</v>
      </c>
      <c r="J26" s="39">
        <v>0</v>
      </c>
      <c r="K26" s="31">
        <f t="shared" si="0"/>
        <v>64.174136054862686</v>
      </c>
    </row>
    <row r="27" spans="1:11">
      <c r="A27" s="70" t="s">
        <v>54</v>
      </c>
      <c r="B27" s="39">
        <v>5307.7687087670611</v>
      </c>
      <c r="C27" s="39">
        <v>0.22733609420819728</v>
      </c>
      <c r="D27" s="39">
        <v>5.6834023552049322</v>
      </c>
      <c r="E27" s="39">
        <v>0.30529048241735413</v>
      </c>
      <c r="F27" s="39">
        <v>90.976563760371533</v>
      </c>
      <c r="G27" s="39">
        <v>0</v>
      </c>
      <c r="H27" s="39">
        <v>0</v>
      </c>
      <c r="I27" s="39">
        <v>0</v>
      </c>
      <c r="J27" s="39">
        <v>0</v>
      </c>
      <c r="K27" s="31">
        <v>5404</v>
      </c>
    </row>
    <row r="28" spans="1:11">
      <c r="A28" s="70" t="s">
        <v>55</v>
      </c>
      <c r="B28" s="39">
        <v>175.37049999999999</v>
      </c>
      <c r="C28" s="39">
        <v>0.18309475</v>
      </c>
      <c r="D28" s="39">
        <v>4.5773687499999998</v>
      </c>
      <c r="E28" s="39">
        <v>3.5796000000000001E-3</v>
      </c>
      <c r="F28" s="39">
        <v>1.0667207999999999</v>
      </c>
      <c r="G28" s="39">
        <v>0</v>
      </c>
      <c r="H28" s="39">
        <v>0</v>
      </c>
      <c r="I28" s="39">
        <v>0</v>
      </c>
      <c r="J28" s="39">
        <v>0</v>
      </c>
      <c r="K28" s="31">
        <v>181</v>
      </c>
    </row>
    <row r="29" spans="1:11">
      <c r="A29" s="67" t="s">
        <v>56</v>
      </c>
      <c r="B29" s="39">
        <v>478.11979141139744</v>
      </c>
      <c r="C29" s="39">
        <v>2.7163712186543412E-2</v>
      </c>
      <c r="D29" s="39">
        <v>0.67909280466358535</v>
      </c>
      <c r="E29" s="39">
        <v>0.20363544782020979</v>
      </c>
      <c r="F29" s="39">
        <v>60.683363450422519</v>
      </c>
      <c r="G29" s="39">
        <v>0</v>
      </c>
      <c r="H29" s="39">
        <v>0</v>
      </c>
      <c r="I29" s="39">
        <v>0</v>
      </c>
      <c r="J29" s="39">
        <v>0</v>
      </c>
      <c r="K29" s="31">
        <f t="shared" si="0"/>
        <v>539.48224766648354</v>
      </c>
    </row>
    <row r="30" spans="1:11">
      <c r="A30" s="67" t="s">
        <v>57</v>
      </c>
      <c r="B30" s="39">
        <v>2104.6045805243216</v>
      </c>
      <c r="C30" s="39">
        <v>0.17426011012598602</v>
      </c>
      <c r="D30" s="39">
        <v>4.356502753149651</v>
      </c>
      <c r="E30" s="39">
        <v>0.32831539876759575</v>
      </c>
      <c r="F30" s="39">
        <v>97.837988832743534</v>
      </c>
      <c r="G30" s="39">
        <v>0</v>
      </c>
      <c r="H30" s="39">
        <v>0</v>
      </c>
      <c r="I30" s="39">
        <v>0</v>
      </c>
      <c r="J30" s="39">
        <v>0</v>
      </c>
      <c r="K30" s="31">
        <f t="shared" si="0"/>
        <v>2206.7990721102146</v>
      </c>
    </row>
    <row r="31" spans="1:11">
      <c r="A31" s="67" t="s">
        <v>58</v>
      </c>
      <c r="B31" s="39">
        <v>4330.0312434674152</v>
      </c>
      <c r="C31" s="39">
        <v>1.5314551147750051</v>
      </c>
      <c r="D31" s="39">
        <v>38.28637786937513</v>
      </c>
      <c r="E31" s="39">
        <v>1.3279604297162406</v>
      </c>
      <c r="F31" s="39">
        <v>395.73220805543968</v>
      </c>
      <c r="G31" s="39">
        <v>0</v>
      </c>
      <c r="H31" s="39">
        <v>0</v>
      </c>
      <c r="I31" s="39">
        <v>0</v>
      </c>
      <c r="J31" s="39">
        <v>0</v>
      </c>
      <c r="K31" s="31">
        <f t="shared" si="0"/>
        <v>4764.0498293922301</v>
      </c>
    </row>
    <row r="32" spans="1:11">
      <c r="A32" s="70" t="s">
        <v>59</v>
      </c>
      <c r="B32" s="39">
        <v>381.65309385236384</v>
      </c>
      <c r="C32" s="39">
        <v>0.46647544349561959</v>
      </c>
      <c r="D32" s="39">
        <v>11.66188608739049</v>
      </c>
      <c r="E32" s="39">
        <v>8.6384341388077712E-3</v>
      </c>
      <c r="F32" s="39">
        <v>2.5742533733647157</v>
      </c>
      <c r="G32" s="39">
        <v>0</v>
      </c>
      <c r="H32" s="39">
        <v>0</v>
      </c>
      <c r="I32" s="39">
        <v>0</v>
      </c>
      <c r="J32" s="39">
        <v>0</v>
      </c>
      <c r="K32" s="31">
        <v>396</v>
      </c>
    </row>
    <row r="33" spans="1:11">
      <c r="A33" s="70" t="s">
        <v>60</v>
      </c>
      <c r="B33" s="39">
        <v>3041.700149615051</v>
      </c>
      <c r="C33" s="39">
        <v>0.1728099712793853</v>
      </c>
      <c r="D33" s="39">
        <v>4.3202492819846325</v>
      </c>
      <c r="E33" s="39">
        <v>1.2954869955774329</v>
      </c>
      <c r="F33" s="39">
        <v>386.05512468207502</v>
      </c>
      <c r="G33" s="39">
        <v>0</v>
      </c>
      <c r="H33" s="39">
        <v>0</v>
      </c>
      <c r="I33" s="39">
        <v>0</v>
      </c>
      <c r="J33" s="39">
        <v>0</v>
      </c>
      <c r="K33" s="31">
        <f t="shared" si="0"/>
        <v>3432.0755235791107</v>
      </c>
    </row>
    <row r="34" spans="1:11">
      <c r="A34" s="70" t="s">
        <v>61</v>
      </c>
      <c r="B34" s="39">
        <v>906.678</v>
      </c>
      <c r="C34" s="39">
        <v>0.89216970000000007</v>
      </c>
      <c r="D34" s="39">
        <v>22.304242500000001</v>
      </c>
      <c r="E34" s="39">
        <v>2.3835000000000002E-2</v>
      </c>
      <c r="F34" s="39">
        <v>7.1028300000000009</v>
      </c>
      <c r="G34" s="39">
        <v>0</v>
      </c>
      <c r="H34" s="39">
        <v>0</v>
      </c>
      <c r="I34" s="39">
        <v>0</v>
      </c>
      <c r="J34" s="39">
        <v>0</v>
      </c>
      <c r="K34" s="31">
        <f t="shared" si="0"/>
        <v>936.08507250000002</v>
      </c>
    </row>
    <row r="35" spans="1:11">
      <c r="A35" s="69" t="s">
        <v>0</v>
      </c>
      <c r="B35" s="41">
        <v>2577.8821096497177</v>
      </c>
      <c r="C35" s="41">
        <v>111.73111333425531</v>
      </c>
      <c r="D35" s="41">
        <v>2793.2778333563829</v>
      </c>
      <c r="E35" s="41">
        <v>3.927389213644307E-3</v>
      </c>
      <c r="F35" s="41">
        <v>1.1703619856660035</v>
      </c>
      <c r="G35" s="41">
        <v>0</v>
      </c>
      <c r="H35" s="41">
        <v>0</v>
      </c>
      <c r="I35" s="41">
        <v>0</v>
      </c>
      <c r="J35" s="41">
        <v>0</v>
      </c>
      <c r="K35" s="31">
        <f t="shared" si="0"/>
        <v>5372.3303049917668</v>
      </c>
    </row>
    <row r="36" spans="1:11">
      <c r="A36" s="67" t="s">
        <v>1</v>
      </c>
      <c r="B36" s="39">
        <v>0</v>
      </c>
      <c r="C36" s="39">
        <v>43.800217297995744</v>
      </c>
      <c r="D36" s="39">
        <v>1095.0054324498935</v>
      </c>
      <c r="E36" s="39">
        <v>0</v>
      </c>
      <c r="F36" s="39">
        <v>0</v>
      </c>
      <c r="G36" s="39">
        <v>0</v>
      </c>
      <c r="H36" s="39">
        <v>0</v>
      </c>
      <c r="I36" s="39">
        <v>0</v>
      </c>
      <c r="J36" s="39">
        <v>0</v>
      </c>
      <c r="K36" s="31">
        <f t="shared" si="0"/>
        <v>1095.0054324498935</v>
      </c>
    </row>
    <row r="37" spans="1:11">
      <c r="A37" s="68" t="s">
        <v>62</v>
      </c>
      <c r="B37" s="39">
        <v>2577.8821096497177</v>
      </c>
      <c r="C37" s="39">
        <v>67.930896036259568</v>
      </c>
      <c r="D37" s="39">
        <v>1698.2724009064891</v>
      </c>
      <c r="E37" s="39">
        <v>3.927389213644307E-3</v>
      </c>
      <c r="F37" s="39">
        <v>1.1703619856660035</v>
      </c>
      <c r="G37" s="39">
        <v>0</v>
      </c>
      <c r="H37" s="39">
        <v>0</v>
      </c>
      <c r="I37" s="39">
        <v>0</v>
      </c>
      <c r="J37" s="39">
        <v>0</v>
      </c>
      <c r="K37" s="31">
        <f t="shared" si="0"/>
        <v>4277.3248725418734</v>
      </c>
    </row>
    <row r="38" spans="1:11" ht="15.6">
      <c r="A38" s="71" t="s">
        <v>113</v>
      </c>
      <c r="B38" s="41">
        <v>0</v>
      </c>
      <c r="C38" s="41">
        <v>0</v>
      </c>
      <c r="D38" s="41">
        <v>0</v>
      </c>
      <c r="E38" s="41">
        <v>0</v>
      </c>
      <c r="F38" s="41">
        <v>0</v>
      </c>
      <c r="G38" s="41">
        <v>0</v>
      </c>
      <c r="H38" s="41">
        <v>0</v>
      </c>
      <c r="I38" s="41">
        <v>0</v>
      </c>
      <c r="J38" s="41">
        <v>0</v>
      </c>
      <c r="K38" s="31">
        <f t="shared" si="0"/>
        <v>0</v>
      </c>
    </row>
    <row r="39" spans="1:11" ht="26.4">
      <c r="A39" s="72" t="s">
        <v>63</v>
      </c>
      <c r="B39" s="42">
        <v>1978.1802399539079</v>
      </c>
      <c r="C39" s="42">
        <v>0</v>
      </c>
      <c r="D39" s="42">
        <v>0</v>
      </c>
      <c r="E39" s="42">
        <v>0.112038</v>
      </c>
      <c r="F39" s="42">
        <v>33.387324</v>
      </c>
      <c r="G39" s="42">
        <v>982.66505343161543</v>
      </c>
      <c r="H39" s="42">
        <v>407.41251999999997</v>
      </c>
      <c r="I39" s="42">
        <v>42.058765925925925</v>
      </c>
      <c r="J39" s="42">
        <v>0</v>
      </c>
      <c r="K39" s="42">
        <v>3443.7039033114493</v>
      </c>
    </row>
    <row r="40" spans="1:11">
      <c r="A40" s="69" t="s">
        <v>64</v>
      </c>
      <c r="B40" s="41">
        <v>1159.9189993871478</v>
      </c>
      <c r="C40" s="41">
        <v>0</v>
      </c>
      <c r="D40" s="41">
        <v>0</v>
      </c>
      <c r="E40" s="41">
        <v>0</v>
      </c>
      <c r="F40" s="41">
        <v>0</v>
      </c>
      <c r="G40" s="41">
        <v>0</v>
      </c>
      <c r="H40" s="41">
        <v>0</v>
      </c>
      <c r="I40" s="41">
        <v>0</v>
      </c>
      <c r="J40" s="41">
        <v>0</v>
      </c>
      <c r="K40" s="41">
        <v>1159.9189993871478</v>
      </c>
    </row>
    <row r="41" spans="1:11">
      <c r="A41" s="73" t="s">
        <v>65</v>
      </c>
      <c r="B41" s="39">
        <v>978.86802560393153</v>
      </c>
      <c r="C41" s="39">
        <v>0</v>
      </c>
      <c r="D41" s="39">
        <v>0</v>
      </c>
      <c r="E41" s="39">
        <v>0</v>
      </c>
      <c r="F41" s="39">
        <v>0</v>
      </c>
      <c r="G41" s="39">
        <v>0</v>
      </c>
      <c r="H41" s="39">
        <v>0</v>
      </c>
      <c r="I41" s="39">
        <v>0</v>
      </c>
      <c r="J41" s="39">
        <v>0</v>
      </c>
      <c r="K41" s="31">
        <v>979</v>
      </c>
    </row>
    <row r="42" spans="1:11">
      <c r="A42" s="73" t="s">
        <v>66</v>
      </c>
      <c r="B42" s="39">
        <v>158.85</v>
      </c>
      <c r="C42" s="39">
        <v>0</v>
      </c>
      <c r="D42" s="39">
        <v>0</v>
      </c>
      <c r="E42" s="39">
        <v>0</v>
      </c>
      <c r="F42" s="39">
        <v>0</v>
      </c>
      <c r="G42" s="39">
        <v>0</v>
      </c>
      <c r="H42" s="39">
        <v>0</v>
      </c>
      <c r="I42" s="39">
        <v>0</v>
      </c>
      <c r="J42" s="39">
        <v>0</v>
      </c>
      <c r="K42" s="31">
        <f t="shared" si="0"/>
        <v>158.85</v>
      </c>
    </row>
    <row r="43" spans="1:11">
      <c r="A43" s="73" t="s">
        <v>2</v>
      </c>
      <c r="B43" s="39">
        <v>22.200973783216337</v>
      </c>
      <c r="C43" s="39">
        <v>0</v>
      </c>
      <c r="D43" s="39">
        <v>0</v>
      </c>
      <c r="E43" s="39">
        <v>0</v>
      </c>
      <c r="F43" s="39">
        <v>0</v>
      </c>
      <c r="G43" s="39">
        <v>0</v>
      </c>
      <c r="H43" s="39">
        <v>0</v>
      </c>
      <c r="I43" s="39">
        <v>0</v>
      </c>
      <c r="J43" s="39">
        <v>0</v>
      </c>
      <c r="K43" s="31">
        <f t="shared" si="0"/>
        <v>22.200973783216337</v>
      </c>
    </row>
    <row r="44" spans="1:11" ht="16.2">
      <c r="A44" s="69" t="s">
        <v>67</v>
      </c>
      <c r="B44" s="41">
        <v>0</v>
      </c>
      <c r="C44" s="41">
        <v>0</v>
      </c>
      <c r="D44" s="41">
        <v>0</v>
      </c>
      <c r="E44" s="41">
        <v>0</v>
      </c>
      <c r="F44" s="41">
        <v>0</v>
      </c>
      <c r="G44" s="41">
        <v>0</v>
      </c>
      <c r="H44" s="41">
        <v>0</v>
      </c>
      <c r="I44" s="41">
        <v>0</v>
      </c>
      <c r="J44" s="41">
        <v>0</v>
      </c>
      <c r="K44" s="31">
        <f t="shared" si="0"/>
        <v>0</v>
      </c>
    </row>
    <row r="45" spans="1:11">
      <c r="A45" s="74" t="s">
        <v>68</v>
      </c>
      <c r="B45" s="39">
        <v>0</v>
      </c>
      <c r="C45" s="39">
        <v>0</v>
      </c>
      <c r="D45" s="39">
        <v>0</v>
      </c>
      <c r="E45" s="39">
        <v>0</v>
      </c>
      <c r="F45" s="39">
        <v>0</v>
      </c>
      <c r="G45" s="39">
        <v>0</v>
      </c>
      <c r="H45" s="39">
        <v>0</v>
      </c>
      <c r="I45" s="39">
        <v>0</v>
      </c>
      <c r="J45" s="39">
        <v>0</v>
      </c>
      <c r="K45" s="31">
        <f t="shared" si="0"/>
        <v>0</v>
      </c>
    </row>
    <row r="46" spans="1:11">
      <c r="A46" s="73" t="s">
        <v>69</v>
      </c>
      <c r="B46" s="39">
        <v>0</v>
      </c>
      <c r="C46" s="39">
        <v>0</v>
      </c>
      <c r="D46" s="39">
        <v>0</v>
      </c>
      <c r="E46" s="39">
        <v>0</v>
      </c>
      <c r="F46" s="39">
        <v>0</v>
      </c>
      <c r="G46" s="39">
        <v>0</v>
      </c>
      <c r="H46" s="39">
        <v>0</v>
      </c>
      <c r="I46" s="39">
        <v>0</v>
      </c>
      <c r="J46" s="39">
        <v>0</v>
      </c>
      <c r="K46" s="31">
        <f t="shared" si="0"/>
        <v>0</v>
      </c>
    </row>
    <row r="47" spans="1:11">
      <c r="A47" s="74" t="s">
        <v>4</v>
      </c>
      <c r="B47" s="39">
        <v>0</v>
      </c>
      <c r="C47" s="39">
        <v>0</v>
      </c>
      <c r="D47" s="39">
        <v>0</v>
      </c>
      <c r="E47" s="39">
        <v>0</v>
      </c>
      <c r="F47" s="39">
        <v>0</v>
      </c>
      <c r="G47" s="39">
        <v>0</v>
      </c>
      <c r="H47" s="39">
        <v>0</v>
      </c>
      <c r="I47" s="39">
        <v>0</v>
      </c>
      <c r="J47" s="39">
        <v>0</v>
      </c>
      <c r="K47" s="31">
        <f t="shared" si="0"/>
        <v>0</v>
      </c>
    </row>
    <row r="48" spans="1:11">
      <c r="A48" s="69" t="s">
        <v>70</v>
      </c>
      <c r="B48" s="41">
        <v>351.07900000000001</v>
      </c>
      <c r="C48" s="41">
        <v>0</v>
      </c>
      <c r="D48" s="41">
        <v>0</v>
      </c>
      <c r="E48" s="41">
        <v>0</v>
      </c>
      <c r="F48" s="41">
        <v>0</v>
      </c>
      <c r="G48" s="41">
        <v>0</v>
      </c>
      <c r="H48" s="41">
        <v>407.41251999999997</v>
      </c>
      <c r="I48" s="41">
        <v>0.56276592592592589</v>
      </c>
      <c r="J48" s="41">
        <v>0</v>
      </c>
      <c r="K48" s="31">
        <f t="shared" si="0"/>
        <v>759.05428592592591</v>
      </c>
    </row>
    <row r="49" spans="1:11">
      <c r="A49" s="73" t="s">
        <v>71</v>
      </c>
      <c r="B49" s="39">
        <v>0</v>
      </c>
      <c r="C49" s="39">
        <v>0</v>
      </c>
      <c r="D49" s="39">
        <v>0</v>
      </c>
      <c r="E49" s="39">
        <v>0</v>
      </c>
      <c r="F49" s="39">
        <v>0</v>
      </c>
      <c r="G49" s="39">
        <v>0</v>
      </c>
      <c r="H49" s="38">
        <v>0</v>
      </c>
      <c r="I49" s="38">
        <v>0</v>
      </c>
      <c r="J49" s="39">
        <v>0</v>
      </c>
      <c r="K49" s="31">
        <f t="shared" si="0"/>
        <v>0</v>
      </c>
    </row>
    <row r="50" spans="1:11">
      <c r="A50" s="73" t="s">
        <v>72</v>
      </c>
      <c r="B50" s="39">
        <v>351.07900000000001</v>
      </c>
      <c r="C50" s="39">
        <v>0</v>
      </c>
      <c r="D50" s="39">
        <v>0</v>
      </c>
      <c r="E50" s="39">
        <v>0</v>
      </c>
      <c r="F50" s="39">
        <v>0</v>
      </c>
      <c r="G50" s="39">
        <v>0</v>
      </c>
      <c r="H50" s="38">
        <v>407.41251999999997</v>
      </c>
      <c r="I50" s="38">
        <v>6.8399999999999989E-3</v>
      </c>
      <c r="J50" s="39">
        <v>0</v>
      </c>
      <c r="K50" s="31">
        <f t="shared" si="0"/>
        <v>758.49836000000005</v>
      </c>
    </row>
    <row r="51" spans="1:11" ht="15.6">
      <c r="A51" s="73" t="s">
        <v>114</v>
      </c>
      <c r="B51" s="39">
        <v>0</v>
      </c>
      <c r="C51" s="39">
        <v>0</v>
      </c>
      <c r="D51" s="39">
        <v>0</v>
      </c>
      <c r="E51" s="39">
        <v>0</v>
      </c>
      <c r="F51" s="39">
        <v>0</v>
      </c>
      <c r="G51" s="39">
        <v>0</v>
      </c>
      <c r="H51" s="38">
        <v>0</v>
      </c>
      <c r="I51" s="38">
        <v>0.55592592592592582</v>
      </c>
      <c r="J51" s="39">
        <v>0</v>
      </c>
      <c r="K51" s="31">
        <f t="shared" si="0"/>
        <v>0.55592592592592582</v>
      </c>
    </row>
    <row r="52" spans="1:11" ht="30">
      <c r="A52" s="75" t="s">
        <v>73</v>
      </c>
      <c r="B52" s="39">
        <v>0</v>
      </c>
      <c r="C52" s="39">
        <v>0</v>
      </c>
      <c r="D52" s="39">
        <v>0</v>
      </c>
      <c r="E52" s="39">
        <v>0</v>
      </c>
      <c r="F52" s="39">
        <v>0</v>
      </c>
      <c r="G52" s="39">
        <v>982.66505343161543</v>
      </c>
      <c r="H52" s="39">
        <v>0</v>
      </c>
      <c r="I52" s="39">
        <v>41.496000000000002</v>
      </c>
      <c r="J52" s="39">
        <v>0</v>
      </c>
      <c r="K52" s="31">
        <f t="shared" si="0"/>
        <v>1024.1610534316155</v>
      </c>
    </row>
    <row r="53" spans="1:11" ht="27">
      <c r="A53" s="75" t="s">
        <v>74</v>
      </c>
      <c r="B53" s="39">
        <v>461.99834056676019</v>
      </c>
      <c r="C53" s="39">
        <v>0</v>
      </c>
      <c r="D53" s="39">
        <v>0</v>
      </c>
      <c r="E53" s="39">
        <v>0</v>
      </c>
      <c r="F53" s="39">
        <v>0</v>
      </c>
      <c r="G53" s="39">
        <v>0</v>
      </c>
      <c r="H53" s="39">
        <v>0</v>
      </c>
      <c r="I53" s="39">
        <v>0</v>
      </c>
      <c r="J53" s="39">
        <v>0</v>
      </c>
      <c r="K53" s="31">
        <f t="shared" si="0"/>
        <v>461.99834056676019</v>
      </c>
    </row>
    <row r="54" spans="1:11">
      <c r="A54" s="75" t="s">
        <v>75</v>
      </c>
      <c r="B54" s="39">
        <v>5.1839000000000004</v>
      </c>
      <c r="C54" s="39">
        <v>0</v>
      </c>
      <c r="D54" s="39">
        <v>0</v>
      </c>
      <c r="E54" s="39">
        <v>0.112038</v>
      </c>
      <c r="F54" s="39">
        <v>33.387324</v>
      </c>
      <c r="G54" s="39">
        <v>0</v>
      </c>
      <c r="H54" s="39">
        <v>0</v>
      </c>
      <c r="I54" s="39">
        <v>0</v>
      </c>
      <c r="J54" s="39">
        <v>0</v>
      </c>
      <c r="K54" s="31">
        <v>39</v>
      </c>
    </row>
    <row r="55" spans="1:11">
      <c r="A55" s="65" t="s">
        <v>5</v>
      </c>
      <c r="B55" s="42">
        <v>23.47722666666667</v>
      </c>
      <c r="C55" s="42">
        <v>63.539443408325816</v>
      </c>
      <c r="D55" s="42">
        <v>1588.4860852081454</v>
      </c>
      <c r="E55" s="42">
        <v>2.3342240311928339</v>
      </c>
      <c r="F55" s="42">
        <v>695.59876129546456</v>
      </c>
      <c r="G55" s="42">
        <v>0</v>
      </c>
      <c r="H55" s="42">
        <v>0</v>
      </c>
      <c r="I55" s="42">
        <v>0</v>
      </c>
      <c r="J55" s="42">
        <v>0</v>
      </c>
      <c r="K55" s="42">
        <v>2307.5620731702766</v>
      </c>
    </row>
    <row r="56" spans="1:11">
      <c r="A56" s="69" t="s">
        <v>76</v>
      </c>
      <c r="B56" s="39">
        <v>0</v>
      </c>
      <c r="C56" s="39">
        <v>54.165480600774515</v>
      </c>
      <c r="D56" s="39">
        <v>1354.1370150193629</v>
      </c>
      <c r="E56" s="39">
        <v>0</v>
      </c>
      <c r="F56" s="39">
        <v>0</v>
      </c>
      <c r="G56" s="39">
        <v>0</v>
      </c>
      <c r="H56" s="39">
        <v>0</v>
      </c>
      <c r="I56" s="39">
        <v>0</v>
      </c>
      <c r="J56" s="39">
        <v>0</v>
      </c>
      <c r="K56" s="31">
        <f t="shared" si="0"/>
        <v>1354.1370150193629</v>
      </c>
    </row>
    <row r="57" spans="1:11">
      <c r="A57" s="69" t="s">
        <v>77</v>
      </c>
      <c r="B57" s="39">
        <v>0</v>
      </c>
      <c r="C57" s="39">
        <v>9.3739628075513028</v>
      </c>
      <c r="D57" s="39">
        <v>234.34907018878258</v>
      </c>
      <c r="E57" s="39">
        <v>0.75175896681951482</v>
      </c>
      <c r="F57" s="39">
        <v>224.02417211221541</v>
      </c>
      <c r="G57" s="39">
        <v>0</v>
      </c>
      <c r="H57" s="39">
        <v>0</v>
      </c>
      <c r="I57" s="39">
        <v>0</v>
      </c>
      <c r="J57" s="39">
        <v>0</v>
      </c>
      <c r="K57" s="31">
        <f t="shared" si="0"/>
        <v>458.37324230099796</v>
      </c>
    </row>
    <row r="58" spans="1:11">
      <c r="A58" s="69" t="s">
        <v>78</v>
      </c>
      <c r="B58" s="39">
        <v>0</v>
      </c>
      <c r="C58" s="39">
        <v>0</v>
      </c>
      <c r="D58" s="39">
        <v>0</v>
      </c>
      <c r="E58" s="39">
        <v>1.5824650643733194</v>
      </c>
      <c r="F58" s="39">
        <v>471.57458918324915</v>
      </c>
      <c r="G58" s="41">
        <v>0</v>
      </c>
      <c r="H58" s="41">
        <v>0</v>
      </c>
      <c r="I58" s="41">
        <v>0</v>
      </c>
      <c r="J58" s="41">
        <v>0</v>
      </c>
      <c r="K58" s="31">
        <f t="shared" si="0"/>
        <v>471.57458918324915</v>
      </c>
    </row>
    <row r="59" spans="1:11">
      <c r="A59" s="73" t="s">
        <v>79</v>
      </c>
      <c r="B59" s="39">
        <v>0</v>
      </c>
      <c r="C59" s="39">
        <v>0</v>
      </c>
      <c r="D59" s="39">
        <v>0</v>
      </c>
      <c r="E59" s="39">
        <v>1.2450943533561356</v>
      </c>
      <c r="F59" s="39">
        <v>371.03811730012842</v>
      </c>
      <c r="G59" s="39">
        <v>0</v>
      </c>
      <c r="H59" s="39">
        <v>0</v>
      </c>
      <c r="I59" s="39">
        <v>0</v>
      </c>
      <c r="J59" s="39">
        <v>0</v>
      </c>
      <c r="K59" s="31">
        <v>371</v>
      </c>
    </row>
    <row r="60" spans="1:11">
      <c r="A60" s="73" t="s">
        <v>80</v>
      </c>
      <c r="B60" s="39">
        <v>0</v>
      </c>
      <c r="C60" s="39">
        <v>0</v>
      </c>
      <c r="D60" s="39">
        <v>0</v>
      </c>
      <c r="E60" s="39">
        <v>0.33737071101718374</v>
      </c>
      <c r="F60" s="39">
        <v>100.53647188312075</v>
      </c>
      <c r="G60" s="39">
        <v>0</v>
      </c>
      <c r="H60" s="39">
        <v>0</v>
      </c>
      <c r="I60" s="39">
        <v>0</v>
      </c>
      <c r="J60" s="39">
        <v>0</v>
      </c>
      <c r="K60" s="31">
        <f t="shared" si="0"/>
        <v>100.53647188312075</v>
      </c>
    </row>
    <row r="61" spans="1:11">
      <c r="A61" s="69" t="s">
        <v>6</v>
      </c>
      <c r="B61" s="39">
        <v>0</v>
      </c>
      <c r="C61" s="39">
        <v>0</v>
      </c>
      <c r="D61" s="39">
        <v>0</v>
      </c>
      <c r="E61" s="39">
        <v>0</v>
      </c>
      <c r="F61" s="39">
        <v>0</v>
      </c>
      <c r="G61" s="39">
        <v>0</v>
      </c>
      <c r="H61" s="39">
        <v>0</v>
      </c>
      <c r="I61" s="39">
        <v>0</v>
      </c>
      <c r="J61" s="39">
        <v>0</v>
      </c>
      <c r="K61" s="31">
        <f t="shared" si="0"/>
        <v>0</v>
      </c>
    </row>
    <row r="62" spans="1:11" ht="26.4">
      <c r="A62" s="76" t="s">
        <v>81</v>
      </c>
      <c r="B62" s="39">
        <v>23.47722666666667</v>
      </c>
      <c r="C62" s="39">
        <v>0</v>
      </c>
      <c r="D62" s="39">
        <v>0</v>
      </c>
      <c r="E62" s="39">
        <v>0</v>
      </c>
      <c r="F62" s="39">
        <v>0</v>
      </c>
      <c r="G62" s="39">
        <v>0</v>
      </c>
      <c r="H62" s="39">
        <v>0</v>
      </c>
      <c r="I62" s="39">
        <v>0</v>
      </c>
      <c r="J62" s="39">
        <v>0</v>
      </c>
      <c r="K62" s="31">
        <v>23</v>
      </c>
    </row>
    <row r="63" spans="1:11">
      <c r="A63" s="65" t="s">
        <v>82</v>
      </c>
      <c r="B63" s="42">
        <v>54.283860050715148</v>
      </c>
      <c r="C63" s="42">
        <v>187.1817478735432</v>
      </c>
      <c r="D63" s="42">
        <v>4679.5436968385802</v>
      </c>
      <c r="E63" s="42">
        <v>0.31648852035644792</v>
      </c>
      <c r="F63" s="42">
        <v>94.313579066221479</v>
      </c>
      <c r="G63" s="42">
        <v>0</v>
      </c>
      <c r="H63" s="42">
        <v>0</v>
      </c>
      <c r="I63" s="42">
        <v>0</v>
      </c>
      <c r="J63" s="42">
        <v>0</v>
      </c>
      <c r="K63" s="43">
        <v>4828.1411359555168</v>
      </c>
    </row>
    <row r="64" spans="1:11">
      <c r="A64" s="69" t="s">
        <v>83</v>
      </c>
      <c r="B64" s="39">
        <v>0</v>
      </c>
      <c r="C64" s="39">
        <v>185.07037194869321</v>
      </c>
      <c r="D64" s="39">
        <v>4626.7592987173302</v>
      </c>
      <c r="E64" s="39">
        <v>0</v>
      </c>
      <c r="F64" s="39">
        <v>0</v>
      </c>
      <c r="G64" s="42">
        <v>0</v>
      </c>
      <c r="H64" s="42">
        <v>0</v>
      </c>
      <c r="I64" s="42">
        <v>0</v>
      </c>
      <c r="J64" s="42">
        <v>0</v>
      </c>
      <c r="K64" s="31">
        <f t="shared" si="0"/>
        <v>4626.7592987173302</v>
      </c>
    </row>
    <row r="65" spans="1:11">
      <c r="A65" s="69" t="s">
        <v>84</v>
      </c>
      <c r="B65" s="39">
        <v>0</v>
      </c>
      <c r="C65" s="39">
        <v>2.1113759248499999</v>
      </c>
      <c r="D65" s="39">
        <v>52.78439812125</v>
      </c>
      <c r="E65" s="39">
        <v>0.28911695273712523</v>
      </c>
      <c r="F65" s="39">
        <v>86.156851915663324</v>
      </c>
      <c r="G65" s="42">
        <v>0</v>
      </c>
      <c r="H65" s="42">
        <v>0</v>
      </c>
      <c r="I65" s="42">
        <v>0</v>
      </c>
      <c r="J65" s="42">
        <v>0</v>
      </c>
      <c r="K65" s="31">
        <f t="shared" si="0"/>
        <v>138.94125003691332</v>
      </c>
    </row>
    <row r="66" spans="1:11" ht="15" thickBot="1">
      <c r="A66" s="83" t="s">
        <v>85</v>
      </c>
      <c r="B66" s="39">
        <v>54.283860050715148</v>
      </c>
      <c r="C66" s="39">
        <v>0</v>
      </c>
      <c r="D66" s="39">
        <v>0</v>
      </c>
      <c r="E66" s="39">
        <v>2.7371567619322707E-2</v>
      </c>
      <c r="F66" s="39">
        <v>8.1567271505581669</v>
      </c>
      <c r="G66" s="42">
        <v>0</v>
      </c>
      <c r="H66" s="42">
        <v>0</v>
      </c>
      <c r="I66" s="42">
        <v>0</v>
      </c>
      <c r="J66" s="42">
        <v>0</v>
      </c>
      <c r="K66" s="31">
        <f t="shared" si="0"/>
        <v>62.440587201273317</v>
      </c>
    </row>
    <row r="67" spans="1:11">
      <c r="A67" s="84" t="s">
        <v>7</v>
      </c>
      <c r="B67" s="77">
        <f>SUM(B68:B71)</f>
        <v>3044</v>
      </c>
      <c r="C67" s="60">
        <f>53/25</f>
        <v>2.12</v>
      </c>
      <c r="D67" s="61">
        <v>53</v>
      </c>
      <c r="E67" s="60">
        <f>27/298</f>
        <v>9.0604026845637578E-2</v>
      </c>
      <c r="F67" s="62">
        <v>27</v>
      </c>
      <c r="G67" s="40">
        <v>0</v>
      </c>
      <c r="H67" s="40">
        <v>0</v>
      </c>
      <c r="I67" s="40">
        <v>0</v>
      </c>
      <c r="J67" s="40">
        <v>0</v>
      </c>
      <c r="K67" s="52">
        <v>3124</v>
      </c>
    </row>
    <row r="68" spans="1:11">
      <c r="A68" s="85" t="s">
        <v>9</v>
      </c>
      <c r="B68" s="78">
        <v>3063</v>
      </c>
      <c r="C68" s="63">
        <v>2.1</v>
      </c>
      <c r="D68" s="61">
        <f>C68*25</f>
        <v>52.5</v>
      </c>
      <c r="E68" s="63">
        <v>0.09</v>
      </c>
      <c r="F68" s="62">
        <v>27</v>
      </c>
      <c r="G68" s="42">
        <v>0</v>
      </c>
      <c r="H68" s="42">
        <v>0</v>
      </c>
      <c r="I68" s="42">
        <v>0</v>
      </c>
      <c r="J68" s="42">
        <v>0</v>
      </c>
      <c r="K68" s="31">
        <v>3143</v>
      </c>
    </row>
    <row r="69" spans="1:11">
      <c r="A69" s="85" t="s">
        <v>8</v>
      </c>
      <c r="B69" s="78">
        <v>-21</v>
      </c>
      <c r="C69" s="41">
        <v>0</v>
      </c>
      <c r="D69" s="41">
        <v>0</v>
      </c>
      <c r="E69" s="41">
        <v>0</v>
      </c>
      <c r="F69" s="41">
        <v>0</v>
      </c>
      <c r="G69" s="40">
        <v>0</v>
      </c>
      <c r="H69" s="40">
        <v>0</v>
      </c>
      <c r="I69" s="40">
        <v>0</v>
      </c>
      <c r="J69" s="40">
        <v>0</v>
      </c>
      <c r="K69" s="52">
        <f t="shared" si="0"/>
        <v>-21</v>
      </c>
    </row>
    <row r="70" spans="1:11">
      <c r="A70" s="86" t="s">
        <v>88</v>
      </c>
      <c r="B70" s="79">
        <v>2</v>
      </c>
      <c r="C70" s="40">
        <v>0</v>
      </c>
      <c r="D70" s="40">
        <v>0</v>
      </c>
      <c r="E70" s="40">
        <v>0</v>
      </c>
      <c r="F70" s="40">
        <v>0</v>
      </c>
      <c r="G70" s="40">
        <v>0</v>
      </c>
      <c r="H70" s="40">
        <v>0</v>
      </c>
      <c r="I70" s="40">
        <v>0</v>
      </c>
      <c r="J70" s="40">
        <v>0</v>
      </c>
      <c r="K70" s="52">
        <f t="shared" si="0"/>
        <v>2</v>
      </c>
    </row>
    <row r="71" spans="1:11" ht="15" thickBot="1">
      <c r="A71" s="87" t="s">
        <v>89</v>
      </c>
      <c r="B71" s="80">
        <v>0</v>
      </c>
      <c r="C71" s="40">
        <v>0</v>
      </c>
      <c r="D71" s="40">
        <v>0</v>
      </c>
      <c r="E71" s="40">
        <v>0</v>
      </c>
      <c r="F71" s="40">
        <v>0</v>
      </c>
      <c r="G71" s="40">
        <v>0</v>
      </c>
      <c r="H71" s="40">
        <v>0</v>
      </c>
      <c r="I71" s="40">
        <v>0</v>
      </c>
      <c r="J71" s="40">
        <v>0</v>
      </c>
      <c r="K71" s="52">
        <v>0</v>
      </c>
    </row>
    <row r="72" spans="1:11" s="27" customFormat="1">
      <c r="A72" s="88" t="s">
        <v>10</v>
      </c>
      <c r="B72" s="79">
        <f>SUM(B73:B77)</f>
        <v>4771</v>
      </c>
      <c r="C72" s="47">
        <f t="shared" ref="C72:K72" si="1">SUM(C73:C77)</f>
        <v>43.56</v>
      </c>
      <c r="D72" s="47">
        <f t="shared" si="1"/>
        <v>1089</v>
      </c>
      <c r="E72" s="47">
        <f t="shared" si="1"/>
        <v>1.825503355704698</v>
      </c>
      <c r="F72" s="47">
        <f t="shared" si="1"/>
        <v>544</v>
      </c>
      <c r="G72" s="40">
        <v>0</v>
      </c>
      <c r="H72" s="40">
        <v>0</v>
      </c>
      <c r="I72" s="40">
        <v>0</v>
      </c>
      <c r="J72" s="40">
        <v>0</v>
      </c>
      <c r="K72" s="47">
        <f t="shared" si="1"/>
        <v>6404</v>
      </c>
    </row>
    <row r="73" spans="1:11">
      <c r="A73" s="89" t="s">
        <v>11</v>
      </c>
      <c r="B73" s="78">
        <v>5125</v>
      </c>
      <c r="C73" s="53">
        <f>D73/25</f>
        <v>43.04</v>
      </c>
      <c r="D73" s="50">
        <v>1076</v>
      </c>
      <c r="E73" s="55">
        <f>540/298</f>
        <v>1.8120805369127517</v>
      </c>
      <c r="F73" s="54">
        <v>540</v>
      </c>
      <c r="G73" s="42">
        <v>0</v>
      </c>
      <c r="H73" s="42">
        <v>0</v>
      </c>
      <c r="I73" s="42">
        <v>0</v>
      </c>
      <c r="J73" s="42">
        <v>0</v>
      </c>
      <c r="K73" s="35">
        <v>6741</v>
      </c>
    </row>
    <row r="74" spans="1:11">
      <c r="A74" s="89" t="s">
        <v>12</v>
      </c>
      <c r="B74" s="81">
        <v>165</v>
      </c>
      <c r="C74" s="42">
        <v>0</v>
      </c>
      <c r="D74" s="42">
        <v>0</v>
      </c>
      <c r="E74" s="42">
        <v>0</v>
      </c>
      <c r="F74" s="42">
        <v>0</v>
      </c>
      <c r="G74" s="42">
        <v>0</v>
      </c>
      <c r="H74" s="42">
        <v>0</v>
      </c>
      <c r="I74" s="42">
        <v>0</v>
      </c>
      <c r="J74" s="42">
        <v>0</v>
      </c>
      <c r="K74" s="31">
        <v>165</v>
      </c>
    </row>
    <row r="75" spans="1:11">
      <c r="A75" s="89" t="s">
        <v>13</v>
      </c>
      <c r="B75" s="82">
        <v>0</v>
      </c>
      <c r="C75" s="42">
        <v>0</v>
      </c>
      <c r="D75" s="42">
        <v>0</v>
      </c>
      <c r="E75" s="42">
        <v>0</v>
      </c>
      <c r="F75" s="42">
        <v>0</v>
      </c>
      <c r="G75" s="42">
        <v>0</v>
      </c>
      <c r="H75" s="42">
        <v>0</v>
      </c>
      <c r="I75" s="42">
        <v>0</v>
      </c>
      <c r="J75" s="42">
        <v>0</v>
      </c>
      <c r="K75" s="31">
        <v>0</v>
      </c>
    </row>
    <row r="76" spans="1:11">
      <c r="A76" s="90" t="s">
        <v>14</v>
      </c>
      <c r="B76" s="82">
        <v>0</v>
      </c>
      <c r="C76" s="51">
        <f>D76/25</f>
        <v>0.52</v>
      </c>
      <c r="D76" s="50">
        <v>13</v>
      </c>
      <c r="E76" s="51">
        <f>F76/298</f>
        <v>1.3422818791946308E-2</v>
      </c>
      <c r="F76" s="50">
        <v>4</v>
      </c>
      <c r="G76" s="42">
        <v>0</v>
      </c>
      <c r="H76" s="42">
        <v>0</v>
      </c>
      <c r="I76" s="42">
        <v>0</v>
      </c>
      <c r="J76" s="42">
        <v>0</v>
      </c>
      <c r="K76" s="31">
        <v>17</v>
      </c>
    </row>
    <row r="77" spans="1:11" ht="15" thickBot="1">
      <c r="A77" s="91" t="s">
        <v>101</v>
      </c>
      <c r="B77" s="81">
        <v>-519</v>
      </c>
      <c r="C77" s="42">
        <v>0</v>
      </c>
      <c r="D77" s="42">
        <v>0</v>
      </c>
      <c r="E77" s="42">
        <v>0</v>
      </c>
      <c r="F77" s="42">
        <v>0</v>
      </c>
      <c r="G77" s="42">
        <v>0</v>
      </c>
      <c r="H77" s="42">
        <v>0</v>
      </c>
      <c r="I77" s="42">
        <v>0</v>
      </c>
      <c r="J77" s="42">
        <v>0</v>
      </c>
      <c r="K77" s="31">
        <v>-519</v>
      </c>
    </row>
    <row r="79" spans="1:11">
      <c r="A79" s="2" t="s">
        <v>22</v>
      </c>
      <c r="B79" s="1"/>
      <c r="C79" s="1"/>
    </row>
    <row r="80" spans="1:11">
      <c r="A80" s="2" t="s">
        <v>23</v>
      </c>
      <c r="B80" s="1"/>
      <c r="C80" s="1"/>
    </row>
    <row r="81" spans="1:3">
      <c r="A81" s="3" t="s">
        <v>24</v>
      </c>
      <c r="B81" s="1"/>
      <c r="C81" s="1"/>
    </row>
    <row r="83" spans="1:3">
      <c r="A83" s="4" t="s">
        <v>93</v>
      </c>
    </row>
    <row r="84" spans="1:3">
      <c r="A84" s="4" t="s">
        <v>103</v>
      </c>
    </row>
    <row r="85" spans="1:3">
      <c r="A85" s="4" t="s">
        <v>104</v>
      </c>
    </row>
    <row r="86" spans="1:3">
      <c r="A86" s="4" t="s">
        <v>105</v>
      </c>
    </row>
    <row r="87" spans="1:3">
      <c r="A87" s="4" t="s">
        <v>106</v>
      </c>
    </row>
    <row r="88" spans="1:3">
      <c r="A88" s="4" t="s">
        <v>107</v>
      </c>
    </row>
    <row r="89" spans="1:3">
      <c r="A89" s="4" t="s">
        <v>118</v>
      </c>
    </row>
    <row r="90" spans="1:3">
      <c r="A90" s="4" t="s">
        <v>108</v>
      </c>
    </row>
    <row r="91" spans="1:3">
      <c r="A91" s="26" t="s">
        <v>112</v>
      </c>
    </row>
    <row r="92" spans="1:3">
      <c r="A92" s="4" t="s">
        <v>109</v>
      </c>
    </row>
    <row r="93" spans="1:3">
      <c r="A93" s="4" t="s">
        <v>110</v>
      </c>
    </row>
    <row r="94" spans="1:3">
      <c r="A94" s="4" t="s">
        <v>111</v>
      </c>
    </row>
    <row r="95" spans="1:3">
      <c r="A95" s="4" t="s">
        <v>119</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K195"/>
  <sheetViews>
    <sheetView workbookViewId="0">
      <selection activeCell="N11" sqref="N11:N12"/>
    </sheetView>
  </sheetViews>
  <sheetFormatPr defaultColWidth="12.6640625" defaultRowHeight="14.4"/>
  <cols>
    <col min="3" max="3" width="12.6640625" style="273"/>
    <col min="9" max="9" width="12.6640625" customWidth="1"/>
  </cols>
  <sheetData>
    <row r="1" spans="1:11" s="4" customFormat="1" ht="15.6">
      <c r="A1" s="325" t="s">
        <v>409</v>
      </c>
      <c r="C1" s="273"/>
    </row>
    <row r="3" spans="1:11" s="4" customFormat="1">
      <c r="A3" s="223" t="s">
        <v>446</v>
      </c>
      <c r="C3" s="273"/>
    </row>
    <row r="4" spans="1:11" s="4" customFormat="1">
      <c r="A4" s="223"/>
      <c r="C4" s="273"/>
    </row>
    <row r="5" spans="1:11">
      <c r="H5" s="4" t="s">
        <v>414</v>
      </c>
      <c r="J5">
        <v>3.7854100000000002</v>
      </c>
    </row>
    <row r="6" spans="1:11">
      <c r="H6" s="4" t="s">
        <v>415</v>
      </c>
      <c r="J6">
        <v>19.57</v>
      </c>
    </row>
    <row r="7" spans="1:11" s="4" customFormat="1">
      <c r="H7" s="4" t="s">
        <v>416</v>
      </c>
      <c r="I7"/>
      <c r="J7" s="276">
        <f>J6*1000/2205</f>
        <v>8.8752834467120181</v>
      </c>
    </row>
    <row r="8" spans="1:11" s="4" customFormat="1">
      <c r="C8" s="286" t="s">
        <v>411</v>
      </c>
      <c r="D8" s="287"/>
      <c r="E8" s="287"/>
      <c r="F8" s="288"/>
      <c r="H8" s="4" t="s">
        <v>417</v>
      </c>
      <c r="J8" s="276">
        <f>J7</f>
        <v>8.8752834467120181</v>
      </c>
    </row>
    <row r="9" spans="1:11" s="4" customFormat="1">
      <c r="C9" s="289" t="s">
        <v>419</v>
      </c>
      <c r="D9" s="225"/>
      <c r="E9" s="225"/>
      <c r="F9" s="290"/>
      <c r="H9" s="4" t="s">
        <v>418</v>
      </c>
      <c r="J9" s="276">
        <f>J8/J5</f>
        <v>2.3446029483495892</v>
      </c>
    </row>
    <row r="10" spans="1:11" s="4" customFormat="1">
      <c r="C10" s="289" t="s">
        <v>410</v>
      </c>
      <c r="D10" s="225"/>
      <c r="E10" s="225"/>
      <c r="F10" s="290"/>
    </row>
    <row r="11" spans="1:11" s="4" customFormat="1">
      <c r="C11" s="291" t="s">
        <v>412</v>
      </c>
      <c r="D11" s="292"/>
      <c r="E11" s="292"/>
      <c r="F11" s="293"/>
      <c r="G11" s="385" t="s">
        <v>420</v>
      </c>
      <c r="H11" s="385" t="s">
        <v>422</v>
      </c>
      <c r="I11" s="385" t="s">
        <v>423</v>
      </c>
      <c r="J11" s="385" t="s">
        <v>424</v>
      </c>
      <c r="K11" s="385" t="s">
        <v>429</v>
      </c>
    </row>
    <row r="12" spans="1:11">
      <c r="C12" s="294"/>
      <c r="D12" s="295" t="s">
        <v>407</v>
      </c>
      <c r="E12" s="295" t="s">
        <v>408</v>
      </c>
      <c r="F12" s="296" t="s">
        <v>413</v>
      </c>
      <c r="G12" s="362"/>
      <c r="H12" s="362"/>
      <c r="I12" s="362"/>
      <c r="J12" s="362"/>
      <c r="K12" s="362"/>
    </row>
    <row r="13" spans="1:11">
      <c r="C13" s="297" t="s">
        <v>224</v>
      </c>
      <c r="D13" s="298">
        <v>74.599999999999994</v>
      </c>
      <c r="E13" s="298">
        <v>76.5</v>
      </c>
      <c r="F13" s="299">
        <f>AVERAGE(D13:E13)</f>
        <v>75.55</v>
      </c>
      <c r="G13" s="381" t="s">
        <v>421</v>
      </c>
      <c r="H13" s="381" t="s">
        <v>427</v>
      </c>
      <c r="I13" s="381" t="s">
        <v>426</v>
      </c>
      <c r="J13" s="381" t="s">
        <v>425</v>
      </c>
      <c r="K13" s="381" t="s">
        <v>428</v>
      </c>
    </row>
    <row r="14" spans="1:11">
      <c r="C14" s="297" t="s">
        <v>225</v>
      </c>
      <c r="D14" s="298">
        <v>72.5</v>
      </c>
      <c r="E14" s="298">
        <v>76.599999999999994</v>
      </c>
      <c r="F14" s="299">
        <f t="shared" ref="F14:F77" si="0">AVERAGE(D14:E14)</f>
        <v>74.55</v>
      </c>
      <c r="G14" s="382"/>
      <c r="H14" s="382"/>
      <c r="I14" s="382"/>
      <c r="J14" s="382"/>
      <c r="K14" s="382"/>
    </row>
    <row r="15" spans="1:11">
      <c r="C15" s="297" t="s">
        <v>226</v>
      </c>
      <c r="D15" s="298">
        <v>74.900000000000006</v>
      </c>
      <c r="E15" s="298">
        <v>79.3</v>
      </c>
      <c r="F15" s="299">
        <f t="shared" si="0"/>
        <v>77.099999999999994</v>
      </c>
      <c r="G15" s="382"/>
      <c r="H15" s="382"/>
      <c r="I15" s="382"/>
      <c r="J15" s="382"/>
      <c r="K15" s="382"/>
    </row>
    <row r="16" spans="1:11">
      <c r="C16" s="297" t="s">
        <v>227</v>
      </c>
      <c r="D16" s="298">
        <v>76.2</v>
      </c>
      <c r="E16" s="298">
        <v>80.2</v>
      </c>
      <c r="F16" s="299">
        <f t="shared" si="0"/>
        <v>78.2</v>
      </c>
      <c r="G16" s="382"/>
      <c r="H16" s="382"/>
      <c r="I16" s="382"/>
      <c r="J16" s="382"/>
      <c r="K16" s="382"/>
    </row>
    <row r="17" spans="3:11">
      <c r="C17" s="297" t="s">
        <v>228</v>
      </c>
      <c r="D17" s="298">
        <v>74</v>
      </c>
      <c r="E17" s="298">
        <v>79.8</v>
      </c>
      <c r="F17" s="299">
        <f t="shared" si="0"/>
        <v>76.900000000000006</v>
      </c>
      <c r="G17" s="382"/>
      <c r="H17" s="382"/>
      <c r="I17" s="382"/>
      <c r="J17" s="382"/>
      <c r="K17" s="382"/>
    </row>
    <row r="18" spans="3:11">
      <c r="C18" s="297" t="s">
        <v>229</v>
      </c>
      <c r="D18" s="298">
        <v>71.7</v>
      </c>
      <c r="E18" s="298">
        <v>76.5</v>
      </c>
      <c r="F18" s="299">
        <f t="shared" si="0"/>
        <v>74.099999999999994</v>
      </c>
      <c r="G18" s="382"/>
      <c r="H18" s="382"/>
      <c r="I18" s="382"/>
      <c r="J18" s="382"/>
      <c r="K18" s="382"/>
    </row>
    <row r="19" spans="3:11">
      <c r="C19" s="297" t="s">
        <v>230</v>
      </c>
      <c r="D19" s="298">
        <v>69.400000000000006</v>
      </c>
      <c r="E19" s="298">
        <v>74.400000000000006</v>
      </c>
      <c r="F19" s="299">
        <f t="shared" si="0"/>
        <v>71.900000000000006</v>
      </c>
      <c r="G19" s="382"/>
      <c r="H19" s="382"/>
      <c r="I19" s="382"/>
      <c r="J19" s="382"/>
      <c r="K19" s="382"/>
    </row>
    <row r="20" spans="3:11">
      <c r="C20" s="297" t="s">
        <v>231</v>
      </c>
      <c r="D20" s="298">
        <v>70.599999999999994</v>
      </c>
      <c r="E20" s="298">
        <v>73.900000000000006</v>
      </c>
      <c r="F20" s="299">
        <f t="shared" si="0"/>
        <v>72.25</v>
      </c>
      <c r="G20" s="382"/>
      <c r="H20" s="382"/>
      <c r="I20" s="382"/>
      <c r="J20" s="382"/>
      <c r="K20" s="382"/>
    </row>
    <row r="21" spans="3:11">
      <c r="C21" s="297" t="s">
        <v>232</v>
      </c>
      <c r="D21" s="298">
        <v>66.5</v>
      </c>
      <c r="E21" s="298">
        <v>73</v>
      </c>
      <c r="F21" s="299">
        <f t="shared" si="0"/>
        <v>69.75</v>
      </c>
      <c r="G21" s="382"/>
      <c r="H21" s="382"/>
      <c r="I21" s="382"/>
      <c r="J21" s="382"/>
      <c r="K21" s="382"/>
    </row>
    <row r="22" spans="3:11">
      <c r="C22" s="297" t="s">
        <v>233</v>
      </c>
      <c r="D22" s="298">
        <v>70.599999999999994</v>
      </c>
      <c r="E22" s="298">
        <v>73.099999999999994</v>
      </c>
      <c r="F22" s="299">
        <f t="shared" si="0"/>
        <v>71.849999999999994</v>
      </c>
      <c r="G22" s="382"/>
      <c r="H22" s="382"/>
      <c r="I22" s="382"/>
      <c r="J22" s="382"/>
      <c r="K22" s="382"/>
    </row>
    <row r="23" spans="3:11">
      <c r="C23" s="297" t="s">
        <v>234</v>
      </c>
      <c r="D23" s="298">
        <v>73.400000000000006</v>
      </c>
      <c r="E23" s="298">
        <v>76.5</v>
      </c>
      <c r="F23" s="299">
        <f t="shared" si="0"/>
        <v>74.95</v>
      </c>
      <c r="G23" s="383"/>
      <c r="H23" s="383"/>
      <c r="I23" s="383"/>
      <c r="J23" s="383"/>
      <c r="K23" s="383"/>
    </row>
    <row r="24" spans="3:11">
      <c r="C24" s="297" t="s">
        <v>235</v>
      </c>
      <c r="D24" s="298">
        <v>76.900000000000006</v>
      </c>
      <c r="E24" s="298">
        <v>82.4</v>
      </c>
      <c r="F24" s="299">
        <f t="shared" si="0"/>
        <v>79.650000000000006</v>
      </c>
      <c r="G24" s="383"/>
      <c r="H24" s="383"/>
      <c r="I24" s="383"/>
      <c r="J24" s="383"/>
      <c r="K24" s="383"/>
    </row>
    <row r="25" spans="3:11">
      <c r="C25" s="297" t="s">
        <v>236</v>
      </c>
      <c r="D25" s="298">
        <v>67</v>
      </c>
      <c r="E25" s="298">
        <v>73.400000000000006</v>
      </c>
      <c r="F25" s="299">
        <f t="shared" si="0"/>
        <v>70.2</v>
      </c>
      <c r="G25" s="383"/>
      <c r="H25" s="383"/>
      <c r="I25" s="383"/>
      <c r="J25" s="383"/>
      <c r="K25" s="383"/>
    </row>
    <row r="26" spans="3:11">
      <c r="C26" s="297" t="s">
        <v>237</v>
      </c>
      <c r="D26" s="298">
        <v>67.2</v>
      </c>
      <c r="E26" s="298">
        <v>71.900000000000006</v>
      </c>
      <c r="F26" s="299">
        <f t="shared" si="0"/>
        <v>69.550000000000011</v>
      </c>
      <c r="G26" s="383"/>
      <c r="H26" s="383"/>
      <c r="I26" s="383"/>
      <c r="J26" s="383"/>
      <c r="K26" s="383"/>
    </row>
    <row r="27" spans="3:11">
      <c r="C27" s="297" t="s">
        <v>238</v>
      </c>
      <c r="D27" s="298">
        <v>73.8</v>
      </c>
      <c r="E27" s="298">
        <v>81.900000000000006</v>
      </c>
      <c r="F27" s="299">
        <f t="shared" si="0"/>
        <v>77.849999999999994</v>
      </c>
      <c r="G27" s="383"/>
      <c r="H27" s="383"/>
      <c r="I27" s="383"/>
      <c r="J27" s="383"/>
      <c r="K27" s="383"/>
    </row>
    <row r="28" spans="3:11">
      <c r="C28" s="297" t="s">
        <v>239</v>
      </c>
      <c r="D28" s="298">
        <v>71.3</v>
      </c>
      <c r="E28" s="298">
        <v>77.099999999999994</v>
      </c>
      <c r="F28" s="299">
        <f t="shared" si="0"/>
        <v>74.199999999999989</v>
      </c>
      <c r="G28" s="384"/>
      <c r="H28" s="384"/>
      <c r="I28" s="384"/>
      <c r="J28" s="384"/>
      <c r="K28" s="384"/>
    </row>
    <row r="29" spans="3:11">
      <c r="C29" s="297" t="s">
        <v>240</v>
      </c>
      <c r="D29" s="298">
        <v>62.3</v>
      </c>
      <c r="E29" s="298">
        <v>67.7</v>
      </c>
      <c r="F29" s="299">
        <f t="shared" si="0"/>
        <v>65</v>
      </c>
    </row>
    <row r="30" spans="3:11">
      <c r="C30" s="297" t="s">
        <v>241</v>
      </c>
      <c r="D30" s="298">
        <v>58.2</v>
      </c>
      <c r="E30" s="298">
        <v>61.9</v>
      </c>
      <c r="F30" s="299">
        <f t="shared" si="0"/>
        <v>60.05</v>
      </c>
    </row>
    <row r="31" spans="3:11">
      <c r="C31" s="297" t="s">
        <v>242</v>
      </c>
      <c r="D31" s="298">
        <v>57.8</v>
      </c>
      <c r="E31" s="298">
        <v>63.4</v>
      </c>
      <c r="F31" s="299">
        <f t="shared" si="0"/>
        <v>60.599999999999994</v>
      </c>
    </row>
    <row r="32" spans="3:11">
      <c r="C32" s="297" t="s">
        <v>243</v>
      </c>
      <c r="D32" s="298">
        <v>57.3</v>
      </c>
      <c r="E32" s="298">
        <v>63.9</v>
      </c>
      <c r="F32" s="299">
        <f t="shared" si="0"/>
        <v>60.599999999999994</v>
      </c>
    </row>
    <row r="33" spans="3:6">
      <c r="C33" s="297" t="s">
        <v>244</v>
      </c>
      <c r="D33" s="298">
        <v>65.7</v>
      </c>
      <c r="E33" s="298">
        <v>69.400000000000006</v>
      </c>
      <c r="F33" s="299">
        <f t="shared" si="0"/>
        <v>67.550000000000011</v>
      </c>
    </row>
    <row r="34" spans="3:6">
      <c r="C34" s="297" t="s">
        <v>245</v>
      </c>
      <c r="D34" s="298">
        <v>71.2</v>
      </c>
      <c r="E34" s="298">
        <v>75.5</v>
      </c>
      <c r="F34" s="299">
        <f t="shared" si="0"/>
        <v>73.349999999999994</v>
      </c>
    </row>
    <row r="35" spans="3:6">
      <c r="C35" s="297" t="s">
        <v>246</v>
      </c>
      <c r="D35" s="298">
        <v>73.099999999999994</v>
      </c>
      <c r="E35" s="298">
        <v>75.5</v>
      </c>
      <c r="F35" s="299">
        <f t="shared" si="0"/>
        <v>74.3</v>
      </c>
    </row>
    <row r="36" spans="3:6">
      <c r="C36" s="297" t="s">
        <v>247</v>
      </c>
      <c r="D36" s="298">
        <v>73.3</v>
      </c>
      <c r="E36" s="298">
        <v>76.099999999999994</v>
      </c>
      <c r="F36" s="299">
        <f t="shared" si="0"/>
        <v>74.699999999999989</v>
      </c>
    </row>
    <row r="37" spans="3:6">
      <c r="C37" s="297" t="s">
        <v>248</v>
      </c>
      <c r="D37" s="298">
        <v>73.7</v>
      </c>
      <c r="E37" s="298">
        <v>77.900000000000006</v>
      </c>
      <c r="F37" s="299">
        <f t="shared" si="0"/>
        <v>75.800000000000011</v>
      </c>
    </row>
    <row r="38" spans="3:6">
      <c r="C38" s="297" t="s">
        <v>249</v>
      </c>
      <c r="D38" s="298">
        <v>74</v>
      </c>
      <c r="E38" s="298">
        <v>77.900000000000006</v>
      </c>
      <c r="F38" s="299">
        <f t="shared" si="0"/>
        <v>75.95</v>
      </c>
    </row>
    <row r="39" spans="3:6">
      <c r="C39" s="297" t="s">
        <v>250</v>
      </c>
      <c r="D39" s="298">
        <v>75.3</v>
      </c>
      <c r="E39" s="298">
        <v>77.7</v>
      </c>
      <c r="F39" s="299">
        <f t="shared" si="0"/>
        <v>76.5</v>
      </c>
    </row>
    <row r="40" spans="3:6">
      <c r="C40" s="297" t="s">
        <v>251</v>
      </c>
      <c r="D40" s="298">
        <v>76.900000000000006</v>
      </c>
      <c r="E40" s="298">
        <v>77.5</v>
      </c>
      <c r="F40" s="299">
        <f t="shared" si="0"/>
        <v>77.2</v>
      </c>
    </row>
    <row r="41" spans="3:6">
      <c r="C41" s="297" t="s">
        <v>252</v>
      </c>
      <c r="D41" s="298">
        <v>76.099999999999994</v>
      </c>
      <c r="E41" s="298">
        <v>77.2</v>
      </c>
      <c r="F41" s="299">
        <f t="shared" si="0"/>
        <v>76.650000000000006</v>
      </c>
    </row>
    <row r="42" spans="3:6">
      <c r="C42" s="297" t="s">
        <v>253</v>
      </c>
      <c r="D42" s="298">
        <v>70.900000000000006</v>
      </c>
      <c r="E42" s="298">
        <v>74.8</v>
      </c>
      <c r="F42" s="299">
        <f t="shared" si="0"/>
        <v>72.849999999999994</v>
      </c>
    </row>
    <row r="43" spans="3:6">
      <c r="C43" s="297" t="s">
        <v>254</v>
      </c>
      <c r="D43" s="298">
        <v>74.099999999999994</v>
      </c>
      <c r="E43" s="298">
        <v>76.900000000000006</v>
      </c>
      <c r="F43" s="299">
        <f t="shared" si="0"/>
        <v>75.5</v>
      </c>
    </row>
    <row r="44" spans="3:6">
      <c r="C44" s="297" t="s">
        <v>255</v>
      </c>
      <c r="D44" s="298">
        <v>79.400000000000006</v>
      </c>
      <c r="E44" s="298">
        <v>83.4</v>
      </c>
      <c r="F44" s="299">
        <f t="shared" si="0"/>
        <v>81.400000000000006</v>
      </c>
    </row>
    <row r="45" spans="3:6">
      <c r="C45" s="297" t="s">
        <v>256</v>
      </c>
      <c r="D45" s="298">
        <v>87.7</v>
      </c>
      <c r="E45" s="298">
        <v>90</v>
      </c>
      <c r="F45" s="299">
        <f t="shared" si="0"/>
        <v>88.85</v>
      </c>
    </row>
    <row r="46" spans="3:6">
      <c r="C46" s="297" t="s">
        <v>257</v>
      </c>
      <c r="D46" s="298">
        <v>79.099999999999994</v>
      </c>
      <c r="E46" s="298">
        <v>83.5</v>
      </c>
      <c r="F46" s="299">
        <f t="shared" si="0"/>
        <v>81.3</v>
      </c>
    </row>
    <row r="47" spans="3:6">
      <c r="C47" s="297" t="s">
        <v>258</v>
      </c>
      <c r="D47" s="298">
        <v>72.5</v>
      </c>
      <c r="E47" s="298">
        <v>79.900000000000006</v>
      </c>
      <c r="F47" s="299">
        <f t="shared" si="0"/>
        <v>76.2</v>
      </c>
    </row>
    <row r="48" spans="3:6">
      <c r="C48" s="297" t="s">
        <v>259</v>
      </c>
      <c r="D48" s="298">
        <v>74.099999999999994</v>
      </c>
      <c r="E48" s="298">
        <v>79.900000000000006</v>
      </c>
      <c r="F48" s="299">
        <f t="shared" si="0"/>
        <v>77</v>
      </c>
    </row>
    <row r="49" spans="3:6">
      <c r="C49" s="297" t="s">
        <v>260</v>
      </c>
      <c r="D49" s="298">
        <v>73.400000000000006</v>
      </c>
      <c r="E49" s="298">
        <v>79.900000000000006</v>
      </c>
      <c r="F49" s="299">
        <f t="shared" si="0"/>
        <v>76.650000000000006</v>
      </c>
    </row>
    <row r="50" spans="3:6">
      <c r="C50" s="297" t="s">
        <v>261</v>
      </c>
      <c r="D50" s="298">
        <v>84.1</v>
      </c>
      <c r="E50" s="298">
        <v>86.2</v>
      </c>
      <c r="F50" s="299">
        <f t="shared" si="0"/>
        <v>85.15</v>
      </c>
    </row>
    <row r="51" spans="3:6">
      <c r="C51" s="297" t="s">
        <v>262</v>
      </c>
      <c r="D51" s="298">
        <v>81.099999999999994</v>
      </c>
      <c r="E51" s="298">
        <v>84.9</v>
      </c>
      <c r="F51" s="299">
        <f t="shared" si="0"/>
        <v>83</v>
      </c>
    </row>
    <row r="52" spans="3:6">
      <c r="C52" s="297" t="s">
        <v>263</v>
      </c>
      <c r="D52" s="298">
        <v>70.5</v>
      </c>
      <c r="E52" s="298">
        <v>77.7</v>
      </c>
      <c r="F52" s="299">
        <f t="shared" si="0"/>
        <v>74.099999999999994</v>
      </c>
    </row>
    <row r="53" spans="3:6">
      <c r="C53" s="297" t="s">
        <v>264</v>
      </c>
      <c r="D53" s="298">
        <v>73.099999999999994</v>
      </c>
      <c r="E53" s="298">
        <v>76.900000000000006</v>
      </c>
      <c r="F53" s="299">
        <f t="shared" si="0"/>
        <v>75</v>
      </c>
    </row>
    <row r="54" spans="3:6">
      <c r="C54" s="297" t="s">
        <v>265</v>
      </c>
      <c r="D54" s="298">
        <v>72</v>
      </c>
      <c r="E54" s="298">
        <v>74.5</v>
      </c>
      <c r="F54" s="299">
        <f t="shared" si="0"/>
        <v>73.25</v>
      </c>
    </row>
    <row r="55" spans="3:6">
      <c r="C55" s="297" t="s">
        <v>266</v>
      </c>
      <c r="D55" s="298">
        <v>72.900000000000006</v>
      </c>
      <c r="E55" s="298">
        <v>77.099999999999994</v>
      </c>
      <c r="F55" s="299">
        <f t="shared" si="0"/>
        <v>75</v>
      </c>
    </row>
    <row r="56" spans="3:6">
      <c r="C56" s="297" t="s">
        <v>267</v>
      </c>
      <c r="D56" s="298">
        <v>79</v>
      </c>
      <c r="E56" s="298">
        <v>79.900000000000006</v>
      </c>
      <c r="F56" s="299">
        <f t="shared" si="0"/>
        <v>79.45</v>
      </c>
    </row>
    <row r="57" spans="3:6">
      <c r="C57" s="297" t="s">
        <v>268</v>
      </c>
      <c r="D57" s="298">
        <v>81</v>
      </c>
      <c r="E57" s="298">
        <v>84.9</v>
      </c>
      <c r="F57" s="299">
        <f t="shared" si="0"/>
        <v>82.95</v>
      </c>
    </row>
    <row r="58" spans="3:6">
      <c r="C58" s="297" t="s">
        <v>269</v>
      </c>
      <c r="D58" s="298">
        <v>86.8</v>
      </c>
      <c r="E58" s="298">
        <v>88.3</v>
      </c>
      <c r="F58" s="299">
        <f t="shared" si="0"/>
        <v>87.55</v>
      </c>
    </row>
    <row r="59" spans="3:6">
      <c r="C59" s="297" t="s">
        <v>270</v>
      </c>
      <c r="D59" s="298">
        <v>95.6</v>
      </c>
      <c r="E59" s="298">
        <v>97.1</v>
      </c>
      <c r="F59" s="299">
        <f t="shared" si="0"/>
        <v>96.35</v>
      </c>
    </row>
    <row r="60" spans="3:6">
      <c r="C60" s="297" t="s">
        <v>271</v>
      </c>
      <c r="D60" s="298">
        <v>93.6</v>
      </c>
      <c r="E60" s="298">
        <v>97</v>
      </c>
      <c r="F60" s="299">
        <f t="shared" si="0"/>
        <v>95.3</v>
      </c>
    </row>
    <row r="61" spans="3:6">
      <c r="C61" s="297" t="s">
        <v>272</v>
      </c>
      <c r="D61" s="298">
        <v>88.2</v>
      </c>
      <c r="E61" s="298">
        <v>93.9</v>
      </c>
      <c r="F61" s="299">
        <f t="shared" si="0"/>
        <v>91.050000000000011</v>
      </c>
    </row>
    <row r="62" spans="3:6">
      <c r="C62" s="297" t="s">
        <v>273</v>
      </c>
      <c r="D62" s="298">
        <v>90.4</v>
      </c>
      <c r="E62" s="298">
        <v>93.9</v>
      </c>
      <c r="F62" s="299">
        <f t="shared" si="0"/>
        <v>92.15</v>
      </c>
    </row>
    <row r="63" spans="3:6">
      <c r="C63" s="297" t="s">
        <v>274</v>
      </c>
      <c r="D63" s="298">
        <v>88</v>
      </c>
      <c r="E63" s="298">
        <v>93.9</v>
      </c>
      <c r="F63" s="299">
        <f t="shared" si="0"/>
        <v>90.95</v>
      </c>
    </row>
    <row r="64" spans="3:6">
      <c r="C64" s="297" t="s">
        <v>275</v>
      </c>
      <c r="D64" s="298">
        <v>89.5</v>
      </c>
      <c r="E64" s="298">
        <v>93.9</v>
      </c>
      <c r="F64" s="299">
        <f t="shared" si="0"/>
        <v>91.7</v>
      </c>
    </row>
    <row r="65" spans="3:6">
      <c r="C65" s="297" t="s">
        <v>276</v>
      </c>
      <c r="D65" s="298">
        <v>85.6</v>
      </c>
      <c r="E65" s="298">
        <v>92.2</v>
      </c>
      <c r="F65" s="299">
        <f t="shared" si="0"/>
        <v>88.9</v>
      </c>
    </row>
    <row r="66" spans="3:6">
      <c r="C66" s="297" t="s">
        <v>277</v>
      </c>
      <c r="D66" s="298">
        <v>80.8</v>
      </c>
      <c r="E66" s="298">
        <v>86.5</v>
      </c>
      <c r="F66" s="299">
        <f t="shared" si="0"/>
        <v>83.65</v>
      </c>
    </row>
    <row r="67" spans="3:6">
      <c r="C67" s="297" t="s">
        <v>278</v>
      </c>
      <c r="D67" s="298">
        <v>82.2</v>
      </c>
      <c r="E67" s="298">
        <v>83.2</v>
      </c>
      <c r="F67" s="299">
        <f t="shared" si="0"/>
        <v>82.7</v>
      </c>
    </row>
    <row r="68" spans="3:6">
      <c r="C68" s="297" t="s">
        <v>279</v>
      </c>
      <c r="D68" s="298">
        <v>88</v>
      </c>
      <c r="E68" s="298">
        <v>88.4</v>
      </c>
      <c r="F68" s="299">
        <f t="shared" si="0"/>
        <v>88.2</v>
      </c>
    </row>
    <row r="69" spans="3:6">
      <c r="C69" s="297" t="s">
        <v>280</v>
      </c>
      <c r="D69" s="298">
        <v>92</v>
      </c>
      <c r="E69" s="298">
        <v>92.8</v>
      </c>
      <c r="F69" s="299">
        <f t="shared" si="0"/>
        <v>92.4</v>
      </c>
    </row>
    <row r="70" spans="3:6">
      <c r="C70" s="297" t="s">
        <v>281</v>
      </c>
      <c r="D70" s="298">
        <v>101.4</v>
      </c>
      <c r="E70" s="298">
        <v>101.4</v>
      </c>
      <c r="F70" s="299">
        <f t="shared" si="0"/>
        <v>101.4</v>
      </c>
    </row>
    <row r="71" spans="3:6">
      <c r="C71" s="297" t="s">
        <v>282</v>
      </c>
      <c r="D71" s="298">
        <v>97</v>
      </c>
      <c r="E71" s="298">
        <v>100.3</v>
      </c>
      <c r="F71" s="299">
        <f t="shared" si="0"/>
        <v>98.65</v>
      </c>
    </row>
    <row r="72" spans="3:6">
      <c r="C72" s="297" t="s">
        <v>283</v>
      </c>
      <c r="D72" s="298">
        <v>96.7</v>
      </c>
      <c r="E72" s="298">
        <v>97.5</v>
      </c>
      <c r="F72" s="299">
        <f t="shared" si="0"/>
        <v>97.1</v>
      </c>
    </row>
    <row r="73" spans="3:6">
      <c r="C73" s="297" t="s">
        <v>284</v>
      </c>
      <c r="D73" s="298">
        <v>99.5</v>
      </c>
      <c r="E73" s="298">
        <v>101.4</v>
      </c>
      <c r="F73" s="299">
        <f t="shared" si="0"/>
        <v>100.45</v>
      </c>
    </row>
    <row r="74" spans="3:6">
      <c r="C74" s="297" t="s">
        <v>285</v>
      </c>
      <c r="D74" s="298">
        <v>105.3</v>
      </c>
      <c r="E74" s="298">
        <v>107.8</v>
      </c>
      <c r="F74" s="299">
        <f t="shared" si="0"/>
        <v>106.55</v>
      </c>
    </row>
    <row r="75" spans="3:6">
      <c r="C75" s="297" t="s">
        <v>286</v>
      </c>
      <c r="D75" s="298">
        <v>112.7</v>
      </c>
      <c r="E75" s="298">
        <v>116.1</v>
      </c>
      <c r="F75" s="299">
        <f t="shared" si="0"/>
        <v>114.4</v>
      </c>
    </row>
    <row r="76" spans="3:6">
      <c r="C76" s="297" t="s">
        <v>287</v>
      </c>
      <c r="D76" s="298">
        <v>104.6</v>
      </c>
      <c r="E76" s="298">
        <v>109.5</v>
      </c>
      <c r="F76" s="299">
        <f t="shared" si="0"/>
        <v>107.05</v>
      </c>
    </row>
    <row r="77" spans="3:6">
      <c r="C77" s="297" t="s">
        <v>288</v>
      </c>
      <c r="D77" s="298">
        <v>94.9</v>
      </c>
      <c r="E77" s="298">
        <v>99.1</v>
      </c>
      <c r="F77" s="299">
        <f t="shared" si="0"/>
        <v>97</v>
      </c>
    </row>
    <row r="78" spans="3:6">
      <c r="C78" s="297" t="s">
        <v>289</v>
      </c>
      <c r="D78" s="298">
        <v>90.8</v>
      </c>
      <c r="E78" s="298">
        <v>92.3</v>
      </c>
      <c r="F78" s="299">
        <f t="shared" ref="F78:F141" si="1">AVERAGE(D78:E78)</f>
        <v>91.55</v>
      </c>
    </row>
    <row r="79" spans="3:6">
      <c r="C79" s="297" t="s">
        <v>290</v>
      </c>
      <c r="D79" s="298">
        <v>93.6</v>
      </c>
      <c r="E79" s="298">
        <v>94.7</v>
      </c>
      <c r="F79" s="299">
        <f t="shared" si="1"/>
        <v>94.15</v>
      </c>
    </row>
    <row r="80" spans="3:6">
      <c r="C80" s="297" t="s">
        <v>291</v>
      </c>
      <c r="D80" s="298">
        <v>89</v>
      </c>
      <c r="E80" s="298">
        <v>93.7</v>
      </c>
      <c r="F80" s="299">
        <f t="shared" si="1"/>
        <v>91.35</v>
      </c>
    </row>
    <row r="81" spans="3:11">
      <c r="C81" s="297" t="s">
        <v>292</v>
      </c>
      <c r="D81" s="298">
        <v>97.1</v>
      </c>
      <c r="E81" s="298">
        <v>98.2</v>
      </c>
      <c r="F81" s="299">
        <f t="shared" si="1"/>
        <v>97.65</v>
      </c>
    </row>
    <row r="82" spans="3:11">
      <c r="C82" s="297" t="s">
        <v>293</v>
      </c>
      <c r="D82" s="298">
        <v>110.7</v>
      </c>
      <c r="E82" s="298">
        <v>112.5</v>
      </c>
      <c r="F82" s="299">
        <f t="shared" si="1"/>
        <v>111.6</v>
      </c>
    </row>
    <row r="83" spans="3:11">
      <c r="C83" s="297" t="s">
        <v>294</v>
      </c>
      <c r="D83" s="298">
        <v>117.7</v>
      </c>
      <c r="E83" s="298">
        <v>118.2</v>
      </c>
      <c r="F83" s="299">
        <f t="shared" si="1"/>
        <v>117.95</v>
      </c>
    </row>
    <row r="84" spans="3:11">
      <c r="C84" s="297" t="s">
        <v>295</v>
      </c>
      <c r="D84" s="298">
        <v>113.1</v>
      </c>
      <c r="E84" s="298">
        <v>116.7</v>
      </c>
      <c r="F84" s="299">
        <f t="shared" si="1"/>
        <v>114.9</v>
      </c>
    </row>
    <row r="85" spans="3:11">
      <c r="C85" s="297" t="s">
        <v>296</v>
      </c>
      <c r="D85" s="298">
        <v>116</v>
      </c>
      <c r="E85" s="298">
        <v>115.2</v>
      </c>
      <c r="F85" s="299">
        <f t="shared" si="1"/>
        <v>115.6</v>
      </c>
    </row>
    <row r="86" spans="3:11">
      <c r="C86" s="297" t="s">
        <v>297</v>
      </c>
      <c r="D86" s="298">
        <v>114.3</v>
      </c>
      <c r="E86" s="298">
        <v>118</v>
      </c>
      <c r="F86" s="299">
        <f t="shared" si="1"/>
        <v>116.15</v>
      </c>
    </row>
    <row r="87" spans="3:11">
      <c r="C87" s="297" t="s">
        <v>298</v>
      </c>
      <c r="D87" s="298">
        <v>99.1</v>
      </c>
      <c r="E87" s="298">
        <v>100.5</v>
      </c>
      <c r="F87" s="299">
        <f t="shared" si="1"/>
        <v>99.8</v>
      </c>
    </row>
    <row r="88" spans="3:11">
      <c r="C88" s="297" t="s">
        <v>299</v>
      </c>
      <c r="D88" s="298">
        <v>96.2</v>
      </c>
      <c r="E88" s="298">
        <v>99</v>
      </c>
      <c r="F88" s="299">
        <f t="shared" si="1"/>
        <v>97.6</v>
      </c>
    </row>
    <row r="89" spans="3:11">
      <c r="C89" s="297" t="s">
        <v>300</v>
      </c>
      <c r="D89" s="298">
        <v>97.7</v>
      </c>
      <c r="E89" s="298">
        <v>97.5</v>
      </c>
      <c r="F89" s="299">
        <f t="shared" si="1"/>
        <v>97.6</v>
      </c>
    </row>
    <row r="90" spans="3:11">
      <c r="C90" s="297" t="s">
        <v>301</v>
      </c>
      <c r="D90" s="298">
        <v>101.4</v>
      </c>
      <c r="E90" s="298">
        <v>101</v>
      </c>
      <c r="F90" s="299">
        <f t="shared" si="1"/>
        <v>101.2</v>
      </c>
    </row>
    <row r="91" spans="3:11">
      <c r="C91" s="297" t="s">
        <v>302</v>
      </c>
      <c r="D91" s="298">
        <v>100.5</v>
      </c>
      <c r="E91" s="298">
        <v>103.3</v>
      </c>
      <c r="F91" s="299">
        <f t="shared" si="1"/>
        <v>101.9</v>
      </c>
    </row>
    <row r="92" spans="3:11">
      <c r="C92" s="297" t="s">
        <v>303</v>
      </c>
      <c r="D92" s="298">
        <v>99.9</v>
      </c>
      <c r="E92" s="298">
        <v>98</v>
      </c>
      <c r="F92" s="299">
        <f t="shared" si="1"/>
        <v>98.95</v>
      </c>
    </row>
    <row r="93" spans="3:11">
      <c r="C93" s="297" t="s">
        <v>304</v>
      </c>
      <c r="D93" s="298">
        <v>108.7</v>
      </c>
      <c r="E93" s="298">
        <v>106.9</v>
      </c>
      <c r="F93" s="299">
        <f t="shared" si="1"/>
        <v>107.80000000000001</v>
      </c>
      <c r="G93" s="381" t="s">
        <v>421</v>
      </c>
      <c r="H93" s="381" t="s">
        <v>427</v>
      </c>
      <c r="I93" s="381" t="s">
        <v>426</v>
      </c>
      <c r="J93" s="381" t="s">
        <v>425</v>
      </c>
      <c r="K93" s="381" t="s">
        <v>428</v>
      </c>
    </row>
    <row r="94" spans="3:11">
      <c r="C94" s="297" t="s">
        <v>305</v>
      </c>
      <c r="D94" s="298">
        <v>116.7</v>
      </c>
      <c r="E94" s="298">
        <v>116.9</v>
      </c>
      <c r="F94" s="299">
        <f t="shared" si="1"/>
        <v>116.80000000000001</v>
      </c>
      <c r="G94" s="382"/>
      <c r="H94" s="382"/>
      <c r="I94" s="382"/>
      <c r="J94" s="382"/>
      <c r="K94" s="382"/>
    </row>
    <row r="95" spans="3:11">
      <c r="C95" s="297" t="s">
        <v>306</v>
      </c>
      <c r="D95" s="298">
        <v>125</v>
      </c>
      <c r="E95" s="298">
        <v>122.7</v>
      </c>
      <c r="F95" s="299">
        <f t="shared" si="1"/>
        <v>123.85</v>
      </c>
      <c r="G95" s="382"/>
      <c r="H95" s="382"/>
      <c r="I95" s="382"/>
      <c r="J95" s="382"/>
      <c r="K95" s="382"/>
    </row>
    <row r="96" spans="3:11">
      <c r="C96" s="297" t="s">
        <v>307</v>
      </c>
      <c r="D96" s="298">
        <v>110.8</v>
      </c>
      <c r="E96" s="298">
        <v>112.4</v>
      </c>
      <c r="F96" s="299">
        <f t="shared" si="1"/>
        <v>111.6</v>
      </c>
      <c r="G96" s="382"/>
      <c r="H96" s="382"/>
      <c r="I96" s="382"/>
      <c r="J96" s="382"/>
      <c r="K96" s="382"/>
    </row>
    <row r="97" spans="3:11">
      <c r="C97" s="297" t="s">
        <v>308</v>
      </c>
      <c r="D97" s="298">
        <v>109.8</v>
      </c>
      <c r="E97" s="298">
        <v>111.4</v>
      </c>
      <c r="F97" s="299">
        <f t="shared" si="1"/>
        <v>110.6</v>
      </c>
      <c r="G97" s="382"/>
      <c r="H97" s="382"/>
      <c r="I97" s="382"/>
      <c r="J97" s="382"/>
      <c r="K97" s="382"/>
    </row>
    <row r="98" spans="3:11">
      <c r="C98" s="297" t="s">
        <v>309</v>
      </c>
      <c r="D98" s="298">
        <v>105.3</v>
      </c>
      <c r="E98" s="298">
        <v>106.8</v>
      </c>
      <c r="F98" s="299">
        <f t="shared" si="1"/>
        <v>106.05</v>
      </c>
      <c r="G98" s="382"/>
      <c r="H98" s="382"/>
      <c r="I98" s="382"/>
      <c r="J98" s="382"/>
      <c r="K98" s="382"/>
    </row>
    <row r="99" spans="3:11">
      <c r="C99" s="297" t="s">
        <v>310</v>
      </c>
      <c r="D99" s="298">
        <v>106.2</v>
      </c>
      <c r="E99" s="298">
        <v>107.7</v>
      </c>
      <c r="F99" s="299">
        <f t="shared" si="1"/>
        <v>106.95</v>
      </c>
      <c r="G99" s="382"/>
      <c r="H99" s="382"/>
      <c r="I99" s="382"/>
      <c r="J99" s="382"/>
      <c r="K99" s="382"/>
    </row>
    <row r="100" spans="3:11">
      <c r="C100" s="297" t="s">
        <v>311</v>
      </c>
      <c r="D100" s="298">
        <v>101.8</v>
      </c>
      <c r="E100" s="298">
        <v>101.8</v>
      </c>
      <c r="F100" s="299">
        <f t="shared" si="1"/>
        <v>101.8</v>
      </c>
      <c r="G100" s="382"/>
      <c r="H100" s="382"/>
      <c r="I100" s="382"/>
      <c r="J100" s="382"/>
      <c r="K100" s="382"/>
    </row>
    <row r="101" spans="3:11">
      <c r="C101" s="297" t="s">
        <v>312</v>
      </c>
      <c r="D101" s="298">
        <v>107.1</v>
      </c>
      <c r="E101" s="298">
        <v>104.5</v>
      </c>
      <c r="F101" s="299">
        <f t="shared" si="1"/>
        <v>105.8</v>
      </c>
      <c r="G101" s="382"/>
      <c r="H101" s="382"/>
      <c r="I101" s="382"/>
      <c r="J101" s="382"/>
      <c r="K101" s="382"/>
    </row>
    <row r="102" spans="3:11">
      <c r="C102" s="297" t="s">
        <v>313</v>
      </c>
      <c r="D102" s="298">
        <v>105.7</v>
      </c>
      <c r="E102" s="298">
        <v>107.4</v>
      </c>
      <c r="F102" s="299">
        <f t="shared" si="1"/>
        <v>106.55000000000001</v>
      </c>
      <c r="G102" s="382"/>
      <c r="H102" s="382"/>
      <c r="I102" s="382"/>
      <c r="J102" s="382"/>
      <c r="K102" s="382"/>
    </row>
    <row r="103" spans="3:11">
      <c r="C103" s="297" t="s">
        <v>314</v>
      </c>
      <c r="D103" s="298">
        <v>105.8</v>
      </c>
      <c r="E103" s="298">
        <v>107.7</v>
      </c>
      <c r="F103" s="299">
        <f t="shared" si="1"/>
        <v>106.75</v>
      </c>
      <c r="G103" s="383"/>
      <c r="H103" s="383"/>
      <c r="I103" s="383"/>
      <c r="J103" s="383"/>
      <c r="K103" s="383"/>
    </row>
    <row r="104" spans="3:11">
      <c r="C104" s="297" t="s">
        <v>315</v>
      </c>
      <c r="D104" s="298">
        <v>109.9</v>
      </c>
      <c r="E104" s="298">
        <v>109.4</v>
      </c>
      <c r="F104" s="299">
        <f t="shared" si="1"/>
        <v>109.65</v>
      </c>
      <c r="G104" s="383"/>
      <c r="H104" s="383"/>
      <c r="I104" s="383"/>
      <c r="J104" s="383"/>
      <c r="K104" s="383"/>
    </row>
    <row r="105" spans="3:11">
      <c r="C105" s="297" t="s">
        <v>316</v>
      </c>
      <c r="D105" s="298">
        <v>116.4</v>
      </c>
      <c r="E105" s="298">
        <v>116</v>
      </c>
      <c r="F105" s="299">
        <f t="shared" si="1"/>
        <v>116.2</v>
      </c>
      <c r="G105" s="383"/>
      <c r="H105" s="383"/>
      <c r="I105" s="383"/>
      <c r="J105" s="383"/>
      <c r="K105" s="383"/>
    </row>
    <row r="106" spans="3:11">
      <c r="C106" s="297" t="s">
        <v>317</v>
      </c>
      <c r="D106" s="298">
        <v>122.5</v>
      </c>
      <c r="E106" s="298">
        <v>122.7</v>
      </c>
      <c r="F106" s="299">
        <f t="shared" si="1"/>
        <v>122.6</v>
      </c>
      <c r="G106" s="383"/>
      <c r="H106" s="383"/>
      <c r="I106" s="383"/>
      <c r="J106" s="383"/>
      <c r="K106" s="383"/>
    </row>
    <row r="107" spans="3:11">
      <c r="C107" s="297" t="s">
        <v>318</v>
      </c>
      <c r="D107" s="298">
        <v>132.4</v>
      </c>
      <c r="E107" s="298">
        <v>133.80000000000001</v>
      </c>
      <c r="F107" s="299">
        <f t="shared" si="1"/>
        <v>133.10000000000002</v>
      </c>
      <c r="G107" s="383"/>
      <c r="H107" s="383"/>
      <c r="I107" s="383"/>
      <c r="J107" s="383"/>
      <c r="K107" s="383"/>
    </row>
    <row r="108" spans="3:11">
      <c r="C108" s="297" t="s">
        <v>319</v>
      </c>
      <c r="D108" s="298">
        <v>143.1</v>
      </c>
      <c r="E108" s="298">
        <v>143.5</v>
      </c>
      <c r="F108" s="299">
        <f t="shared" si="1"/>
        <v>143.30000000000001</v>
      </c>
      <c r="G108" s="384"/>
      <c r="H108" s="384"/>
      <c r="I108" s="384"/>
      <c r="J108" s="384"/>
      <c r="K108" s="384"/>
    </row>
    <row r="109" spans="3:11">
      <c r="C109" s="297" t="s">
        <v>320</v>
      </c>
      <c r="D109" s="298">
        <v>146.6</v>
      </c>
      <c r="E109" s="298">
        <v>150.5</v>
      </c>
      <c r="F109" s="299">
        <f t="shared" si="1"/>
        <v>148.55000000000001</v>
      </c>
      <c r="G109" s="275">
        <v>10</v>
      </c>
      <c r="H109" s="276">
        <f t="shared" ref="H109:H140" si="2">G109*$J$9/10</f>
        <v>2.3446029483495892</v>
      </c>
      <c r="I109" s="274">
        <f>F109-H109</f>
        <v>146.20539705165044</v>
      </c>
      <c r="J109" s="277">
        <f>H109/I109</f>
        <v>1.6036363880064592E-2</v>
      </c>
    </row>
    <row r="110" spans="3:11">
      <c r="C110" s="297" t="s">
        <v>321</v>
      </c>
      <c r="D110" s="298">
        <v>140.5</v>
      </c>
      <c r="E110" s="298">
        <v>142</v>
      </c>
      <c r="F110" s="299">
        <f t="shared" si="1"/>
        <v>141.25</v>
      </c>
      <c r="G110" s="275">
        <v>10</v>
      </c>
      <c r="H110" s="276">
        <f t="shared" si="2"/>
        <v>2.3446029483495892</v>
      </c>
      <c r="I110" s="274">
        <f t="shared" ref="I110:I173" si="3">F110-H110</f>
        <v>138.90539705165043</v>
      </c>
      <c r="J110" s="277">
        <f t="shared" ref="J110:J173" si="4">H110/I110</f>
        <v>1.6879134994861104E-2</v>
      </c>
    </row>
    <row r="111" spans="3:11">
      <c r="C111" s="297" t="s">
        <v>322</v>
      </c>
      <c r="D111" s="298">
        <v>137.9</v>
      </c>
      <c r="E111" s="298">
        <v>138.19999999999999</v>
      </c>
      <c r="F111" s="299">
        <f t="shared" si="1"/>
        <v>138.05000000000001</v>
      </c>
      <c r="G111" s="275">
        <v>10</v>
      </c>
      <c r="H111" s="276">
        <f t="shared" si="2"/>
        <v>2.3446029483495892</v>
      </c>
      <c r="I111" s="274">
        <f t="shared" si="3"/>
        <v>135.70539705165044</v>
      </c>
      <c r="J111" s="277">
        <f t="shared" si="4"/>
        <v>1.7277153298900977E-2</v>
      </c>
    </row>
    <row r="112" spans="3:11">
      <c r="C112" s="297" t="s">
        <v>323</v>
      </c>
      <c r="D112" s="298">
        <v>119.8</v>
      </c>
      <c r="E112" s="298">
        <v>123.1</v>
      </c>
      <c r="F112" s="299">
        <f t="shared" si="1"/>
        <v>121.44999999999999</v>
      </c>
      <c r="G112" s="275">
        <v>10</v>
      </c>
      <c r="H112" s="276">
        <f t="shared" si="2"/>
        <v>2.3446029483495892</v>
      </c>
      <c r="I112" s="274">
        <f t="shared" si="3"/>
        <v>119.1053970516504</v>
      </c>
      <c r="J112" s="277">
        <f t="shared" si="4"/>
        <v>1.968511088823998E-2</v>
      </c>
    </row>
    <row r="113" spans="3:11">
      <c r="C113" s="297" t="s">
        <v>324</v>
      </c>
      <c r="D113" s="298">
        <v>96.6</v>
      </c>
      <c r="E113" s="298">
        <v>98.9</v>
      </c>
      <c r="F113" s="299">
        <f t="shared" si="1"/>
        <v>97.75</v>
      </c>
      <c r="G113" s="275">
        <v>10</v>
      </c>
      <c r="H113" s="276">
        <f t="shared" si="2"/>
        <v>2.3446029483495892</v>
      </c>
      <c r="I113" s="274">
        <f t="shared" si="3"/>
        <v>95.405397051650411</v>
      </c>
      <c r="J113" s="277">
        <f t="shared" si="4"/>
        <v>2.4575160533950421E-2</v>
      </c>
    </row>
    <row r="114" spans="3:11">
      <c r="C114" s="297" t="s">
        <v>325</v>
      </c>
      <c r="D114" s="298">
        <v>84.3</v>
      </c>
      <c r="E114" s="298">
        <v>84.4</v>
      </c>
      <c r="F114" s="299">
        <f t="shared" si="1"/>
        <v>84.35</v>
      </c>
      <c r="G114" s="275">
        <v>10</v>
      </c>
      <c r="H114" s="276">
        <f t="shared" si="2"/>
        <v>2.3446029483495892</v>
      </c>
      <c r="I114" s="274">
        <f t="shared" si="3"/>
        <v>82.005397051650405</v>
      </c>
      <c r="J114" s="277">
        <f t="shared" si="4"/>
        <v>2.8590837099085817E-2</v>
      </c>
    </row>
    <row r="115" spans="3:11">
      <c r="C115" s="297" t="s">
        <v>326</v>
      </c>
      <c r="D115" s="298">
        <v>91.9</v>
      </c>
      <c r="E115" s="298">
        <v>91.7</v>
      </c>
      <c r="F115" s="299">
        <f t="shared" si="1"/>
        <v>91.800000000000011</v>
      </c>
      <c r="G115" s="275">
        <v>10</v>
      </c>
      <c r="H115" s="276">
        <f t="shared" si="2"/>
        <v>2.3446029483495892</v>
      </c>
      <c r="I115" s="274">
        <f t="shared" si="3"/>
        <v>89.455397051650422</v>
      </c>
      <c r="J115" s="277">
        <f t="shared" si="4"/>
        <v>2.6209742795013754E-2</v>
      </c>
      <c r="K115" s="278">
        <f>AVERAGE(J109:J120)</f>
        <v>2.2343944127325318E-2</v>
      </c>
    </row>
    <row r="116" spans="3:11">
      <c r="C116" s="297" t="s">
        <v>327</v>
      </c>
      <c r="D116" s="298">
        <v>95</v>
      </c>
      <c r="E116" s="298">
        <v>96.3</v>
      </c>
      <c r="F116" s="299">
        <f t="shared" si="1"/>
        <v>95.65</v>
      </c>
      <c r="G116" s="275">
        <v>10</v>
      </c>
      <c r="H116" s="276">
        <f t="shared" si="2"/>
        <v>2.3446029483495892</v>
      </c>
      <c r="I116" s="274">
        <f t="shared" si="3"/>
        <v>93.305397051650417</v>
      </c>
      <c r="J116" s="277">
        <f t="shared" si="4"/>
        <v>2.512826720036038E-2</v>
      </c>
    </row>
    <row r="117" spans="3:11">
      <c r="C117" s="297" t="s">
        <v>328</v>
      </c>
      <c r="D117" s="298">
        <v>98.7</v>
      </c>
      <c r="E117" s="298">
        <v>96.4</v>
      </c>
      <c r="F117" s="299">
        <f t="shared" si="1"/>
        <v>97.550000000000011</v>
      </c>
      <c r="G117" s="275">
        <v>10</v>
      </c>
      <c r="H117" s="276">
        <f t="shared" si="2"/>
        <v>2.3446029483495892</v>
      </c>
      <c r="I117" s="274">
        <f t="shared" si="3"/>
        <v>95.205397051650422</v>
      </c>
      <c r="J117" s="277">
        <f t="shared" si="4"/>
        <v>2.462678609572528E-2</v>
      </c>
    </row>
    <row r="118" spans="3:11">
      <c r="C118" s="297" t="s">
        <v>329</v>
      </c>
      <c r="D118" s="298">
        <v>100</v>
      </c>
      <c r="E118" s="298">
        <v>98.5</v>
      </c>
      <c r="F118" s="299">
        <f t="shared" si="1"/>
        <v>99.25</v>
      </c>
      <c r="G118" s="275">
        <v>10</v>
      </c>
      <c r="H118" s="276">
        <f t="shared" si="2"/>
        <v>2.3446029483495892</v>
      </c>
      <c r="I118" s="274">
        <f t="shared" si="3"/>
        <v>96.905397051650411</v>
      </c>
      <c r="J118" s="277">
        <f t="shared" si="4"/>
        <v>2.419476127939417E-2</v>
      </c>
    </row>
    <row r="119" spans="3:11">
      <c r="C119" s="297" t="s">
        <v>330</v>
      </c>
      <c r="D119" s="298">
        <v>104</v>
      </c>
      <c r="E119" s="298">
        <v>105</v>
      </c>
      <c r="F119" s="299">
        <f t="shared" si="1"/>
        <v>104.5</v>
      </c>
      <c r="G119" s="275">
        <v>10</v>
      </c>
      <c r="H119" s="276">
        <f t="shared" si="2"/>
        <v>2.3446029483495892</v>
      </c>
      <c r="I119" s="274">
        <f t="shared" si="3"/>
        <v>102.15539705165041</v>
      </c>
      <c r="J119" s="277">
        <f t="shared" si="4"/>
        <v>2.2951337041587173E-2</v>
      </c>
    </row>
    <row r="120" spans="3:11">
      <c r="C120" s="297" t="s">
        <v>331</v>
      </c>
      <c r="D120" s="298">
        <v>110.9</v>
      </c>
      <c r="E120" s="298">
        <v>107.2</v>
      </c>
      <c r="F120" s="299">
        <f t="shared" si="1"/>
        <v>109.05000000000001</v>
      </c>
      <c r="G120" s="275">
        <v>10</v>
      </c>
      <c r="H120" s="276">
        <f t="shared" si="2"/>
        <v>2.3446029483495892</v>
      </c>
      <c r="I120" s="274">
        <f t="shared" si="3"/>
        <v>106.70539705165042</v>
      </c>
      <c r="J120" s="277">
        <f t="shared" si="4"/>
        <v>2.1972674420720175E-2</v>
      </c>
    </row>
    <row r="121" spans="3:11">
      <c r="C121" s="297" t="s">
        <v>332</v>
      </c>
      <c r="D121" s="298">
        <v>108.1</v>
      </c>
      <c r="E121" s="298">
        <v>105.2</v>
      </c>
      <c r="F121" s="299">
        <f t="shared" si="1"/>
        <v>106.65</v>
      </c>
      <c r="G121" s="275">
        <v>15</v>
      </c>
      <c r="H121" s="276">
        <f t="shared" si="2"/>
        <v>3.5169044225243837</v>
      </c>
      <c r="I121" s="274">
        <f t="shared" si="3"/>
        <v>103.13309557747561</v>
      </c>
      <c r="J121" s="279">
        <f t="shared" si="4"/>
        <v>3.4100638624605384E-2</v>
      </c>
    </row>
    <row r="122" spans="3:11">
      <c r="C122" s="297" t="s">
        <v>333</v>
      </c>
      <c r="D122" s="298">
        <v>109.4</v>
      </c>
      <c r="E122" s="298">
        <v>105.7</v>
      </c>
      <c r="F122" s="299">
        <f t="shared" si="1"/>
        <v>107.55000000000001</v>
      </c>
      <c r="G122" s="275">
        <v>15</v>
      </c>
      <c r="H122" s="276">
        <f t="shared" si="2"/>
        <v>3.5169044225243837</v>
      </c>
      <c r="I122" s="274">
        <f t="shared" si="3"/>
        <v>104.03309557747562</v>
      </c>
      <c r="J122" s="279">
        <f t="shared" si="4"/>
        <v>3.3805630823561063E-2</v>
      </c>
    </row>
    <row r="123" spans="3:11">
      <c r="C123" s="297" t="s">
        <v>334</v>
      </c>
      <c r="D123" s="298">
        <v>112.1</v>
      </c>
      <c r="E123" s="298">
        <v>108.1</v>
      </c>
      <c r="F123" s="299">
        <f t="shared" si="1"/>
        <v>110.1</v>
      </c>
      <c r="G123" s="275">
        <v>15</v>
      </c>
      <c r="H123" s="276">
        <f t="shared" si="2"/>
        <v>3.5169044225243837</v>
      </c>
      <c r="I123" s="274">
        <f t="shared" si="3"/>
        <v>106.5830955774756</v>
      </c>
      <c r="J123" s="279">
        <f t="shared" si="4"/>
        <v>3.2996831284262465E-2</v>
      </c>
    </row>
    <row r="124" spans="3:11">
      <c r="C124" s="297" t="s">
        <v>335</v>
      </c>
      <c r="D124" s="298">
        <v>104</v>
      </c>
      <c r="E124" s="298">
        <v>101.1</v>
      </c>
      <c r="F124" s="299">
        <f t="shared" si="1"/>
        <v>102.55</v>
      </c>
      <c r="G124" s="275">
        <v>15</v>
      </c>
      <c r="H124" s="276">
        <f t="shared" si="2"/>
        <v>3.5169044225243837</v>
      </c>
      <c r="I124" s="274">
        <f t="shared" si="3"/>
        <v>99.033095577475621</v>
      </c>
      <c r="J124" s="279">
        <f t="shared" si="4"/>
        <v>3.5512415339708704E-2</v>
      </c>
    </row>
    <row r="125" spans="3:11">
      <c r="C125" s="297" t="s">
        <v>336</v>
      </c>
      <c r="D125" s="298">
        <v>107.6</v>
      </c>
      <c r="E125" s="298">
        <v>105.4</v>
      </c>
      <c r="F125" s="299">
        <f t="shared" si="1"/>
        <v>106.5</v>
      </c>
      <c r="G125" s="275">
        <v>15</v>
      </c>
      <c r="H125" s="276">
        <f t="shared" si="2"/>
        <v>3.5169044225243837</v>
      </c>
      <c r="I125" s="274">
        <f t="shared" si="3"/>
        <v>102.98309557747561</v>
      </c>
      <c r="J125" s="279">
        <f t="shared" si="4"/>
        <v>3.4150307900567702E-2</v>
      </c>
    </row>
    <row r="126" spans="3:11">
      <c r="C126" s="297" t="s">
        <v>337</v>
      </c>
      <c r="D126" s="298">
        <v>105.7</v>
      </c>
      <c r="E126" s="298">
        <v>103.9</v>
      </c>
      <c r="F126" s="299">
        <f t="shared" si="1"/>
        <v>104.80000000000001</v>
      </c>
      <c r="G126" s="275">
        <v>15</v>
      </c>
      <c r="H126" s="276">
        <f t="shared" si="2"/>
        <v>3.5169044225243837</v>
      </c>
      <c r="I126" s="274">
        <f t="shared" si="3"/>
        <v>101.28309557747562</v>
      </c>
      <c r="J126" s="279">
        <f t="shared" si="4"/>
        <v>3.472350842430718E-2</v>
      </c>
    </row>
    <row r="127" spans="3:11">
      <c r="C127" s="297" t="s">
        <v>338</v>
      </c>
      <c r="D127" s="298">
        <v>110.4</v>
      </c>
      <c r="E127" s="298">
        <v>103.8</v>
      </c>
      <c r="F127" s="299">
        <f t="shared" si="1"/>
        <v>107.1</v>
      </c>
      <c r="G127" s="275">
        <v>15</v>
      </c>
      <c r="H127" s="276">
        <f t="shared" si="2"/>
        <v>3.5169044225243837</v>
      </c>
      <c r="I127" s="274">
        <f t="shared" si="3"/>
        <v>103.5830955774756</v>
      </c>
      <c r="J127" s="279">
        <f t="shared" si="4"/>
        <v>3.3952493917252101E-2</v>
      </c>
      <c r="K127" s="279">
        <f>AVERAGE(J121:J132)</f>
        <v>3.366943091433338E-2</v>
      </c>
    </row>
    <row r="128" spans="3:11">
      <c r="C128" s="297" t="s">
        <v>339</v>
      </c>
      <c r="D128" s="298">
        <v>109.7</v>
      </c>
      <c r="E128" s="298">
        <v>102.5</v>
      </c>
      <c r="F128" s="299">
        <f t="shared" si="1"/>
        <v>106.1</v>
      </c>
      <c r="G128" s="275">
        <v>15</v>
      </c>
      <c r="H128" s="276">
        <f t="shared" si="2"/>
        <v>3.5169044225243837</v>
      </c>
      <c r="I128" s="274">
        <f t="shared" si="3"/>
        <v>102.5830955774756</v>
      </c>
      <c r="J128" s="279">
        <f t="shared" si="4"/>
        <v>3.4283469442275227E-2</v>
      </c>
    </row>
    <row r="129" spans="3:11">
      <c r="C129" s="297" t="s">
        <v>340</v>
      </c>
      <c r="D129" s="298">
        <v>113.7</v>
      </c>
      <c r="E129" s="298">
        <v>105.4</v>
      </c>
      <c r="F129" s="299">
        <f t="shared" si="1"/>
        <v>109.55000000000001</v>
      </c>
      <c r="G129" s="275">
        <v>15</v>
      </c>
      <c r="H129" s="276">
        <f t="shared" si="2"/>
        <v>3.5169044225243837</v>
      </c>
      <c r="I129" s="274">
        <f t="shared" si="3"/>
        <v>106.03309557747562</v>
      </c>
      <c r="J129" s="279">
        <f t="shared" si="4"/>
        <v>3.3167987818998206E-2</v>
      </c>
    </row>
    <row r="130" spans="3:11">
      <c r="C130" s="297" t="s">
        <v>341</v>
      </c>
      <c r="D130" s="298">
        <v>114.9</v>
      </c>
      <c r="E130" s="298">
        <v>106.1</v>
      </c>
      <c r="F130" s="299">
        <f t="shared" si="1"/>
        <v>110.5</v>
      </c>
      <c r="G130" s="275">
        <v>15</v>
      </c>
      <c r="H130" s="276">
        <f t="shared" si="2"/>
        <v>3.5169044225243837</v>
      </c>
      <c r="I130" s="274">
        <f t="shared" si="3"/>
        <v>106.98309557747561</v>
      </c>
      <c r="J130" s="279">
        <f t="shared" si="4"/>
        <v>3.2873459152969568E-2</v>
      </c>
    </row>
    <row r="131" spans="3:11">
      <c r="C131" s="297" t="s">
        <v>342</v>
      </c>
      <c r="D131" s="298">
        <v>115.6</v>
      </c>
      <c r="E131" s="298">
        <v>109.7</v>
      </c>
      <c r="F131" s="299">
        <f t="shared" si="1"/>
        <v>112.65</v>
      </c>
      <c r="G131" s="275">
        <v>15</v>
      </c>
      <c r="H131" s="276">
        <f t="shared" si="2"/>
        <v>3.5169044225243837</v>
      </c>
      <c r="I131" s="274">
        <f t="shared" si="3"/>
        <v>109.13309557747561</v>
      </c>
      <c r="J131" s="279">
        <f t="shared" si="4"/>
        <v>3.2225828507060607E-2</v>
      </c>
    </row>
    <row r="132" spans="3:11">
      <c r="C132" s="297" t="s">
        <v>343</v>
      </c>
      <c r="D132" s="298">
        <v>114.3</v>
      </c>
      <c r="E132" s="298">
        <v>110.9</v>
      </c>
      <c r="F132" s="299">
        <f t="shared" si="1"/>
        <v>112.6</v>
      </c>
      <c r="G132" s="275">
        <v>15</v>
      </c>
      <c r="H132" s="276">
        <f t="shared" si="2"/>
        <v>3.5169044225243837</v>
      </c>
      <c r="I132" s="274">
        <f t="shared" si="3"/>
        <v>109.0830955774756</v>
      </c>
      <c r="J132" s="279">
        <f t="shared" si="4"/>
        <v>3.224059973643234E-2</v>
      </c>
    </row>
    <row r="133" spans="3:11">
      <c r="C133" s="297" t="s">
        <v>344</v>
      </c>
      <c r="D133" s="298">
        <v>118.1</v>
      </c>
      <c r="E133" s="298">
        <v>112</v>
      </c>
      <c r="F133" s="299">
        <f t="shared" si="1"/>
        <v>115.05</v>
      </c>
      <c r="G133" s="275">
        <v>20</v>
      </c>
      <c r="H133" s="276">
        <f t="shared" si="2"/>
        <v>4.6892058966991783</v>
      </c>
      <c r="I133" s="274">
        <f t="shared" si="3"/>
        <v>110.36079410330082</v>
      </c>
      <c r="J133" s="284">
        <f t="shared" si="4"/>
        <v>4.2489780313740302E-2</v>
      </c>
    </row>
    <row r="134" spans="3:11">
      <c r="C134" s="297" t="s">
        <v>345</v>
      </c>
      <c r="D134" s="298">
        <v>118.5</v>
      </c>
      <c r="E134" s="298">
        <v>112</v>
      </c>
      <c r="F134" s="299">
        <f t="shared" si="1"/>
        <v>115.25</v>
      </c>
      <c r="G134" s="275">
        <v>20</v>
      </c>
      <c r="H134" s="276">
        <f t="shared" si="2"/>
        <v>4.6892058966991783</v>
      </c>
      <c r="I134" s="274">
        <f t="shared" si="3"/>
        <v>110.56079410330082</v>
      </c>
      <c r="J134" s="284">
        <f t="shared" si="4"/>
        <v>4.2412918021535635E-2</v>
      </c>
    </row>
    <row r="135" spans="3:11">
      <c r="C135" s="297" t="s">
        <v>346</v>
      </c>
      <c r="D135" s="298">
        <v>116</v>
      </c>
      <c r="E135" s="298">
        <v>112</v>
      </c>
      <c r="F135" s="299">
        <f t="shared" si="1"/>
        <v>114</v>
      </c>
      <c r="G135" s="275">
        <v>20</v>
      </c>
      <c r="H135" s="276">
        <f t="shared" si="2"/>
        <v>4.6892058966991783</v>
      </c>
      <c r="I135" s="274">
        <f t="shared" si="3"/>
        <v>109.31079410330082</v>
      </c>
      <c r="J135" s="284">
        <f t="shared" si="4"/>
        <v>4.289792179414402E-2</v>
      </c>
    </row>
    <row r="136" spans="3:11">
      <c r="C136" s="297" t="s">
        <v>347</v>
      </c>
      <c r="D136" s="298">
        <v>116.3</v>
      </c>
      <c r="E136" s="298">
        <v>109.9</v>
      </c>
      <c r="F136" s="299">
        <f t="shared" si="1"/>
        <v>113.1</v>
      </c>
      <c r="G136" s="275">
        <v>20</v>
      </c>
      <c r="H136" s="276">
        <f t="shared" si="2"/>
        <v>4.6892058966991783</v>
      </c>
      <c r="I136" s="274">
        <f t="shared" si="3"/>
        <v>108.41079410330082</v>
      </c>
      <c r="J136" s="284">
        <f t="shared" si="4"/>
        <v>4.3254049889451043E-2</v>
      </c>
    </row>
    <row r="137" spans="3:11">
      <c r="C137" s="297" t="s">
        <v>348</v>
      </c>
      <c r="D137" s="298">
        <v>116.8</v>
      </c>
      <c r="E137" s="298">
        <v>112.7</v>
      </c>
      <c r="F137" s="299">
        <f t="shared" si="1"/>
        <v>114.75</v>
      </c>
      <c r="G137" s="275">
        <v>20</v>
      </c>
      <c r="H137" s="276">
        <f t="shared" si="2"/>
        <v>4.6892058966991783</v>
      </c>
      <c r="I137" s="274">
        <f t="shared" si="3"/>
        <v>110.06079410330082</v>
      </c>
      <c r="J137" s="284">
        <f t="shared" si="4"/>
        <v>4.2605597523655746E-2</v>
      </c>
    </row>
    <row r="138" spans="3:11">
      <c r="C138" s="297" t="s">
        <v>349</v>
      </c>
      <c r="D138" s="298">
        <v>119.1</v>
      </c>
      <c r="E138" s="298">
        <v>112.9</v>
      </c>
      <c r="F138" s="299">
        <f t="shared" si="1"/>
        <v>116</v>
      </c>
      <c r="G138" s="275">
        <v>20</v>
      </c>
      <c r="H138" s="276">
        <f t="shared" si="2"/>
        <v>4.6892058966991783</v>
      </c>
      <c r="I138" s="274">
        <f t="shared" si="3"/>
        <v>111.31079410330082</v>
      </c>
      <c r="J138" s="284">
        <f t="shared" si="4"/>
        <v>4.2127144402073081E-2</v>
      </c>
    </row>
    <row r="139" spans="3:11">
      <c r="C139" s="297" t="s">
        <v>350</v>
      </c>
      <c r="D139" s="298">
        <v>121.1</v>
      </c>
      <c r="E139" s="298">
        <v>114.7</v>
      </c>
      <c r="F139" s="299">
        <f t="shared" si="1"/>
        <v>117.9</v>
      </c>
      <c r="G139" s="275">
        <v>20</v>
      </c>
      <c r="H139" s="276">
        <f t="shared" si="2"/>
        <v>4.6892058966991783</v>
      </c>
      <c r="I139" s="274">
        <f t="shared" si="3"/>
        <v>113.21079410330083</v>
      </c>
      <c r="J139" s="284">
        <f t="shared" si="4"/>
        <v>4.1420130773223304E-2</v>
      </c>
      <c r="K139" s="282">
        <f>AVERAGE(J133:J144)</f>
        <v>4.0410239630885136E-2</v>
      </c>
    </row>
    <row r="140" spans="3:11">
      <c r="C140" s="297" t="s">
        <v>351</v>
      </c>
      <c r="D140" s="298">
        <v>122.9</v>
      </c>
      <c r="E140" s="298">
        <v>116.9</v>
      </c>
      <c r="F140" s="299">
        <f t="shared" si="1"/>
        <v>119.9</v>
      </c>
      <c r="G140" s="275">
        <v>20</v>
      </c>
      <c r="H140" s="276">
        <f t="shared" si="2"/>
        <v>4.6892058966991783</v>
      </c>
      <c r="I140" s="274">
        <f t="shared" si="3"/>
        <v>115.21079410330083</v>
      </c>
      <c r="J140" s="284">
        <f t="shared" si="4"/>
        <v>4.070109865308906E-2</v>
      </c>
    </row>
    <row r="141" spans="3:11">
      <c r="C141" s="297" t="s">
        <v>352</v>
      </c>
      <c r="D141" s="298">
        <v>130.6</v>
      </c>
      <c r="E141" s="298">
        <v>125.1</v>
      </c>
      <c r="F141" s="299">
        <f t="shared" si="1"/>
        <v>127.85</v>
      </c>
      <c r="G141" s="275">
        <v>20</v>
      </c>
      <c r="H141" s="276">
        <f t="shared" ref="H141:H172" si="5">G141*$J$9/10</f>
        <v>4.6892058966991783</v>
      </c>
      <c r="I141" s="274">
        <f t="shared" si="3"/>
        <v>123.16079410330082</v>
      </c>
      <c r="J141" s="284">
        <f t="shared" si="4"/>
        <v>3.8073852404411412E-2</v>
      </c>
    </row>
    <row r="142" spans="3:11">
      <c r="C142" s="297" t="s">
        <v>353</v>
      </c>
      <c r="D142" s="298">
        <v>136.80000000000001</v>
      </c>
      <c r="E142" s="298">
        <v>130.19999999999999</v>
      </c>
      <c r="F142" s="299">
        <f t="shared" ref="F142:F195" si="6">AVERAGE(D142:E142)</f>
        <v>133.5</v>
      </c>
      <c r="G142" s="275">
        <v>20</v>
      </c>
      <c r="H142" s="276">
        <f t="shared" si="5"/>
        <v>4.6892058966991783</v>
      </c>
      <c r="I142" s="274">
        <f t="shared" si="3"/>
        <v>128.81079410330082</v>
      </c>
      <c r="J142" s="284">
        <f t="shared" si="4"/>
        <v>3.6403827251764574E-2</v>
      </c>
    </row>
    <row r="143" spans="3:11">
      <c r="C143" s="297" t="s">
        <v>354</v>
      </c>
      <c r="D143" s="298">
        <v>139.5</v>
      </c>
      <c r="E143" s="298">
        <v>131.6</v>
      </c>
      <c r="F143" s="299">
        <f t="shared" si="6"/>
        <v>135.55000000000001</v>
      </c>
      <c r="G143" s="275">
        <v>20</v>
      </c>
      <c r="H143" s="276">
        <f t="shared" si="5"/>
        <v>4.6892058966991783</v>
      </c>
      <c r="I143" s="274">
        <f t="shared" si="3"/>
        <v>130.86079410330083</v>
      </c>
      <c r="J143" s="284">
        <f t="shared" si="4"/>
        <v>3.5833543031975973E-2</v>
      </c>
    </row>
    <row r="144" spans="3:11">
      <c r="C144" s="297" t="s">
        <v>355</v>
      </c>
      <c r="D144" s="298">
        <v>135.80000000000001</v>
      </c>
      <c r="E144" s="298">
        <v>129.1</v>
      </c>
      <c r="F144" s="299">
        <f t="shared" si="6"/>
        <v>132.44999999999999</v>
      </c>
      <c r="G144" s="275">
        <v>20</v>
      </c>
      <c r="H144" s="276">
        <f t="shared" si="5"/>
        <v>4.6892058966991783</v>
      </c>
      <c r="I144" s="274">
        <f t="shared" si="3"/>
        <v>127.76079410330081</v>
      </c>
      <c r="J144" s="284">
        <f t="shared" si="4"/>
        <v>3.6703011511557505E-2</v>
      </c>
    </row>
    <row r="145" spans="3:11">
      <c r="C145" s="297" t="s">
        <v>356</v>
      </c>
      <c r="D145" s="298">
        <v>133.69999999999999</v>
      </c>
      <c r="E145" s="298">
        <v>124.4</v>
      </c>
      <c r="F145" s="299">
        <f t="shared" si="6"/>
        <v>129.05000000000001</v>
      </c>
      <c r="G145" s="275">
        <v>25</v>
      </c>
      <c r="H145" s="276">
        <f t="shared" si="5"/>
        <v>5.8615073708739729</v>
      </c>
      <c r="I145" s="274">
        <f t="shared" si="3"/>
        <v>123.18849262912605</v>
      </c>
      <c r="J145" s="283">
        <f t="shared" si="4"/>
        <v>4.7581614530512635E-2</v>
      </c>
    </row>
    <row r="146" spans="3:11">
      <c r="C146" s="297" t="s">
        <v>357</v>
      </c>
      <c r="D146" s="298">
        <v>133.19999999999999</v>
      </c>
      <c r="E146" s="298">
        <v>123</v>
      </c>
      <c r="F146" s="299">
        <f t="shared" si="6"/>
        <v>128.1</v>
      </c>
      <c r="G146" s="275">
        <v>25</v>
      </c>
      <c r="H146" s="276">
        <f t="shared" si="5"/>
        <v>5.8615073708739729</v>
      </c>
      <c r="I146" s="274">
        <f t="shared" si="3"/>
        <v>122.23849262912603</v>
      </c>
      <c r="J146" s="283">
        <f t="shared" si="4"/>
        <v>4.7951404216492598E-2</v>
      </c>
    </row>
    <row r="147" spans="3:11">
      <c r="C147" s="297" t="s">
        <v>358</v>
      </c>
      <c r="D147" s="298">
        <v>136.9</v>
      </c>
      <c r="E147" s="298">
        <v>127.9</v>
      </c>
      <c r="F147" s="299">
        <f t="shared" si="6"/>
        <v>132.4</v>
      </c>
      <c r="G147" s="275">
        <v>25</v>
      </c>
      <c r="H147" s="276">
        <f t="shared" si="5"/>
        <v>5.8615073708739729</v>
      </c>
      <c r="I147" s="274">
        <f t="shared" si="3"/>
        <v>126.53849262912604</v>
      </c>
      <c r="J147" s="283">
        <f t="shared" si="4"/>
        <v>4.6321931367189359E-2</v>
      </c>
    </row>
    <row r="148" spans="3:11">
      <c r="C148" s="297" t="s">
        <v>359</v>
      </c>
      <c r="D148" s="298">
        <v>138.69999999999999</v>
      </c>
      <c r="E148" s="298">
        <v>125.4</v>
      </c>
      <c r="F148" s="299">
        <f t="shared" si="6"/>
        <v>132.05000000000001</v>
      </c>
      <c r="G148" s="275">
        <v>25</v>
      </c>
      <c r="H148" s="276">
        <f t="shared" si="5"/>
        <v>5.8615073708739729</v>
      </c>
      <c r="I148" s="274">
        <f t="shared" si="3"/>
        <v>126.18849262912605</v>
      </c>
      <c r="J148" s="283">
        <f t="shared" si="4"/>
        <v>4.6450411196377633E-2</v>
      </c>
    </row>
    <row r="149" spans="3:11">
      <c r="C149" s="297" t="s">
        <v>360</v>
      </c>
      <c r="D149" s="298">
        <v>133.5</v>
      </c>
      <c r="E149" s="298">
        <v>120</v>
      </c>
      <c r="F149" s="299">
        <f t="shared" si="6"/>
        <v>126.75</v>
      </c>
      <c r="G149" s="275">
        <v>25</v>
      </c>
      <c r="H149" s="276">
        <f t="shared" si="5"/>
        <v>5.8615073708739729</v>
      </c>
      <c r="I149" s="274">
        <f t="shared" si="3"/>
        <v>120.88849262912603</v>
      </c>
      <c r="J149" s="283">
        <f t="shared" si="4"/>
        <v>4.8486892700833811E-2</v>
      </c>
    </row>
    <row r="150" spans="3:11">
      <c r="C150" s="297" t="s">
        <v>361</v>
      </c>
      <c r="D150" s="298">
        <v>126.6</v>
      </c>
      <c r="E150" s="298">
        <v>112.6</v>
      </c>
      <c r="F150" s="299">
        <f t="shared" si="6"/>
        <v>119.6</v>
      </c>
      <c r="G150" s="275">
        <v>25</v>
      </c>
      <c r="H150" s="276">
        <f t="shared" si="5"/>
        <v>5.8615073708739729</v>
      </c>
      <c r="I150" s="274">
        <f t="shared" si="3"/>
        <v>113.73849262912603</v>
      </c>
      <c r="J150" s="283">
        <f t="shared" si="4"/>
        <v>5.1534948594641077E-2</v>
      </c>
    </row>
    <row r="151" spans="3:11">
      <c r="C151" s="297" t="s">
        <v>362</v>
      </c>
      <c r="D151" s="298">
        <v>128.69999999999999</v>
      </c>
      <c r="E151" s="298">
        <v>116.7</v>
      </c>
      <c r="F151" s="299">
        <f t="shared" si="6"/>
        <v>122.69999999999999</v>
      </c>
      <c r="G151" s="275">
        <v>25</v>
      </c>
      <c r="H151" s="276">
        <f t="shared" si="5"/>
        <v>5.8615073708739729</v>
      </c>
      <c r="I151" s="274">
        <f t="shared" si="3"/>
        <v>116.83849262912602</v>
      </c>
      <c r="J151" s="283">
        <f t="shared" si="4"/>
        <v>5.0167605204218375E-2</v>
      </c>
      <c r="K151" s="280">
        <f>AVERAGE(J145:J156)</f>
        <v>4.7387227289714805E-2</v>
      </c>
    </row>
    <row r="152" spans="3:11">
      <c r="C152" s="297" t="s">
        <v>363</v>
      </c>
      <c r="D152" s="298">
        <v>129.5</v>
      </c>
      <c r="E152" s="298">
        <v>114.4</v>
      </c>
      <c r="F152" s="299">
        <f t="shared" si="6"/>
        <v>121.95</v>
      </c>
      <c r="G152" s="275">
        <v>25</v>
      </c>
      <c r="H152" s="276">
        <f t="shared" si="5"/>
        <v>5.8615073708739729</v>
      </c>
      <c r="I152" s="274">
        <f t="shared" si="3"/>
        <v>116.08849262912602</v>
      </c>
      <c r="J152" s="283">
        <f t="shared" si="4"/>
        <v>5.0491717465916602E-2</v>
      </c>
    </row>
    <row r="153" spans="3:11">
      <c r="C153" s="297" t="s">
        <v>364</v>
      </c>
      <c r="D153" s="298">
        <v>140.9</v>
      </c>
      <c r="E153" s="298">
        <v>128.5</v>
      </c>
      <c r="F153" s="299">
        <f t="shared" si="6"/>
        <v>134.69999999999999</v>
      </c>
      <c r="G153" s="275">
        <v>25</v>
      </c>
      <c r="H153" s="276">
        <f t="shared" si="5"/>
        <v>5.8615073708739729</v>
      </c>
      <c r="I153" s="274">
        <f t="shared" si="3"/>
        <v>128.83849262912602</v>
      </c>
      <c r="J153" s="283">
        <f t="shared" si="4"/>
        <v>4.5495001154250425E-2</v>
      </c>
    </row>
    <row r="154" spans="3:11">
      <c r="C154" s="297" t="s">
        <v>365</v>
      </c>
      <c r="D154" s="298">
        <v>142.6</v>
      </c>
      <c r="E154" s="298">
        <v>130.69999999999999</v>
      </c>
      <c r="F154" s="299">
        <f t="shared" si="6"/>
        <v>136.64999999999998</v>
      </c>
      <c r="G154" s="275">
        <v>25</v>
      </c>
      <c r="H154" s="276">
        <f t="shared" si="5"/>
        <v>5.8615073708739729</v>
      </c>
      <c r="I154" s="274">
        <f t="shared" si="3"/>
        <v>130.78849262912601</v>
      </c>
      <c r="J154" s="283">
        <f t="shared" si="4"/>
        <v>4.4816690314608318E-2</v>
      </c>
    </row>
    <row r="155" spans="3:11">
      <c r="C155" s="297" t="s">
        <v>366</v>
      </c>
      <c r="D155" s="298">
        <v>144.4</v>
      </c>
      <c r="E155" s="298">
        <v>131.80000000000001</v>
      </c>
      <c r="F155" s="299">
        <f t="shared" si="6"/>
        <v>138.10000000000002</v>
      </c>
      <c r="G155" s="275">
        <v>25</v>
      </c>
      <c r="H155" s="276">
        <f t="shared" si="5"/>
        <v>5.8615073708739729</v>
      </c>
      <c r="I155" s="274">
        <f t="shared" si="3"/>
        <v>132.23849262912606</v>
      </c>
      <c r="J155" s="283">
        <f t="shared" si="4"/>
        <v>4.4325273635060725E-2</v>
      </c>
    </row>
    <row r="156" spans="3:11">
      <c r="C156" s="297" t="s">
        <v>367</v>
      </c>
      <c r="D156" s="298">
        <v>142</v>
      </c>
      <c r="E156" s="298">
        <v>130.1</v>
      </c>
      <c r="F156" s="299">
        <f t="shared" si="6"/>
        <v>136.05000000000001</v>
      </c>
      <c r="G156" s="275">
        <v>25</v>
      </c>
      <c r="H156" s="276">
        <f t="shared" si="5"/>
        <v>5.8615073708739729</v>
      </c>
      <c r="I156" s="274">
        <f t="shared" si="3"/>
        <v>130.18849262912605</v>
      </c>
      <c r="J156" s="283">
        <f t="shared" si="4"/>
        <v>4.5023237096476099E-2</v>
      </c>
    </row>
    <row r="157" spans="3:11">
      <c r="C157" s="297" t="s">
        <v>368</v>
      </c>
      <c r="D157" s="298">
        <v>138.19999999999999</v>
      </c>
      <c r="E157" s="298">
        <v>123.9</v>
      </c>
      <c r="F157" s="299">
        <f t="shared" si="6"/>
        <v>131.05000000000001</v>
      </c>
      <c r="G157" s="275">
        <v>30</v>
      </c>
      <c r="H157" s="276">
        <f t="shared" si="5"/>
        <v>7.0338088450487675</v>
      </c>
      <c r="I157" s="274">
        <f t="shared" si="3"/>
        <v>124.01619115495124</v>
      </c>
      <c r="J157" s="285">
        <f t="shared" si="4"/>
        <v>5.6716859141887524E-2</v>
      </c>
    </row>
    <row r="158" spans="3:11">
      <c r="C158" s="297" t="s">
        <v>369</v>
      </c>
      <c r="D158" s="298">
        <v>137.5</v>
      </c>
      <c r="E158" s="298">
        <v>126.2</v>
      </c>
      <c r="F158" s="299">
        <f t="shared" si="6"/>
        <v>131.85</v>
      </c>
      <c r="G158" s="275">
        <v>30</v>
      </c>
      <c r="H158" s="276">
        <f t="shared" si="5"/>
        <v>7.0338088450487675</v>
      </c>
      <c r="I158" s="274">
        <f t="shared" si="3"/>
        <v>124.81619115495123</v>
      </c>
      <c r="J158" s="285">
        <f t="shared" si="4"/>
        <v>5.6353336694249453E-2</v>
      </c>
    </row>
    <row r="159" spans="3:11">
      <c r="C159" s="297" t="s">
        <v>370</v>
      </c>
      <c r="D159" s="298">
        <v>135</v>
      </c>
      <c r="E159" s="298">
        <v>124.7</v>
      </c>
      <c r="F159" s="299">
        <f t="shared" si="6"/>
        <v>129.85</v>
      </c>
      <c r="G159" s="275">
        <v>30</v>
      </c>
      <c r="H159" s="276">
        <f t="shared" si="5"/>
        <v>7.0338088450487675</v>
      </c>
      <c r="I159" s="274">
        <f t="shared" si="3"/>
        <v>122.81619115495123</v>
      </c>
      <c r="J159" s="285">
        <f t="shared" si="4"/>
        <v>5.7271022484116543E-2</v>
      </c>
    </row>
    <row r="160" spans="3:11">
      <c r="C160" s="297" t="s">
        <v>371</v>
      </c>
      <c r="D160" s="298">
        <v>136.5</v>
      </c>
      <c r="E160" s="298">
        <v>126</v>
      </c>
      <c r="F160" s="299">
        <f t="shared" si="6"/>
        <v>131.25</v>
      </c>
      <c r="G160" s="275">
        <v>30</v>
      </c>
      <c r="H160" s="276">
        <f t="shared" si="5"/>
        <v>7.0338088450487675</v>
      </c>
      <c r="I160" s="274">
        <f t="shared" si="3"/>
        <v>124.21619115495123</v>
      </c>
      <c r="J160" s="285">
        <f t="shared" si="4"/>
        <v>5.6625539550432445E-2</v>
      </c>
    </row>
    <row r="161" spans="3:10">
      <c r="C161" s="297" t="s">
        <v>372</v>
      </c>
      <c r="D161" s="298">
        <v>126.2</v>
      </c>
      <c r="E161" s="298">
        <v>114.2</v>
      </c>
      <c r="F161" s="299">
        <f t="shared" si="6"/>
        <v>120.2</v>
      </c>
      <c r="G161" s="275">
        <v>30</v>
      </c>
      <c r="H161" s="276">
        <f t="shared" si="5"/>
        <v>7.0338088450487675</v>
      </c>
      <c r="I161" s="274">
        <f t="shared" si="3"/>
        <v>113.16619115495124</v>
      </c>
      <c r="J161" s="285">
        <f t="shared" si="4"/>
        <v>6.2154683949889433E-2</v>
      </c>
    </row>
    <row r="162" spans="3:10">
      <c r="C162" s="297" t="s">
        <v>373</v>
      </c>
      <c r="D162" s="298">
        <v>122.2</v>
      </c>
      <c r="E162" s="298">
        <v>113.7</v>
      </c>
      <c r="F162" s="299">
        <f t="shared" si="6"/>
        <v>117.95</v>
      </c>
      <c r="G162" s="275">
        <v>30</v>
      </c>
      <c r="H162" s="276">
        <f t="shared" si="5"/>
        <v>7.0338088450487675</v>
      </c>
      <c r="I162" s="274">
        <f t="shared" si="3"/>
        <v>110.91619115495124</v>
      </c>
      <c r="J162" s="285">
        <f t="shared" si="4"/>
        <v>6.341552817318126E-2</v>
      </c>
    </row>
    <row r="163" spans="3:10">
      <c r="C163" s="297" t="s">
        <v>374</v>
      </c>
      <c r="D163" s="298">
        <v>126</v>
      </c>
      <c r="E163" s="298">
        <v>115</v>
      </c>
      <c r="F163" s="299">
        <f t="shared" si="6"/>
        <v>120.5</v>
      </c>
      <c r="G163" s="275">
        <v>30</v>
      </c>
      <c r="H163" s="276">
        <f t="shared" si="5"/>
        <v>7.0338088450487675</v>
      </c>
      <c r="I163" s="274">
        <f t="shared" si="3"/>
        <v>113.46619115495123</v>
      </c>
      <c r="J163" s="285">
        <f t="shared" si="4"/>
        <v>6.1990349490477624E-2</v>
      </c>
    </row>
    <row r="164" spans="3:10">
      <c r="C164" s="297" t="s">
        <v>375</v>
      </c>
      <c r="D164" s="298">
        <v>137.6</v>
      </c>
      <c r="E164" s="298">
        <v>123.5</v>
      </c>
      <c r="F164" s="299">
        <f t="shared" si="6"/>
        <v>130.55000000000001</v>
      </c>
      <c r="G164" s="275">
        <v>30</v>
      </c>
      <c r="H164" s="276">
        <f t="shared" si="5"/>
        <v>7.0338088450487675</v>
      </c>
      <c r="I164" s="274">
        <f t="shared" si="3"/>
        <v>123.51619115495124</v>
      </c>
      <c r="J164" s="285">
        <f t="shared" si="4"/>
        <v>5.694645195320866E-2</v>
      </c>
    </row>
    <row r="165" spans="3:10">
      <c r="C165" s="297" t="s">
        <v>376</v>
      </c>
      <c r="D165" s="298">
        <v>141</v>
      </c>
      <c r="E165" s="298">
        <v>123.9</v>
      </c>
      <c r="F165" s="299">
        <f t="shared" si="6"/>
        <v>132.44999999999999</v>
      </c>
      <c r="G165" s="275">
        <v>30</v>
      </c>
      <c r="H165" s="276">
        <f t="shared" si="5"/>
        <v>7.0338088450487675</v>
      </c>
      <c r="I165" s="274">
        <f t="shared" si="3"/>
        <v>125.41619115495122</v>
      </c>
      <c r="J165" s="285">
        <f t="shared" si="4"/>
        <v>5.6083738313807696E-2</v>
      </c>
    </row>
    <row r="166" spans="3:10">
      <c r="C166" s="297" t="s">
        <v>377</v>
      </c>
      <c r="D166" s="298">
        <v>136.9</v>
      </c>
      <c r="E166" s="298">
        <v>126.1</v>
      </c>
      <c r="F166" s="299">
        <f t="shared" si="6"/>
        <v>131.5</v>
      </c>
      <c r="G166" s="275">
        <v>30</v>
      </c>
      <c r="H166" s="276">
        <f t="shared" si="5"/>
        <v>7.0338088450487675</v>
      </c>
      <c r="I166" s="274">
        <f t="shared" si="3"/>
        <v>124.46619115495123</v>
      </c>
      <c r="J166" s="285">
        <f t="shared" si="4"/>
        <v>5.6511802761700917E-2</v>
      </c>
    </row>
    <row r="167" spans="3:10">
      <c r="C167" s="297" t="s">
        <v>378</v>
      </c>
      <c r="D167" s="298">
        <v>145.69999999999999</v>
      </c>
      <c r="E167" s="298">
        <v>132.30000000000001</v>
      </c>
      <c r="F167" s="299">
        <f t="shared" si="6"/>
        <v>139</v>
      </c>
      <c r="G167" s="275">
        <v>30</v>
      </c>
      <c r="H167" s="276">
        <f t="shared" si="5"/>
        <v>7.0338088450487675</v>
      </c>
      <c r="I167" s="274">
        <f t="shared" si="3"/>
        <v>131.96619115495122</v>
      </c>
      <c r="J167" s="285">
        <f t="shared" si="4"/>
        <v>5.3300082267206263E-2</v>
      </c>
    </row>
    <row r="168" spans="3:10">
      <c r="C168" s="297" t="s">
        <v>379</v>
      </c>
      <c r="D168" s="298">
        <v>143.69999999999999</v>
      </c>
      <c r="E168" s="298">
        <v>135.19999999999999</v>
      </c>
      <c r="F168" s="299">
        <f t="shared" si="6"/>
        <v>139.44999999999999</v>
      </c>
      <c r="G168" s="275">
        <v>30</v>
      </c>
      <c r="H168" s="276">
        <f t="shared" si="5"/>
        <v>7.0338088450487675</v>
      </c>
      <c r="I168" s="274">
        <f t="shared" si="3"/>
        <v>132.41619115495121</v>
      </c>
      <c r="J168" s="285">
        <f t="shared" si="4"/>
        <v>5.3118948549259526E-2</v>
      </c>
    </row>
    <row r="169" spans="3:10">
      <c r="C169" s="297" t="s">
        <v>380</v>
      </c>
      <c r="D169" s="298">
        <v>147.1</v>
      </c>
      <c r="E169" s="298">
        <v>138.1</v>
      </c>
      <c r="F169" s="299">
        <f t="shared" si="6"/>
        <v>142.6</v>
      </c>
      <c r="G169" s="275">
        <v>30</v>
      </c>
      <c r="H169" s="276">
        <f t="shared" si="5"/>
        <v>7.0338088450487675</v>
      </c>
      <c r="I169" s="274">
        <f t="shared" si="3"/>
        <v>135.56619115495124</v>
      </c>
      <c r="J169" s="285">
        <f t="shared" si="4"/>
        <v>5.1884682936980737E-2</v>
      </c>
    </row>
    <row r="170" spans="3:10">
      <c r="C170" s="297" t="s">
        <v>381</v>
      </c>
      <c r="D170" s="298">
        <v>144.9</v>
      </c>
      <c r="E170" s="298">
        <v>135.9</v>
      </c>
      <c r="F170" s="299">
        <f t="shared" si="6"/>
        <v>140.4</v>
      </c>
      <c r="G170" s="275">
        <v>30</v>
      </c>
      <c r="H170" s="276">
        <f t="shared" si="5"/>
        <v>7.0338088450487675</v>
      </c>
      <c r="I170" s="274">
        <f t="shared" si="3"/>
        <v>133.36619115495125</v>
      </c>
      <c r="J170" s="285">
        <f t="shared" si="4"/>
        <v>5.2740569286233496E-2</v>
      </c>
    </row>
    <row r="171" spans="3:10">
      <c r="C171" s="297" t="s">
        <v>382</v>
      </c>
      <c r="D171" s="298">
        <v>140.30000000000001</v>
      </c>
      <c r="E171" s="298">
        <v>133.4</v>
      </c>
      <c r="F171" s="299">
        <f t="shared" si="6"/>
        <v>136.85000000000002</v>
      </c>
      <c r="G171" s="275">
        <v>30</v>
      </c>
      <c r="H171" s="276">
        <f t="shared" si="5"/>
        <v>7.0338088450487675</v>
      </c>
      <c r="I171" s="274">
        <f t="shared" si="3"/>
        <v>129.81619115495124</v>
      </c>
      <c r="J171" s="285">
        <f t="shared" si="4"/>
        <v>5.4182831759815461E-2</v>
      </c>
    </row>
    <row r="172" spans="3:10">
      <c r="C172" s="297" t="s">
        <v>383</v>
      </c>
      <c r="D172" s="298">
        <v>132.4</v>
      </c>
      <c r="E172" s="298">
        <v>125.7</v>
      </c>
      <c r="F172" s="299">
        <f t="shared" si="6"/>
        <v>129.05000000000001</v>
      </c>
      <c r="G172" s="275">
        <v>30</v>
      </c>
      <c r="H172" s="276">
        <f t="shared" si="5"/>
        <v>7.0338088450487675</v>
      </c>
      <c r="I172" s="274">
        <f t="shared" si="3"/>
        <v>122.01619115495124</v>
      </c>
      <c r="J172" s="285">
        <f t="shared" si="4"/>
        <v>5.7646520338570213E-2</v>
      </c>
    </row>
    <row r="173" spans="3:10">
      <c r="C173" s="297" t="s">
        <v>384</v>
      </c>
      <c r="D173" s="298">
        <v>128.5</v>
      </c>
      <c r="E173" s="298">
        <v>119.2</v>
      </c>
      <c r="F173" s="299">
        <f t="shared" si="6"/>
        <v>123.85</v>
      </c>
      <c r="G173" s="275">
        <v>30</v>
      </c>
      <c r="H173" s="276">
        <f t="shared" ref="H173:H204" si="7">G173*$J$9/10</f>
        <v>7.0338088450487675</v>
      </c>
      <c r="I173" s="274">
        <f t="shared" si="3"/>
        <v>116.81619115495123</v>
      </c>
      <c r="J173" s="285">
        <f t="shared" si="4"/>
        <v>6.0212619291094234E-2</v>
      </c>
    </row>
    <row r="174" spans="3:10">
      <c r="C174" s="297" t="s">
        <v>385</v>
      </c>
      <c r="D174" s="298">
        <v>125.4</v>
      </c>
      <c r="E174" s="298">
        <v>117</v>
      </c>
      <c r="F174" s="299">
        <f t="shared" si="6"/>
        <v>121.2</v>
      </c>
      <c r="G174" s="275">
        <v>30</v>
      </c>
      <c r="H174" s="276">
        <f t="shared" si="7"/>
        <v>7.0338088450487675</v>
      </c>
      <c r="I174" s="274">
        <f t="shared" ref="I174:I195" si="8">F174-H174</f>
        <v>114.16619115495124</v>
      </c>
      <c r="J174" s="285">
        <f t="shared" ref="J174:J195" si="9">H174/I174</f>
        <v>6.1610261092990143E-2</v>
      </c>
    </row>
    <row r="175" spans="3:10">
      <c r="C175" s="297" t="s">
        <v>386</v>
      </c>
      <c r="D175" s="298">
        <v>129.80000000000001</v>
      </c>
      <c r="E175" s="298">
        <v>118.2</v>
      </c>
      <c r="F175" s="299">
        <f t="shared" si="6"/>
        <v>124</v>
      </c>
      <c r="G175" s="275">
        <v>30</v>
      </c>
      <c r="H175" s="276">
        <f t="shared" si="7"/>
        <v>7.0338088450487675</v>
      </c>
      <c r="I175" s="274">
        <f t="shared" si="8"/>
        <v>116.96619115495123</v>
      </c>
      <c r="J175" s="285">
        <f t="shared" si="9"/>
        <v>6.0135401312082677E-2</v>
      </c>
    </row>
    <row r="176" spans="3:10">
      <c r="C176" s="297" t="s">
        <v>387</v>
      </c>
      <c r="D176" s="298">
        <v>131.6</v>
      </c>
      <c r="E176" s="298">
        <v>119.7</v>
      </c>
      <c r="F176" s="299">
        <f t="shared" si="6"/>
        <v>125.65</v>
      </c>
      <c r="G176" s="275">
        <v>30</v>
      </c>
      <c r="H176" s="276">
        <f t="shared" si="7"/>
        <v>7.0338088450487675</v>
      </c>
      <c r="I176" s="274">
        <f t="shared" si="8"/>
        <v>118.61619115495124</v>
      </c>
      <c r="J176" s="285">
        <f t="shared" si="9"/>
        <v>5.9298893149083924E-2</v>
      </c>
    </row>
    <row r="177" spans="3:11">
      <c r="C177" s="297" t="s">
        <v>388</v>
      </c>
      <c r="D177" s="298">
        <v>141.9</v>
      </c>
      <c r="E177" s="298">
        <v>128.19999999999999</v>
      </c>
      <c r="F177" s="299">
        <f t="shared" si="6"/>
        <v>135.05000000000001</v>
      </c>
      <c r="G177" s="275">
        <v>30</v>
      </c>
      <c r="H177" s="276">
        <f t="shared" si="7"/>
        <v>7.0338088450487675</v>
      </c>
      <c r="I177" s="274">
        <f t="shared" si="8"/>
        <v>128.01619115495123</v>
      </c>
      <c r="J177" s="285">
        <f t="shared" si="9"/>
        <v>5.4944681462480174E-2</v>
      </c>
    </row>
    <row r="178" spans="3:11">
      <c r="C178" s="297" t="s">
        <v>389</v>
      </c>
      <c r="D178" s="298">
        <v>147.19999999999999</v>
      </c>
      <c r="E178" s="298">
        <v>136.30000000000001</v>
      </c>
      <c r="F178" s="299">
        <f t="shared" si="6"/>
        <v>141.75</v>
      </c>
      <c r="G178" s="275">
        <v>30</v>
      </c>
      <c r="H178" s="276">
        <f t="shared" si="7"/>
        <v>7.0338088450487675</v>
      </c>
      <c r="I178" s="274">
        <f t="shared" si="8"/>
        <v>134.71619115495122</v>
      </c>
      <c r="J178" s="285">
        <f t="shared" si="9"/>
        <v>5.2212052499008427E-2</v>
      </c>
      <c r="K178" s="281">
        <f>AVERAGE(J157:J195)</f>
        <v>5.8119131640603179E-2</v>
      </c>
    </row>
    <row r="179" spans="3:11">
      <c r="C179" s="297" t="s">
        <v>390</v>
      </c>
      <c r="D179" s="298">
        <v>149.1</v>
      </c>
      <c r="E179" s="298">
        <v>139.19999999999999</v>
      </c>
      <c r="F179" s="299">
        <f t="shared" si="6"/>
        <v>144.14999999999998</v>
      </c>
      <c r="G179" s="275">
        <v>30</v>
      </c>
      <c r="H179" s="276">
        <f t="shared" si="7"/>
        <v>7.0338088450487675</v>
      </c>
      <c r="I179" s="274">
        <f t="shared" si="8"/>
        <v>137.1161911549512</v>
      </c>
      <c r="J179" s="285">
        <f t="shared" si="9"/>
        <v>5.1298163884234908E-2</v>
      </c>
    </row>
    <row r="180" spans="3:11">
      <c r="C180" s="297" t="s">
        <v>391</v>
      </c>
      <c r="D180" s="298">
        <v>152.30000000000001</v>
      </c>
      <c r="E180" s="298">
        <v>138.80000000000001</v>
      </c>
      <c r="F180" s="299">
        <f t="shared" si="6"/>
        <v>145.55000000000001</v>
      </c>
      <c r="G180" s="275">
        <v>30</v>
      </c>
      <c r="H180" s="276">
        <f t="shared" si="7"/>
        <v>7.0338088450487675</v>
      </c>
      <c r="I180" s="274">
        <f t="shared" si="8"/>
        <v>138.51619115495123</v>
      </c>
      <c r="J180" s="285">
        <f t="shared" si="9"/>
        <v>5.0779687099397591E-2</v>
      </c>
    </row>
    <row r="181" spans="3:11">
      <c r="C181" s="297" t="s">
        <v>392</v>
      </c>
      <c r="D181" s="298">
        <v>146.1</v>
      </c>
      <c r="E181" s="298">
        <v>136.1</v>
      </c>
      <c r="F181" s="299">
        <f t="shared" si="6"/>
        <v>141.1</v>
      </c>
      <c r="G181" s="275">
        <v>30</v>
      </c>
      <c r="H181" s="276">
        <f t="shared" si="7"/>
        <v>7.0338088450487675</v>
      </c>
      <c r="I181" s="274">
        <f t="shared" si="8"/>
        <v>134.06619115495124</v>
      </c>
      <c r="J181" s="285">
        <f t="shared" si="9"/>
        <v>5.2465194874666207E-2</v>
      </c>
    </row>
    <row r="182" spans="3:11">
      <c r="C182" s="297" t="s">
        <v>393</v>
      </c>
      <c r="D182" s="298">
        <v>143.6</v>
      </c>
      <c r="E182" s="298">
        <v>131.19999999999999</v>
      </c>
      <c r="F182" s="299">
        <f t="shared" si="6"/>
        <v>137.39999999999998</v>
      </c>
      <c r="G182" s="275">
        <v>30</v>
      </c>
      <c r="H182" s="276">
        <f t="shared" si="7"/>
        <v>7.0338088450487675</v>
      </c>
      <c r="I182" s="274">
        <f t="shared" si="8"/>
        <v>130.3661911549512</v>
      </c>
      <c r="J182" s="285">
        <f t="shared" si="9"/>
        <v>5.395424061050072E-2</v>
      </c>
    </row>
    <row r="183" spans="3:11">
      <c r="C183" s="297" t="s">
        <v>394</v>
      </c>
      <c r="D183" s="298">
        <v>141.9</v>
      </c>
      <c r="E183" s="298">
        <v>130.30000000000001</v>
      </c>
      <c r="F183" s="299">
        <f t="shared" si="6"/>
        <v>136.10000000000002</v>
      </c>
      <c r="G183" s="275">
        <v>30</v>
      </c>
      <c r="H183" s="276">
        <f t="shared" si="7"/>
        <v>7.0338088450487675</v>
      </c>
      <c r="I183" s="274">
        <f t="shared" si="8"/>
        <v>129.06619115495124</v>
      </c>
      <c r="J183" s="285">
        <f t="shared" si="9"/>
        <v>5.4497686668418713E-2</v>
      </c>
    </row>
    <row r="184" spans="3:11">
      <c r="C184" s="297" t="s">
        <v>395</v>
      </c>
      <c r="D184" s="298">
        <v>131.6</v>
      </c>
      <c r="E184" s="298">
        <v>120.3</v>
      </c>
      <c r="F184" s="299">
        <f t="shared" si="6"/>
        <v>125.94999999999999</v>
      </c>
      <c r="G184" s="275">
        <v>30</v>
      </c>
      <c r="H184" s="276">
        <f t="shared" si="7"/>
        <v>7.0338088450487675</v>
      </c>
      <c r="I184" s="274">
        <f t="shared" si="8"/>
        <v>118.91619115495122</v>
      </c>
      <c r="J184" s="285">
        <f t="shared" si="9"/>
        <v>5.9149294782604597E-2</v>
      </c>
    </row>
    <row r="185" spans="3:11">
      <c r="C185" s="297" t="s">
        <v>396</v>
      </c>
      <c r="D185" s="298">
        <v>128</v>
      </c>
      <c r="E185" s="298">
        <v>113.5</v>
      </c>
      <c r="F185" s="299">
        <f t="shared" si="6"/>
        <v>120.75</v>
      </c>
      <c r="G185" s="275">
        <v>30</v>
      </c>
      <c r="H185" s="276">
        <f t="shared" si="7"/>
        <v>7.0338088450487675</v>
      </c>
      <c r="I185" s="274">
        <f t="shared" si="8"/>
        <v>113.71619115495123</v>
      </c>
      <c r="J185" s="285">
        <f t="shared" si="9"/>
        <v>6.1854066457998083E-2</v>
      </c>
    </row>
    <row r="186" spans="3:11">
      <c r="C186" s="297" t="s">
        <v>397</v>
      </c>
      <c r="D186" s="298">
        <v>112.8</v>
      </c>
      <c r="E186" s="298">
        <v>108.5</v>
      </c>
      <c r="F186" s="299">
        <f t="shared" si="6"/>
        <v>110.65</v>
      </c>
      <c r="G186" s="275">
        <v>30</v>
      </c>
      <c r="H186" s="276">
        <f t="shared" si="7"/>
        <v>7.0338088450487675</v>
      </c>
      <c r="I186" s="274">
        <f t="shared" si="8"/>
        <v>103.61619115495124</v>
      </c>
      <c r="J186" s="285">
        <f t="shared" si="9"/>
        <v>6.7883298610447534E-2</v>
      </c>
    </row>
    <row r="187" spans="3:11">
      <c r="C187" s="297" t="s">
        <v>398</v>
      </c>
      <c r="D187" s="298">
        <v>102.9</v>
      </c>
      <c r="E187" s="298">
        <v>98.9</v>
      </c>
      <c r="F187" s="299">
        <f t="shared" si="6"/>
        <v>100.9</v>
      </c>
      <c r="G187" s="275">
        <v>30</v>
      </c>
      <c r="H187" s="276">
        <f t="shared" si="7"/>
        <v>7.0338088450487675</v>
      </c>
      <c r="I187" s="274">
        <f t="shared" si="8"/>
        <v>93.866191154951238</v>
      </c>
      <c r="J187" s="285">
        <f t="shared" si="9"/>
        <v>7.4934422697918848E-2</v>
      </c>
    </row>
    <row r="188" spans="3:11">
      <c r="C188" s="297" t="s">
        <v>399</v>
      </c>
      <c r="D188" s="298">
        <v>117.2</v>
      </c>
      <c r="E188" s="298">
        <v>103.2</v>
      </c>
      <c r="F188" s="299">
        <f t="shared" si="6"/>
        <v>110.2</v>
      </c>
      <c r="G188" s="275">
        <v>30</v>
      </c>
      <c r="H188" s="276">
        <f t="shared" si="7"/>
        <v>7.0338088450487675</v>
      </c>
      <c r="I188" s="274">
        <f t="shared" si="8"/>
        <v>103.16619115495124</v>
      </c>
      <c r="J188" s="285">
        <f t="shared" si="9"/>
        <v>6.8179398369803981E-2</v>
      </c>
    </row>
    <row r="189" spans="3:11">
      <c r="C189" s="297" t="s">
        <v>400</v>
      </c>
      <c r="D189" s="298">
        <v>124.6</v>
      </c>
      <c r="E189" s="298">
        <v>120.5</v>
      </c>
      <c r="F189" s="299">
        <f t="shared" si="6"/>
        <v>122.55</v>
      </c>
      <c r="G189" s="275">
        <v>30</v>
      </c>
      <c r="H189" s="276">
        <f t="shared" si="7"/>
        <v>7.0338088450487675</v>
      </c>
      <c r="I189" s="274">
        <f t="shared" si="8"/>
        <v>115.51619115495123</v>
      </c>
      <c r="J189" s="285">
        <f t="shared" si="9"/>
        <v>6.0890242092675559E-2</v>
      </c>
    </row>
    <row r="190" spans="3:11">
      <c r="C190" s="297" t="s">
        <v>401</v>
      </c>
      <c r="D190" s="298">
        <v>123.6</v>
      </c>
      <c r="E190" s="298">
        <v>118.3</v>
      </c>
      <c r="F190" s="299">
        <f t="shared" si="6"/>
        <v>120.94999999999999</v>
      </c>
      <c r="G190" s="275">
        <v>30</v>
      </c>
      <c r="H190" s="276">
        <f t="shared" si="7"/>
        <v>7.0338088450487675</v>
      </c>
      <c r="I190" s="274">
        <f t="shared" si="8"/>
        <v>113.91619115495122</v>
      </c>
      <c r="J190" s="285">
        <f t="shared" si="9"/>
        <v>6.1745470716109453E-2</v>
      </c>
    </row>
    <row r="191" spans="3:11">
      <c r="C191" s="297" t="s">
        <v>402</v>
      </c>
      <c r="D191" s="298">
        <v>133</v>
      </c>
      <c r="E191" s="298">
        <v>124.6</v>
      </c>
      <c r="F191" s="299">
        <f t="shared" si="6"/>
        <v>128.80000000000001</v>
      </c>
      <c r="G191" s="275">
        <v>30</v>
      </c>
      <c r="H191" s="276">
        <f t="shared" si="7"/>
        <v>7.0338088450487675</v>
      </c>
      <c r="I191" s="274">
        <f t="shared" si="8"/>
        <v>121.76619115495124</v>
      </c>
      <c r="J191" s="285">
        <f t="shared" si="9"/>
        <v>5.7764875277227228E-2</v>
      </c>
    </row>
    <row r="192" spans="3:11">
      <c r="C192" s="297" t="s">
        <v>403</v>
      </c>
      <c r="D192" s="298">
        <v>135.1</v>
      </c>
      <c r="E192" s="298">
        <v>126.8</v>
      </c>
      <c r="F192" s="299">
        <f t="shared" si="6"/>
        <v>130.94999999999999</v>
      </c>
      <c r="G192" s="275">
        <v>30</v>
      </c>
      <c r="H192" s="276">
        <f t="shared" si="7"/>
        <v>7.0338088450487675</v>
      </c>
      <c r="I192" s="274">
        <f t="shared" si="8"/>
        <v>123.91619115495122</v>
      </c>
      <c r="J192" s="285">
        <f t="shared" si="9"/>
        <v>5.6762629479575666E-2</v>
      </c>
    </row>
    <row r="193" spans="3:10">
      <c r="C193" s="297" t="s">
        <v>404</v>
      </c>
      <c r="D193" s="298">
        <v>135.5</v>
      </c>
      <c r="E193" s="298">
        <v>128.19999999999999</v>
      </c>
      <c r="F193" s="299">
        <f t="shared" si="6"/>
        <v>131.85</v>
      </c>
      <c r="G193" s="275">
        <v>30</v>
      </c>
      <c r="H193" s="276">
        <f t="shared" si="7"/>
        <v>7.0338088450487675</v>
      </c>
      <c r="I193" s="274">
        <f t="shared" si="8"/>
        <v>124.81619115495123</v>
      </c>
      <c r="J193" s="285">
        <f t="shared" si="9"/>
        <v>5.6353336694249453E-2</v>
      </c>
    </row>
    <row r="194" spans="3:10">
      <c r="C194" s="297" t="s">
        <v>405</v>
      </c>
      <c r="D194" s="298">
        <v>130.6</v>
      </c>
      <c r="E194" s="298">
        <v>124.7</v>
      </c>
      <c r="F194" s="299">
        <f t="shared" si="6"/>
        <v>127.65</v>
      </c>
      <c r="G194" s="275">
        <v>30</v>
      </c>
      <c r="H194" s="276">
        <f t="shared" si="7"/>
        <v>7.0338088450487675</v>
      </c>
      <c r="I194" s="274">
        <f t="shared" si="8"/>
        <v>120.61619115495124</v>
      </c>
      <c r="J194" s="285">
        <f t="shared" si="9"/>
        <v>5.8315627261125241E-2</v>
      </c>
    </row>
    <row r="195" spans="3:10">
      <c r="C195" s="300" t="s">
        <v>406</v>
      </c>
      <c r="D195" s="301">
        <v>118.2</v>
      </c>
      <c r="E195" s="301">
        <v>114.1</v>
      </c>
      <c r="F195" s="302">
        <f t="shared" si="6"/>
        <v>116.15</v>
      </c>
      <c r="G195" s="275">
        <v>30</v>
      </c>
      <c r="H195" s="276">
        <f t="shared" si="7"/>
        <v>7.0338088450487675</v>
      </c>
      <c r="I195" s="274">
        <f t="shared" si="8"/>
        <v>109.11619115495124</v>
      </c>
      <c r="J195" s="285">
        <f t="shared" si="9"/>
        <v>6.4461641948813597E-2</v>
      </c>
    </row>
  </sheetData>
  <mergeCells count="15">
    <mergeCell ref="K93:K108"/>
    <mergeCell ref="K13:K28"/>
    <mergeCell ref="K11:K12"/>
    <mergeCell ref="J11:J12"/>
    <mergeCell ref="J13:J28"/>
    <mergeCell ref="G93:G108"/>
    <mergeCell ref="H93:H108"/>
    <mergeCell ref="I93:I108"/>
    <mergeCell ref="J93:J108"/>
    <mergeCell ref="G11:G12"/>
    <mergeCell ref="H11:H12"/>
    <mergeCell ref="G13:G28"/>
    <mergeCell ref="H13:H28"/>
    <mergeCell ref="I11:I12"/>
    <mergeCell ref="I13:I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T49"/>
  <sheetViews>
    <sheetView workbookViewId="0"/>
  </sheetViews>
  <sheetFormatPr defaultColWidth="11" defaultRowHeight="14.4"/>
  <cols>
    <col min="1" max="1" width="2.6640625" style="4" customWidth="1"/>
    <col min="2" max="18" width="12.6640625" style="4" customWidth="1"/>
    <col min="19" max="16384" width="11" style="4"/>
  </cols>
  <sheetData>
    <row r="1" spans="2:18" ht="15.6">
      <c r="B1" s="195" t="s">
        <v>204</v>
      </c>
      <c r="J1" s="209">
        <f>Summary!J1</f>
        <v>42355</v>
      </c>
    </row>
    <row r="3" spans="2:18">
      <c r="B3" s="4" t="s">
        <v>447</v>
      </c>
    </row>
    <row r="4" spans="2:18">
      <c r="B4"/>
    </row>
    <row r="5" spans="2:18">
      <c r="B5" s="223" t="s">
        <v>212</v>
      </c>
    </row>
    <row r="6" spans="2:18">
      <c r="B6" s="223" t="s">
        <v>217</v>
      </c>
    </row>
    <row r="8" spans="2:18">
      <c r="B8" s="259" t="s">
        <v>208</v>
      </c>
    </row>
    <row r="9" spans="2:18">
      <c r="B9"/>
    </row>
    <row r="10" spans="2:18" ht="14.7" customHeight="1">
      <c r="B10"/>
      <c r="C10" s="240" t="s">
        <v>25</v>
      </c>
      <c r="D10" s="4">
        <v>2000</v>
      </c>
      <c r="E10" s="4">
        <v>2001</v>
      </c>
      <c r="F10" s="4">
        <v>2002</v>
      </c>
      <c r="G10" s="4">
        <v>2003</v>
      </c>
      <c r="H10" s="4">
        <v>2004</v>
      </c>
      <c r="I10" s="4">
        <v>2005</v>
      </c>
      <c r="J10" s="4">
        <v>2006</v>
      </c>
      <c r="K10" s="4">
        <v>2007</v>
      </c>
      <c r="L10" s="4">
        <v>2008</v>
      </c>
      <c r="M10" s="4">
        <v>2009</v>
      </c>
      <c r="N10" s="4">
        <v>2010</v>
      </c>
      <c r="O10" s="4">
        <v>2011</v>
      </c>
      <c r="P10" s="4">
        <v>2012</v>
      </c>
      <c r="Q10" s="4">
        <v>2013</v>
      </c>
    </row>
    <row r="12" spans="2:18">
      <c r="B12"/>
      <c r="D12" s="256" t="s">
        <v>209</v>
      </c>
      <c r="E12" s="225"/>
      <c r="F12" s="260" t="s">
        <v>192</v>
      </c>
      <c r="G12" s="261"/>
      <c r="H12" s="262" t="s">
        <v>196</v>
      </c>
      <c r="I12" s="262" t="s">
        <v>207</v>
      </c>
      <c r="J12" s="263" t="s">
        <v>197</v>
      </c>
    </row>
    <row r="13" spans="2:18">
      <c r="B13"/>
      <c r="F13" s="257" t="s">
        <v>193</v>
      </c>
      <c r="G13" s="249">
        <v>0.91772410492954171</v>
      </c>
      <c r="H13" s="246">
        <v>367473.68393804459</v>
      </c>
      <c r="I13" s="246">
        <v>44618.987825083423</v>
      </c>
      <c r="J13" s="264">
        <v>8.2358139852617231</v>
      </c>
      <c r="N13" s="251"/>
      <c r="O13" s="251"/>
      <c r="P13" s="252" t="s">
        <v>205</v>
      </c>
      <c r="Q13" s="258">
        <f>(Q15-D15)/D15</f>
        <v>-0.20068814687938363</v>
      </c>
      <c r="R13" s="387" t="s">
        <v>221</v>
      </c>
    </row>
    <row r="14" spans="2:18">
      <c r="B14"/>
      <c r="F14" s="265" t="s">
        <v>194</v>
      </c>
      <c r="G14" s="266">
        <v>0.84221753276872857</v>
      </c>
      <c r="H14" s="267">
        <v>-177.97256688482111</v>
      </c>
      <c r="I14" s="267">
        <v>22.237178060945698</v>
      </c>
      <c r="J14" s="268">
        <v>-8.003379133676475</v>
      </c>
      <c r="M14"/>
      <c r="N14" s="253"/>
      <c r="O14" s="253"/>
      <c r="P14" s="254" t="s">
        <v>206</v>
      </c>
      <c r="Q14" s="255">
        <f>Q13/(Q$10-D$10)</f>
        <v>-1.5437549759952587E-2</v>
      </c>
      <c r="R14" s="387"/>
    </row>
    <row r="15" spans="2:18">
      <c r="B15"/>
      <c r="C15" s="240" t="s">
        <v>210</v>
      </c>
      <c r="D15" s="239">
        <f t="shared" ref="D15:Q15" si="0">$H$13+D10*$H$14</f>
        <v>11528.550168402377</v>
      </c>
      <c r="E15" s="239">
        <f t="shared" si="0"/>
        <v>11350.577601517551</v>
      </c>
      <c r="F15" s="239">
        <f t="shared" si="0"/>
        <v>11172.605034632725</v>
      </c>
      <c r="G15" s="239">
        <f t="shared" si="0"/>
        <v>10994.632467747899</v>
      </c>
      <c r="H15" s="239">
        <f t="shared" si="0"/>
        <v>10816.659900863073</v>
      </c>
      <c r="I15" s="239">
        <f t="shared" si="0"/>
        <v>10638.687333978247</v>
      </c>
      <c r="J15" s="239">
        <f t="shared" si="0"/>
        <v>10460.714767093479</v>
      </c>
      <c r="K15" s="239">
        <f t="shared" si="0"/>
        <v>10282.742200208653</v>
      </c>
      <c r="L15" s="239">
        <f t="shared" si="0"/>
        <v>10104.769633323827</v>
      </c>
      <c r="M15" s="239">
        <f t="shared" si="0"/>
        <v>9926.7970664390014</v>
      </c>
      <c r="N15" s="239">
        <f t="shared" si="0"/>
        <v>9748.8244995541754</v>
      </c>
      <c r="O15" s="239">
        <f t="shared" si="0"/>
        <v>9570.8519326693495</v>
      </c>
      <c r="P15" s="239">
        <f t="shared" si="0"/>
        <v>9392.8793657845235</v>
      </c>
      <c r="Q15" s="239">
        <f t="shared" si="0"/>
        <v>9214.9067988996976</v>
      </c>
      <c r="R15" s="387"/>
    </row>
    <row r="16" spans="2:18">
      <c r="B16"/>
      <c r="C16" s="240" t="s">
        <v>211</v>
      </c>
      <c r="D16" s="239">
        <f>Summary!F59</f>
        <v>11084.273201926573</v>
      </c>
      <c r="E16" s="239">
        <f>Summary!G59</f>
        <v>11379.360187755708</v>
      </c>
      <c r="F16" s="239">
        <f>Summary!H59</f>
        <v>11110.021406065616</v>
      </c>
      <c r="G16" s="239">
        <f>Summary!I59</f>
        <v>11242.320434802383</v>
      </c>
      <c r="H16" s="239">
        <f>Summary!J59</f>
        <v>11404.149623318375</v>
      </c>
      <c r="I16" s="239">
        <f>Summary!K59</f>
        <v>10822.897567827396</v>
      </c>
      <c r="J16" s="239">
        <f>Summary!L59</f>
        <v>10450.908790780055</v>
      </c>
      <c r="K16" s="239">
        <f>Summary!M59</f>
        <v>10338.616048443077</v>
      </c>
      <c r="L16" s="239">
        <f>Summary!N59</f>
        <v>10172.331640250899</v>
      </c>
      <c r="M16" s="239">
        <f>Summary!O59</f>
        <v>9414.0100031706334</v>
      </c>
      <c r="N16" s="239">
        <f>Summary!P59</f>
        <v>9312.0506893187903</v>
      </c>
      <c r="O16" s="239">
        <f>Summary!Q59</f>
        <v>9326.4036673358969</v>
      </c>
      <c r="P16" s="239">
        <f>Summary!R59</f>
        <v>9519.4946905167799</v>
      </c>
      <c r="Q16" s="239">
        <f>Summary!S59</f>
        <v>9627.3608196029127</v>
      </c>
      <c r="R16" s="387"/>
    </row>
    <row r="17" spans="2:20">
      <c r="R17" s="387"/>
    </row>
    <row r="18" spans="2:20">
      <c r="C18" s="240"/>
      <c r="D18" s="256" t="s">
        <v>213</v>
      </c>
      <c r="E18" s="239"/>
      <c r="F18" s="260" t="s">
        <v>192</v>
      </c>
      <c r="G18" s="261"/>
      <c r="H18" s="269" t="s">
        <v>196</v>
      </c>
      <c r="I18" s="269" t="s">
        <v>195</v>
      </c>
      <c r="J18" s="263" t="s">
        <v>197</v>
      </c>
      <c r="K18" s="239"/>
      <c r="L18" s="239"/>
      <c r="M18" s="239"/>
      <c r="N18" s="239"/>
      <c r="O18" s="239"/>
      <c r="P18" s="239"/>
      <c r="Q18" s="239"/>
      <c r="R18" s="387"/>
    </row>
    <row r="19" spans="2:20">
      <c r="C19" s="240"/>
      <c r="D19" s="256"/>
      <c r="E19" s="239"/>
      <c r="F19" s="257" t="s">
        <v>193</v>
      </c>
      <c r="G19" s="249">
        <v>0.69401560132262408</v>
      </c>
      <c r="H19" s="246">
        <v>120811.40118320403</v>
      </c>
      <c r="I19" s="246">
        <v>32255.142113008733</v>
      </c>
      <c r="J19" s="264">
        <v>3.7454927577107129</v>
      </c>
      <c r="K19" s="239"/>
      <c r="L19" s="239"/>
      <c r="M19" s="239"/>
      <c r="N19" s="251"/>
      <c r="O19" s="251"/>
      <c r="P19" s="252" t="s">
        <v>205</v>
      </c>
      <c r="Q19" s="258">
        <f>Q21/D21-1</f>
        <v>-5.1876382931024034E-2</v>
      </c>
      <c r="R19" s="387"/>
    </row>
    <row r="20" spans="2:20">
      <c r="C20" s="240"/>
      <c r="D20" s="256"/>
      <c r="E20" s="239"/>
      <c r="F20" s="265" t="s">
        <v>194</v>
      </c>
      <c r="G20" s="266">
        <v>0.48165765487920348</v>
      </c>
      <c r="H20" s="267">
        <v>-53.679743378573974</v>
      </c>
      <c r="I20" s="267">
        <v>16.075293804510288</v>
      </c>
      <c r="J20" s="268">
        <v>-3.3392698156168632</v>
      </c>
      <c r="K20" s="239"/>
      <c r="L20" s="239"/>
      <c r="M20" s="239"/>
      <c r="N20" s="253"/>
      <c r="O20" s="253"/>
      <c r="P20" s="254" t="s">
        <v>206</v>
      </c>
      <c r="Q20" s="255">
        <f>Q19/(Q$10-D$10)</f>
        <v>-3.9904909946941562E-3</v>
      </c>
      <c r="R20" s="387"/>
    </row>
    <row r="21" spans="2:20">
      <c r="C21" s="240" t="s">
        <v>210</v>
      </c>
      <c r="D21" s="244">
        <f t="shared" ref="D21:Q21" si="1">$H$19+D10*$H$20</f>
        <v>13451.914426056072</v>
      </c>
      <c r="E21" s="244">
        <f t="shared" si="1"/>
        <v>13398.234682677503</v>
      </c>
      <c r="F21" s="244">
        <f t="shared" si="1"/>
        <v>13344.554939298934</v>
      </c>
      <c r="G21" s="244">
        <f t="shared" si="1"/>
        <v>13290.875195920351</v>
      </c>
      <c r="H21" s="244">
        <f t="shared" si="1"/>
        <v>13237.195452541782</v>
      </c>
      <c r="I21" s="244">
        <f t="shared" si="1"/>
        <v>13183.515709163214</v>
      </c>
      <c r="J21" s="244">
        <f t="shared" si="1"/>
        <v>13129.83596578463</v>
      </c>
      <c r="K21" s="244">
        <f t="shared" si="1"/>
        <v>13076.156222406062</v>
      </c>
      <c r="L21" s="244">
        <f t="shared" si="1"/>
        <v>13022.476479027493</v>
      </c>
      <c r="M21" s="244">
        <f t="shared" si="1"/>
        <v>12968.79673564891</v>
      </c>
      <c r="N21" s="244">
        <f t="shared" si="1"/>
        <v>12915.116992270341</v>
      </c>
      <c r="O21" s="244">
        <f t="shared" si="1"/>
        <v>12861.437248891758</v>
      </c>
      <c r="P21" s="244">
        <f t="shared" si="1"/>
        <v>12807.757505513189</v>
      </c>
      <c r="Q21" s="244">
        <f t="shared" si="1"/>
        <v>12754.077762134621</v>
      </c>
      <c r="R21" s="387"/>
    </row>
    <row r="22" spans="2:20">
      <c r="C22" s="240" t="s">
        <v>211</v>
      </c>
      <c r="D22" s="244">
        <f>Summary!F64</f>
        <v>13556.30462366848</v>
      </c>
      <c r="E22" s="244">
        <f>Summary!G64</f>
        <v>13086.825727572548</v>
      </c>
      <c r="F22" s="244">
        <f>Summary!H64</f>
        <v>13296.78282517054</v>
      </c>
      <c r="G22" s="244">
        <f>Summary!I64</f>
        <v>13505.397374447864</v>
      </c>
      <c r="H22" s="244">
        <f>Summary!J64</f>
        <v>13411.645207355445</v>
      </c>
      <c r="I22" s="244">
        <f>Summary!K64</f>
        <v>13177.699828471979</v>
      </c>
      <c r="J22" s="244">
        <f>Summary!L64</f>
        <v>12978.675148219314</v>
      </c>
      <c r="K22" s="244">
        <f>Summary!M64</f>
        <v>13520.227080223387</v>
      </c>
      <c r="L22" s="244">
        <f>Summary!N64</f>
        <v>13038.193241561215</v>
      </c>
      <c r="M22" s="244">
        <f>Summary!O64</f>
        <v>12542.924854853503</v>
      </c>
      <c r="N22" s="244">
        <f>Summary!P64</f>
        <v>12675.061886512554</v>
      </c>
      <c r="O22" s="244">
        <f>Summary!Q64</f>
        <v>12851.622680039143</v>
      </c>
      <c r="P22" s="244">
        <f>Summary!R64</f>
        <v>12802.741861700473</v>
      </c>
      <c r="Q22" s="244">
        <f>Summary!S64</f>
        <v>12997.842977538428</v>
      </c>
      <c r="R22" s="387"/>
    </row>
    <row r="23" spans="2:20">
      <c r="K23" s="241"/>
    </row>
    <row r="24" spans="2:20">
      <c r="C24" s="240"/>
      <c r="L24"/>
      <c r="M24"/>
      <c r="N24"/>
      <c r="O24"/>
      <c r="P24"/>
      <c r="Q24"/>
    </row>
    <row r="25" spans="2:20">
      <c r="B25" s="259" t="s">
        <v>214</v>
      </c>
      <c r="C25" s="240"/>
      <c r="G25" s="251"/>
      <c r="H25" s="251"/>
      <c r="I25" s="252" t="s">
        <v>205</v>
      </c>
      <c r="J25" s="258">
        <f>K30/D30-1</f>
        <v>-7.7073898678486352E-2</v>
      </c>
      <c r="K25"/>
      <c r="L25"/>
      <c r="M25"/>
      <c r="N25" s="251"/>
      <c r="O25" s="251"/>
      <c r="P25" s="252" t="s">
        <v>205</v>
      </c>
      <c r="Q25" s="258">
        <f>Q30/L30-1</f>
        <v>-3.5139077994618795E-2</v>
      </c>
      <c r="T25" s="387" t="s">
        <v>223</v>
      </c>
    </row>
    <row r="26" spans="2:20">
      <c r="C26" s="240"/>
      <c r="D26" s="239"/>
      <c r="E26" s="239"/>
      <c r="F26" s="239"/>
      <c r="G26" s="253"/>
      <c r="H26" s="253"/>
      <c r="I26" s="254" t="s">
        <v>206</v>
      </c>
      <c r="J26" s="255">
        <f>J25/(K$10-D$10)</f>
        <v>-1.1010556954069479E-2</v>
      </c>
      <c r="K26" s="239"/>
      <c r="L26" s="239"/>
      <c r="M26" s="239"/>
      <c r="N26" s="253"/>
      <c r="O26" s="253"/>
      <c r="P26" s="254" t="s">
        <v>206</v>
      </c>
      <c r="Q26" s="255">
        <f>Q25/(Q$10-L$10)</f>
        <v>-7.0278155989237593E-3</v>
      </c>
      <c r="T26" s="387"/>
    </row>
    <row r="27" spans="2:20">
      <c r="B27" s="387" t="s">
        <v>222</v>
      </c>
      <c r="C27" s="240"/>
      <c r="D27" s="256" t="s">
        <v>215</v>
      </c>
      <c r="E27" s="239"/>
      <c r="F27" s="260" t="s">
        <v>192</v>
      </c>
      <c r="G27" s="261"/>
      <c r="H27" s="262" t="s">
        <v>196</v>
      </c>
      <c r="I27" s="262" t="s">
        <v>207</v>
      </c>
      <c r="J27" s="263" t="s">
        <v>197</v>
      </c>
      <c r="K27" s="239"/>
      <c r="L27" s="256" t="s">
        <v>216</v>
      </c>
      <c r="M27" s="239"/>
      <c r="N27" s="260" t="s">
        <v>192</v>
      </c>
      <c r="O27" s="261"/>
      <c r="P27" s="262" t="s">
        <v>196</v>
      </c>
      <c r="Q27" s="262" t="s">
        <v>207</v>
      </c>
      <c r="R27" s="263" t="s">
        <v>197</v>
      </c>
      <c r="T27" s="387"/>
    </row>
    <row r="28" spans="2:20">
      <c r="B28" s="387"/>
      <c r="C28" s="240"/>
      <c r="D28" s="239"/>
      <c r="E28" s="239"/>
      <c r="F28" s="257" t="s">
        <v>193</v>
      </c>
      <c r="G28" s="249">
        <v>0.75918356233469009</v>
      </c>
      <c r="H28" s="246">
        <v>262881.01684537606</v>
      </c>
      <c r="I28" s="246">
        <v>88167.399673780848</v>
      </c>
      <c r="J28" s="264">
        <v>2.98161245333349</v>
      </c>
      <c r="K28" s="239"/>
      <c r="L28" s="239"/>
      <c r="M28" s="239"/>
      <c r="N28" s="257" t="s">
        <v>193</v>
      </c>
      <c r="O28" s="249">
        <v>0.39739650488632217</v>
      </c>
      <c r="P28" s="246">
        <v>147082.84536214339</v>
      </c>
      <c r="Q28" s="246">
        <v>158778.05737763457</v>
      </c>
      <c r="R28" s="270">
        <v>0.92634239133134422</v>
      </c>
      <c r="S28" s="386" t="s">
        <v>218</v>
      </c>
      <c r="T28" s="387"/>
    </row>
    <row r="29" spans="2:20">
      <c r="B29" s="387"/>
      <c r="C29" s="240"/>
      <c r="D29" s="256"/>
      <c r="E29" s="225"/>
      <c r="F29" s="265" t="s">
        <v>194</v>
      </c>
      <c r="G29" s="266">
        <v>0.57635968131919035</v>
      </c>
      <c r="H29" s="267">
        <v>-125.73094506501678</v>
      </c>
      <c r="I29" s="267">
        <v>44.00665935411056</v>
      </c>
      <c r="J29" s="268">
        <v>-2.8570890613007314</v>
      </c>
      <c r="L29" s="256"/>
      <c r="M29" s="225"/>
      <c r="N29" s="265" t="s">
        <v>194</v>
      </c>
      <c r="O29" s="266">
        <v>0.15792398209586467</v>
      </c>
      <c r="P29" s="267">
        <v>-68.401344662411049</v>
      </c>
      <c r="Q29" s="267">
        <v>78.974384527680229</v>
      </c>
      <c r="R29" s="270">
        <v>-0.86612064242724973</v>
      </c>
      <c r="S29" s="386"/>
      <c r="T29" s="387"/>
    </row>
    <row r="30" spans="2:20">
      <c r="B30" s="387"/>
      <c r="C30" s="240" t="s">
        <v>210</v>
      </c>
      <c r="D30" s="239">
        <f t="shared" ref="D30:K30" si="2">$H$28+D10*$H$29</f>
        <v>11419.126715342485</v>
      </c>
      <c r="E30" s="239">
        <f t="shared" si="2"/>
        <v>11293.395770277479</v>
      </c>
      <c r="F30" s="239">
        <f t="shared" si="2"/>
        <v>11167.664825212443</v>
      </c>
      <c r="G30" s="239">
        <f t="shared" si="2"/>
        <v>11041.933880147437</v>
      </c>
      <c r="H30" s="239">
        <f t="shared" si="2"/>
        <v>10916.20293508243</v>
      </c>
      <c r="I30" s="239">
        <f t="shared" si="2"/>
        <v>10790.471990017395</v>
      </c>
      <c r="J30" s="239">
        <f t="shared" si="2"/>
        <v>10664.741044952389</v>
      </c>
      <c r="K30" s="239">
        <f t="shared" si="2"/>
        <v>10539.010099887382</v>
      </c>
      <c r="L30" s="239">
        <f t="shared" ref="L30:Q30" si="3">$P$28+L10*$P$29</f>
        <v>9732.9452800219879</v>
      </c>
      <c r="M30" s="239">
        <f t="shared" si="3"/>
        <v>9664.5439353596012</v>
      </c>
      <c r="N30" s="239">
        <f t="shared" si="3"/>
        <v>9596.1425906971854</v>
      </c>
      <c r="O30" s="239">
        <f t="shared" si="3"/>
        <v>9527.7412460347696</v>
      </c>
      <c r="P30" s="239">
        <f t="shared" si="3"/>
        <v>9459.3399013723538</v>
      </c>
      <c r="Q30" s="239">
        <f t="shared" si="3"/>
        <v>9390.938556709938</v>
      </c>
      <c r="T30" s="387"/>
    </row>
    <row r="31" spans="2:20">
      <c r="B31" s="387"/>
      <c r="C31" s="240"/>
      <c r="D31" s="239"/>
      <c r="E31" s="239"/>
      <c r="F31" s="239"/>
      <c r="G31" s="239"/>
      <c r="H31" s="239"/>
      <c r="I31" s="239"/>
      <c r="J31" s="239"/>
      <c r="K31" s="239"/>
      <c r="L31" s="239"/>
      <c r="M31" s="239"/>
      <c r="N31" s="239"/>
      <c r="O31" s="239"/>
      <c r="P31" s="239"/>
      <c r="Q31" s="239"/>
      <c r="T31" s="387"/>
    </row>
    <row r="32" spans="2:20">
      <c r="B32" s="387"/>
      <c r="C32" s="240"/>
      <c r="D32" s="239"/>
      <c r="E32" s="239"/>
      <c r="F32" s="239"/>
      <c r="G32" s="251"/>
      <c r="H32" s="251"/>
      <c r="I32" s="252" t="s">
        <v>205</v>
      </c>
      <c r="J32" s="258">
        <f>K37/D37-1</f>
        <v>-7.7563744065745066E-3</v>
      </c>
      <c r="K32" s="239"/>
      <c r="L32" s="239"/>
      <c r="M32" s="239"/>
      <c r="N32" s="251"/>
      <c r="O32" s="251"/>
      <c r="P32" s="252" t="s">
        <v>205</v>
      </c>
      <c r="Q32" s="258">
        <f>Q37/L37-1</f>
        <v>8.4417036238197962E-3</v>
      </c>
      <c r="T32" s="387"/>
    </row>
    <row r="33" spans="2:20">
      <c r="B33" s="387"/>
      <c r="C33" s="240"/>
      <c r="D33" s="256" t="s">
        <v>219</v>
      </c>
      <c r="E33" s="239"/>
      <c r="F33" s="239"/>
      <c r="G33" s="253"/>
      <c r="H33" s="253"/>
      <c r="I33" s="254" t="s">
        <v>206</v>
      </c>
      <c r="J33" s="255">
        <f>J32/(K$10-D$10)</f>
        <v>-1.108053486653501E-3</v>
      </c>
      <c r="K33" s="239"/>
      <c r="L33" s="256" t="s">
        <v>220</v>
      </c>
      <c r="M33" s="239"/>
      <c r="N33" s="253"/>
      <c r="O33" s="253"/>
      <c r="P33" s="254" t="s">
        <v>206</v>
      </c>
      <c r="Q33" s="255">
        <f>Q32/(Q$10-L$10)</f>
        <v>1.6883407247639593E-3</v>
      </c>
      <c r="T33" s="387"/>
    </row>
    <row r="34" spans="2:20">
      <c r="B34" s="387"/>
      <c r="C34" s="240"/>
      <c r="D34" s="239"/>
      <c r="E34" s="239"/>
      <c r="F34" s="242" t="s">
        <v>192</v>
      </c>
      <c r="G34" s="242"/>
      <c r="H34" s="247" t="s">
        <v>196</v>
      </c>
      <c r="I34" s="243" t="s">
        <v>207</v>
      </c>
      <c r="J34" s="243" t="s">
        <v>197</v>
      </c>
      <c r="K34" s="271"/>
      <c r="L34" s="271"/>
      <c r="M34" s="271"/>
      <c r="N34" s="242" t="s">
        <v>192</v>
      </c>
      <c r="O34" s="242"/>
      <c r="P34" s="247" t="s">
        <v>196</v>
      </c>
      <c r="Q34" s="243" t="s">
        <v>207</v>
      </c>
      <c r="R34" s="243" t="s">
        <v>197</v>
      </c>
      <c r="T34" s="387"/>
    </row>
    <row r="35" spans="2:20" ht="14.4" customHeight="1">
      <c r="B35" s="387"/>
      <c r="C35" s="240"/>
      <c r="F35" s="248" t="s">
        <v>193</v>
      </c>
      <c r="G35" s="249">
        <v>0.16704407558432655</v>
      </c>
      <c r="H35" s="246">
        <v>42994.656097642321</v>
      </c>
      <c r="I35" s="246">
        <v>71512.553623636777</v>
      </c>
      <c r="J35" s="245">
        <v>0.60121830250837882</v>
      </c>
      <c r="K35" s="225"/>
      <c r="L35" s="242"/>
      <c r="M35" s="242"/>
      <c r="N35" s="248" t="s">
        <v>193</v>
      </c>
      <c r="O35" s="249">
        <v>0.21350570975370142</v>
      </c>
      <c r="P35" s="246">
        <v>-30508.813218974516</v>
      </c>
      <c r="Q35" s="246">
        <v>99125.812615075105</v>
      </c>
      <c r="R35" s="270">
        <v>-0.30777869471240754</v>
      </c>
      <c r="S35" s="386" t="s">
        <v>218</v>
      </c>
    </row>
    <row r="36" spans="2:20">
      <c r="B36" s="387"/>
      <c r="F36" s="248" t="s">
        <v>194</v>
      </c>
      <c r="G36" s="249">
        <v>2.7903723187822197E-2</v>
      </c>
      <c r="H36" s="246">
        <v>-14.813057834165773</v>
      </c>
      <c r="I36" s="246">
        <v>35.69378929742679</v>
      </c>
      <c r="J36" s="245">
        <v>-0.41500378989556219</v>
      </c>
      <c r="K36" s="225"/>
      <c r="L36" s="248"/>
      <c r="M36" s="249"/>
      <c r="N36" s="248" t="s">
        <v>194</v>
      </c>
      <c r="O36" s="249">
        <v>4.558468809743179E-2</v>
      </c>
      <c r="P36" s="246">
        <v>21.550299827244665</v>
      </c>
      <c r="Q36" s="246">
        <v>49.304042204413712</v>
      </c>
      <c r="R36" s="270">
        <v>0.43708991927877822</v>
      </c>
      <c r="S36" s="386"/>
    </row>
    <row r="37" spans="2:20">
      <c r="B37"/>
      <c r="C37" s="240" t="s">
        <v>210</v>
      </c>
      <c r="D37" s="244">
        <f t="shared" ref="D37:K37" si="4">$H$35+D10*$H$36</f>
        <v>13368.540429310775</v>
      </c>
      <c r="E37" s="244">
        <f t="shared" si="4"/>
        <v>13353.727371476609</v>
      </c>
      <c r="F37" s="244">
        <f t="shared" si="4"/>
        <v>13338.914313642443</v>
      </c>
      <c r="G37" s="244">
        <f t="shared" si="4"/>
        <v>13324.101255808277</v>
      </c>
      <c r="H37" s="244">
        <f t="shared" si="4"/>
        <v>13309.288197974111</v>
      </c>
      <c r="I37" s="244">
        <f t="shared" si="4"/>
        <v>13294.475140139944</v>
      </c>
      <c r="J37" s="244">
        <f t="shared" si="4"/>
        <v>13279.662082305778</v>
      </c>
      <c r="K37" s="272">
        <f t="shared" si="4"/>
        <v>13264.849024471612</v>
      </c>
      <c r="L37" s="272">
        <f t="shared" ref="L37:Q37" si="5">$P$35+L10*$P$36</f>
        <v>12764.188834132772</v>
      </c>
      <c r="M37" s="272">
        <f t="shared" si="5"/>
        <v>12785.739133960014</v>
      </c>
      <c r="N37" s="239">
        <f t="shared" si="5"/>
        <v>12807.289433787257</v>
      </c>
      <c r="O37" s="239">
        <f t="shared" si="5"/>
        <v>12828.839733614506</v>
      </c>
      <c r="P37" s="244">
        <f t="shared" si="5"/>
        <v>12850.390033441749</v>
      </c>
      <c r="Q37" s="244">
        <f t="shared" si="5"/>
        <v>12871.940333268991</v>
      </c>
    </row>
    <row r="38" spans="2:20">
      <c r="B38"/>
      <c r="K38" s="225"/>
      <c r="L38" s="225"/>
      <c r="M38" s="225"/>
    </row>
    <row r="39" spans="2:20">
      <c r="B39"/>
      <c r="K39" s="225"/>
      <c r="L39" s="225"/>
      <c r="M39" s="225"/>
    </row>
    <row r="40" spans="2:20">
      <c r="K40" s="225"/>
      <c r="L40" s="272"/>
      <c r="M40" s="272"/>
      <c r="N40" s="239"/>
      <c r="O40" s="239"/>
      <c r="P40" s="244"/>
      <c r="Q40" s="244"/>
    </row>
    <row r="41" spans="2:20">
      <c r="K41" s="225"/>
      <c r="L41" s="272"/>
      <c r="M41" s="272"/>
      <c r="N41" s="239"/>
      <c r="O41" s="239"/>
      <c r="P41" s="244"/>
      <c r="Q41" s="244"/>
    </row>
    <row r="42" spans="2:20">
      <c r="B42"/>
      <c r="J42"/>
      <c r="K42"/>
      <c r="L42"/>
      <c r="M42"/>
      <c r="N42"/>
      <c r="O42"/>
      <c r="P42"/>
      <c r="Q42"/>
      <c r="R42"/>
      <c r="S42"/>
      <c r="T42"/>
    </row>
    <row r="43" spans="2:20">
      <c r="B43"/>
      <c r="J43"/>
      <c r="K43"/>
      <c r="L43"/>
      <c r="M43"/>
      <c r="N43"/>
      <c r="O43"/>
      <c r="P43"/>
      <c r="Q43"/>
      <c r="R43"/>
      <c r="S43"/>
      <c r="T43"/>
    </row>
    <row r="44" spans="2:20">
      <c r="B44"/>
      <c r="J44"/>
      <c r="K44"/>
      <c r="L44"/>
      <c r="M44"/>
      <c r="N44"/>
      <c r="O44"/>
      <c r="P44"/>
      <c r="Q44"/>
      <c r="R44"/>
      <c r="S44"/>
      <c r="T44"/>
    </row>
    <row r="45" spans="2:20">
      <c r="B45" s="226"/>
      <c r="J45"/>
      <c r="K45"/>
      <c r="L45"/>
      <c r="M45"/>
      <c r="N45"/>
      <c r="O45"/>
      <c r="P45"/>
      <c r="Q45"/>
      <c r="R45"/>
      <c r="S45"/>
      <c r="T45"/>
    </row>
    <row r="46" spans="2:20">
      <c r="B46" s="227"/>
      <c r="J46"/>
      <c r="K46"/>
      <c r="L46"/>
      <c r="M46"/>
      <c r="N46"/>
      <c r="O46"/>
      <c r="P46"/>
      <c r="Q46"/>
      <c r="R46"/>
      <c r="S46"/>
      <c r="T46"/>
    </row>
    <row r="47" spans="2:20">
      <c r="B47" s="227"/>
      <c r="J47"/>
      <c r="K47"/>
      <c r="L47"/>
      <c r="M47"/>
      <c r="N47"/>
      <c r="O47"/>
      <c r="P47"/>
      <c r="Q47"/>
      <c r="R47"/>
      <c r="S47"/>
      <c r="T47"/>
    </row>
    <row r="48" spans="2:20">
      <c r="J48"/>
      <c r="K48"/>
      <c r="L48"/>
      <c r="M48"/>
      <c r="N48"/>
      <c r="O48"/>
      <c r="P48"/>
      <c r="Q48"/>
      <c r="R48"/>
      <c r="S48"/>
    </row>
    <row r="49" spans="8:20">
      <c r="H49"/>
      <c r="I49"/>
      <c r="J49"/>
      <c r="K49"/>
      <c r="L49"/>
      <c r="M49"/>
      <c r="N49"/>
      <c r="O49"/>
      <c r="P49"/>
      <c r="Q49"/>
      <c r="R49"/>
      <c r="S49"/>
      <c r="T49"/>
    </row>
  </sheetData>
  <mergeCells count="5">
    <mergeCell ref="S28:S29"/>
    <mergeCell ref="S35:S36"/>
    <mergeCell ref="R13:R22"/>
    <mergeCell ref="B27:B36"/>
    <mergeCell ref="T25:T3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F27"/>
  <sheetViews>
    <sheetView zoomScale="110" zoomScaleNormal="110" workbookViewId="0"/>
  </sheetViews>
  <sheetFormatPr defaultColWidth="10.6640625" defaultRowHeight="14.4"/>
  <cols>
    <col min="1" max="1" width="3" style="4" customWidth="1"/>
    <col min="2" max="2" width="25" style="4" customWidth="1"/>
    <col min="3" max="30" width="10.6640625" style="4"/>
    <col min="31" max="31" width="10.6640625" style="4" customWidth="1"/>
    <col min="32" max="16384" width="10.6640625" style="4"/>
  </cols>
  <sheetData>
    <row r="1" spans="1:32">
      <c r="B1" s="223" t="s">
        <v>168</v>
      </c>
    </row>
    <row r="4" spans="1:32" ht="21">
      <c r="C4" s="6" t="s">
        <v>169</v>
      </c>
    </row>
    <row r="6" spans="1:32">
      <c r="B6" s="15"/>
    </row>
    <row r="7" spans="1:32" ht="14.4" customHeight="1">
      <c r="AC7" s="364" t="s">
        <v>441</v>
      </c>
      <c r="AD7" s="364" t="s">
        <v>442</v>
      </c>
      <c r="AE7" s="364" t="s">
        <v>440</v>
      </c>
    </row>
    <row r="8" spans="1:32">
      <c r="B8" s="183" t="s">
        <v>25</v>
      </c>
      <c r="C8" s="13">
        <v>1990</v>
      </c>
      <c r="D8" s="13">
        <v>1991</v>
      </c>
      <c r="E8" s="13">
        <v>1992</v>
      </c>
      <c r="F8" s="13">
        <v>1993</v>
      </c>
      <c r="G8" s="13">
        <v>1994</v>
      </c>
      <c r="H8" s="13">
        <v>1995</v>
      </c>
      <c r="I8" s="13">
        <v>1996</v>
      </c>
      <c r="J8" s="13">
        <v>1997</v>
      </c>
      <c r="K8" s="13">
        <v>1998</v>
      </c>
      <c r="L8" s="13">
        <v>1999</v>
      </c>
      <c r="M8" s="13">
        <v>2000</v>
      </c>
      <c r="N8" s="13">
        <v>2001</v>
      </c>
      <c r="O8" s="13">
        <v>2002</v>
      </c>
      <c r="P8" s="13">
        <v>2003</v>
      </c>
      <c r="Q8" s="13">
        <v>2004</v>
      </c>
      <c r="R8" s="13">
        <v>2005</v>
      </c>
      <c r="S8" s="13">
        <v>2006</v>
      </c>
      <c r="T8" s="13">
        <v>2007</v>
      </c>
      <c r="U8" s="13">
        <v>2008</v>
      </c>
      <c r="V8" s="13">
        <v>2009</v>
      </c>
      <c r="W8" s="13">
        <v>2010</v>
      </c>
      <c r="X8" s="13">
        <v>2011</v>
      </c>
      <c r="Y8" s="13">
        <v>2012</v>
      </c>
      <c r="Z8" s="13">
        <v>2013</v>
      </c>
      <c r="AA8" s="13">
        <v>2014</v>
      </c>
      <c r="AB8" s="304">
        <v>2015</v>
      </c>
      <c r="AC8" s="365"/>
      <c r="AD8" s="365"/>
      <c r="AE8" s="365"/>
    </row>
    <row r="9" spans="1:32" customFormat="1">
      <c r="A9" s="4"/>
    </row>
    <row r="10" spans="1:32">
      <c r="C10" s="204" t="s">
        <v>137</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2"/>
      <c r="AC10" s="363" t="str">
        <f>C10</f>
        <v>BRITISH COLUMBIA</v>
      </c>
      <c r="AD10" s="363"/>
      <c r="AE10" s="363"/>
      <c r="AF10" s="363"/>
    </row>
    <row r="11" spans="1:32">
      <c r="B11" s="188" t="s">
        <v>29</v>
      </c>
      <c r="C11" s="11">
        <v>3292111</v>
      </c>
      <c r="D11" s="11">
        <v>3373787</v>
      </c>
      <c r="E11" s="11">
        <v>3468802</v>
      </c>
      <c r="F11" s="11">
        <v>3567772</v>
      </c>
      <c r="G11" s="11">
        <v>3676075</v>
      </c>
      <c r="H11" s="11">
        <v>3777390</v>
      </c>
      <c r="I11" s="11">
        <v>3874317</v>
      </c>
      <c r="J11" s="11">
        <v>3948583</v>
      </c>
      <c r="K11" s="11">
        <v>3983113</v>
      </c>
      <c r="L11" s="11">
        <v>4011375</v>
      </c>
      <c r="M11" s="11">
        <v>4039230</v>
      </c>
      <c r="N11" s="11">
        <v>4076881</v>
      </c>
      <c r="O11" s="11">
        <v>4100161</v>
      </c>
      <c r="P11" s="11">
        <v>4123937</v>
      </c>
      <c r="Q11" s="11">
        <v>4155017</v>
      </c>
      <c r="R11" s="11">
        <v>4195764</v>
      </c>
      <c r="S11" s="11">
        <v>4241691</v>
      </c>
      <c r="T11" s="11">
        <v>4290988</v>
      </c>
      <c r="U11" s="11">
        <v>4349412</v>
      </c>
      <c r="V11" s="11">
        <v>4410679</v>
      </c>
      <c r="W11" s="11">
        <v>4465924</v>
      </c>
      <c r="X11" s="14">
        <v>4499139</v>
      </c>
      <c r="Y11" s="37">
        <v>4542508</v>
      </c>
      <c r="Z11" s="37">
        <v>4582625</v>
      </c>
      <c r="AA11" s="37">
        <v>4638415</v>
      </c>
      <c r="AB11" s="37">
        <v>4683139</v>
      </c>
      <c r="AC11" s="303">
        <f>(T11/M11)^(1/7)-1</f>
        <v>8.6749727567205781E-3</v>
      </c>
      <c r="AD11" s="303">
        <f>(Z11/U11)^(1/5)-1</f>
        <v>1.0501015591140028E-2</v>
      </c>
      <c r="AE11" s="276">
        <f>AD11/AC11</f>
        <v>1.2104955122775225</v>
      </c>
      <c r="AF11" s="273" t="s">
        <v>430</v>
      </c>
    </row>
    <row r="12" spans="1:32">
      <c r="B12" s="188" t="s">
        <v>30</v>
      </c>
      <c r="C12" s="12">
        <v>120153</v>
      </c>
      <c r="D12" s="12">
        <v>120424</v>
      </c>
      <c r="E12" s="12">
        <v>123754</v>
      </c>
      <c r="F12" s="12">
        <v>129522</v>
      </c>
      <c r="G12" s="12">
        <v>133172</v>
      </c>
      <c r="H12" s="12">
        <v>136607</v>
      </c>
      <c r="I12" s="12">
        <v>140114</v>
      </c>
      <c r="J12" s="12">
        <v>144305</v>
      </c>
      <c r="K12" s="12">
        <v>146112</v>
      </c>
      <c r="L12" s="12">
        <v>150649</v>
      </c>
      <c r="M12" s="12">
        <v>157515</v>
      </c>
      <c r="N12" s="12">
        <v>158509</v>
      </c>
      <c r="O12" s="12">
        <v>164116</v>
      </c>
      <c r="P12" s="12">
        <v>168011</v>
      </c>
      <c r="Q12" s="12">
        <v>174591</v>
      </c>
      <c r="R12" s="12">
        <v>183235</v>
      </c>
      <c r="S12" s="12">
        <v>191101</v>
      </c>
      <c r="T12" s="12">
        <v>197072</v>
      </c>
      <c r="U12" s="12">
        <v>199270</v>
      </c>
      <c r="V12" s="12">
        <v>194214</v>
      </c>
      <c r="W12" s="12">
        <v>200628</v>
      </c>
      <c r="X12" s="36">
        <v>206225</v>
      </c>
      <c r="Y12" s="36">
        <v>211124</v>
      </c>
      <c r="Z12" s="36">
        <v>215218</v>
      </c>
      <c r="AC12" s="303">
        <f>(T12/M12)^(1/7)-1</f>
        <v>3.2524652176047164E-2</v>
      </c>
      <c r="AD12" s="303">
        <f>(Z12/U12)^(1/5)-1</f>
        <v>1.5517318215848785E-2</v>
      </c>
      <c r="AE12" s="276">
        <f>AD12/AC12</f>
        <v>0.47709405566761265</v>
      </c>
      <c r="AF12" s="273" t="s">
        <v>431</v>
      </c>
    </row>
    <row r="13" spans="1:32" customFormat="1">
      <c r="A13" s="4"/>
      <c r="B13" s="15"/>
      <c r="AF13" s="273"/>
    </row>
    <row r="14" spans="1:32">
      <c r="B14" s="15"/>
      <c r="C14" s="204" t="s">
        <v>138</v>
      </c>
      <c r="Z14"/>
      <c r="AC14" s="363" t="str">
        <f>C14</f>
        <v>CANADA</v>
      </c>
      <c r="AD14" s="363"/>
      <c r="AE14" s="363"/>
      <c r="AF14" s="363"/>
    </row>
    <row r="15" spans="1:32">
      <c r="B15" s="188" t="s">
        <v>29</v>
      </c>
      <c r="C15" s="189">
        <v>27691138</v>
      </c>
      <c r="D15" s="189">
        <v>28037420</v>
      </c>
      <c r="E15" s="189">
        <v>28371264</v>
      </c>
      <c r="F15" s="189">
        <v>28684764</v>
      </c>
      <c r="G15" s="189">
        <v>29000663</v>
      </c>
      <c r="H15" s="189">
        <v>29302311</v>
      </c>
      <c r="I15" s="189">
        <v>29610218</v>
      </c>
      <c r="J15" s="189">
        <v>29905948</v>
      </c>
      <c r="K15" s="189">
        <v>30155173</v>
      </c>
      <c r="L15" s="189">
        <v>30401286</v>
      </c>
      <c r="M15" s="189">
        <v>30685730</v>
      </c>
      <c r="N15" s="189">
        <v>31020596</v>
      </c>
      <c r="O15" s="189">
        <v>31358418</v>
      </c>
      <c r="P15" s="189">
        <v>31641630</v>
      </c>
      <c r="Q15" s="189">
        <v>31938004</v>
      </c>
      <c r="R15" s="189">
        <v>32242364</v>
      </c>
      <c r="S15" s="189">
        <v>32570505</v>
      </c>
      <c r="T15" s="189">
        <v>32887928</v>
      </c>
      <c r="U15" s="189">
        <v>33245773</v>
      </c>
      <c r="V15" s="189">
        <v>33628571</v>
      </c>
      <c r="W15" s="189">
        <v>34005274</v>
      </c>
      <c r="X15" s="189">
        <v>34342780</v>
      </c>
      <c r="Y15" s="189">
        <v>34751476</v>
      </c>
      <c r="Z15" s="189">
        <v>35155499</v>
      </c>
      <c r="AA15" s="189">
        <v>35543658</v>
      </c>
      <c r="AB15" s="189">
        <v>35851774</v>
      </c>
      <c r="AC15" s="303">
        <f>(T15/M15)^(1/7)-1</f>
        <v>9.9503119188404376E-3</v>
      </c>
      <c r="AD15" s="303">
        <f>(Z15/U15)^(1/5)-1</f>
        <v>1.1233308784856177E-2</v>
      </c>
      <c r="AE15" s="276">
        <f>AD15/AC15</f>
        <v>1.1289403665413189</v>
      </c>
      <c r="AF15" s="273" t="s">
        <v>430</v>
      </c>
    </row>
    <row r="16" spans="1:32">
      <c r="B16" s="188" t="s">
        <v>30</v>
      </c>
      <c r="C16" s="189">
        <v>995263</v>
      </c>
      <c r="D16" s="189">
        <v>974161</v>
      </c>
      <c r="E16" s="189">
        <v>982484</v>
      </c>
      <c r="F16" s="189">
        <v>1008101</v>
      </c>
      <c r="G16" s="189">
        <v>1054010</v>
      </c>
      <c r="H16" s="189">
        <v>1082874</v>
      </c>
      <c r="I16" s="189">
        <v>1101062</v>
      </c>
      <c r="J16" s="189">
        <v>1147894</v>
      </c>
      <c r="K16" s="189">
        <v>1195396</v>
      </c>
      <c r="L16" s="189">
        <v>1255133</v>
      </c>
      <c r="M16" s="189">
        <v>1319435</v>
      </c>
      <c r="N16" s="189">
        <v>1341712</v>
      </c>
      <c r="O16" s="189">
        <v>1379305</v>
      </c>
      <c r="P16" s="189">
        <v>1405861</v>
      </c>
      <c r="Q16" s="189">
        <v>1449988</v>
      </c>
      <c r="R16" s="189">
        <v>1495853</v>
      </c>
      <c r="S16" s="189">
        <v>1535071</v>
      </c>
      <c r="T16" s="189">
        <v>1565900</v>
      </c>
      <c r="U16" s="189">
        <v>1584306</v>
      </c>
      <c r="V16" s="189">
        <v>1541348</v>
      </c>
      <c r="W16" s="189">
        <v>1593357</v>
      </c>
      <c r="X16" s="189">
        <v>1640522</v>
      </c>
      <c r="Y16" s="189">
        <v>1672067</v>
      </c>
      <c r="Z16" s="189">
        <v>1705567</v>
      </c>
      <c r="AC16" s="303">
        <f>(T16/M16)^(1/7)-1</f>
        <v>2.4767034573855762E-2</v>
      </c>
      <c r="AD16" s="303">
        <f>(Z16/U16)^(1/5)-1</f>
        <v>1.4859551531322346E-2</v>
      </c>
      <c r="AE16" s="276">
        <f>AD16/AC16</f>
        <v>0.59997297968841945</v>
      </c>
      <c r="AF16" s="273" t="s">
        <v>431</v>
      </c>
    </row>
    <row r="17" spans="1:32" customFormat="1">
      <c r="A17" s="4"/>
      <c r="B17" s="15"/>
      <c r="AF17" s="273"/>
    </row>
    <row r="18" spans="1:32">
      <c r="B18" s="15"/>
      <c r="C18" s="204" t="s">
        <v>142</v>
      </c>
      <c r="AC18" s="363" t="str">
        <f>C18</f>
        <v>CANADA less BC</v>
      </c>
      <c r="AD18" s="363"/>
      <c r="AE18" s="363"/>
      <c r="AF18" s="363"/>
    </row>
    <row r="19" spans="1:32">
      <c r="B19" s="188" t="s">
        <v>29</v>
      </c>
      <c r="C19" s="192">
        <f>C15-C11</f>
        <v>24399027</v>
      </c>
      <c r="D19" s="192">
        <f t="shared" ref="D19:AB19" si="0">D15-D11</f>
        <v>24663633</v>
      </c>
      <c r="E19" s="192">
        <f t="shared" si="0"/>
        <v>24902462</v>
      </c>
      <c r="F19" s="192">
        <f t="shared" si="0"/>
        <v>25116992</v>
      </c>
      <c r="G19" s="192">
        <f t="shared" si="0"/>
        <v>25324588</v>
      </c>
      <c r="H19" s="192">
        <f t="shared" si="0"/>
        <v>25524921</v>
      </c>
      <c r="I19" s="192">
        <f t="shared" si="0"/>
        <v>25735901</v>
      </c>
      <c r="J19" s="192">
        <f t="shared" si="0"/>
        <v>25957365</v>
      </c>
      <c r="K19" s="192">
        <f t="shared" si="0"/>
        <v>26172060</v>
      </c>
      <c r="L19" s="192">
        <f t="shared" si="0"/>
        <v>26389911</v>
      </c>
      <c r="M19" s="192">
        <f t="shared" si="0"/>
        <v>26646500</v>
      </c>
      <c r="N19" s="192">
        <f t="shared" si="0"/>
        <v>26943715</v>
      </c>
      <c r="O19" s="192">
        <f t="shared" si="0"/>
        <v>27258257</v>
      </c>
      <c r="P19" s="192">
        <f t="shared" si="0"/>
        <v>27517693</v>
      </c>
      <c r="Q19" s="192">
        <f t="shared" si="0"/>
        <v>27782987</v>
      </c>
      <c r="R19" s="192">
        <f t="shared" si="0"/>
        <v>28046600</v>
      </c>
      <c r="S19" s="192">
        <f t="shared" si="0"/>
        <v>28328814</v>
      </c>
      <c r="T19" s="192">
        <f t="shared" si="0"/>
        <v>28596940</v>
      </c>
      <c r="U19" s="192">
        <f t="shared" si="0"/>
        <v>28896361</v>
      </c>
      <c r="V19" s="192">
        <f t="shared" si="0"/>
        <v>29217892</v>
      </c>
      <c r="W19" s="192">
        <f t="shared" si="0"/>
        <v>29539350</v>
      </c>
      <c r="X19" s="192">
        <f t="shared" si="0"/>
        <v>29843641</v>
      </c>
      <c r="Y19" s="192">
        <f t="shared" si="0"/>
        <v>30208968</v>
      </c>
      <c r="Z19" s="192">
        <f t="shared" si="0"/>
        <v>30572874</v>
      </c>
      <c r="AA19" s="192">
        <f t="shared" si="0"/>
        <v>30905243</v>
      </c>
      <c r="AB19" s="192">
        <f t="shared" si="0"/>
        <v>31168635</v>
      </c>
      <c r="AC19" s="303">
        <f>(T19/M19)^(1/7)-1</f>
        <v>1.0142794257516741E-2</v>
      </c>
      <c r="AD19" s="303">
        <f>(Z19/U19)^(1/5)-1</f>
        <v>1.1343348353240579E-2</v>
      </c>
      <c r="AE19" s="276">
        <f>AD19/AC19</f>
        <v>1.1183652221708154</v>
      </c>
      <c r="AF19" s="273" t="s">
        <v>430</v>
      </c>
    </row>
    <row r="20" spans="1:32">
      <c r="B20" s="188" t="s">
        <v>30</v>
      </c>
      <c r="C20" s="192">
        <f>C16-C12</f>
        <v>875110</v>
      </c>
      <c r="D20" s="192">
        <f t="shared" ref="D20:Z20" si="1">D16-D12</f>
        <v>853737</v>
      </c>
      <c r="E20" s="192">
        <f t="shared" si="1"/>
        <v>858730</v>
      </c>
      <c r="F20" s="192">
        <f t="shared" si="1"/>
        <v>878579</v>
      </c>
      <c r="G20" s="192">
        <f t="shared" si="1"/>
        <v>920838</v>
      </c>
      <c r="H20" s="192">
        <f t="shared" si="1"/>
        <v>946267</v>
      </c>
      <c r="I20" s="192">
        <f t="shared" si="1"/>
        <v>960948</v>
      </c>
      <c r="J20" s="192">
        <f t="shared" si="1"/>
        <v>1003589</v>
      </c>
      <c r="K20" s="192">
        <f t="shared" si="1"/>
        <v>1049284</v>
      </c>
      <c r="L20" s="192">
        <f t="shared" si="1"/>
        <v>1104484</v>
      </c>
      <c r="M20" s="192">
        <f t="shared" si="1"/>
        <v>1161920</v>
      </c>
      <c r="N20" s="192">
        <f t="shared" si="1"/>
        <v>1183203</v>
      </c>
      <c r="O20" s="192">
        <f t="shared" si="1"/>
        <v>1215189</v>
      </c>
      <c r="P20" s="192">
        <f t="shared" si="1"/>
        <v>1237850</v>
      </c>
      <c r="Q20" s="192">
        <f t="shared" si="1"/>
        <v>1275397</v>
      </c>
      <c r="R20" s="192">
        <f t="shared" si="1"/>
        <v>1312618</v>
      </c>
      <c r="S20" s="192">
        <f t="shared" si="1"/>
        <v>1343970</v>
      </c>
      <c r="T20" s="192">
        <f t="shared" si="1"/>
        <v>1368828</v>
      </c>
      <c r="U20" s="192">
        <f t="shared" si="1"/>
        <v>1385036</v>
      </c>
      <c r="V20" s="192">
        <f t="shared" si="1"/>
        <v>1347134</v>
      </c>
      <c r="W20" s="192">
        <f t="shared" si="1"/>
        <v>1392729</v>
      </c>
      <c r="X20" s="192">
        <f t="shared" si="1"/>
        <v>1434297</v>
      </c>
      <c r="Y20" s="192">
        <f t="shared" si="1"/>
        <v>1460943</v>
      </c>
      <c r="Z20" s="192">
        <f t="shared" si="1"/>
        <v>1490349</v>
      </c>
      <c r="AC20" s="303">
        <f>(T20/M20)^(1/7)-1</f>
        <v>2.368778666081206E-2</v>
      </c>
      <c r="AD20" s="303">
        <f>(Z20/U20)^(1/5)-1</f>
        <v>1.4764775872689206E-2</v>
      </c>
      <c r="AE20" s="276">
        <f>AD20/AC20</f>
        <v>0.62330753329163269</v>
      </c>
      <c r="AF20" s="273" t="s">
        <v>431</v>
      </c>
    </row>
    <row r="21" spans="1:32">
      <c r="B21" s="188"/>
    </row>
    <row r="22" spans="1:32">
      <c r="B22" s="188"/>
    </row>
    <row r="23" spans="1:32">
      <c r="C23" s="190" t="s">
        <v>164</v>
      </c>
    </row>
    <row r="24" spans="1:32">
      <c r="C24" s="190" t="s">
        <v>139</v>
      </c>
    </row>
    <row r="26" spans="1:32">
      <c r="C26" s="4" t="s">
        <v>140</v>
      </c>
    </row>
    <row r="27" spans="1:32">
      <c r="C27" s="4" t="s">
        <v>141</v>
      </c>
    </row>
  </sheetData>
  <mergeCells count="6">
    <mergeCell ref="AC18:AF18"/>
    <mergeCell ref="AC7:AC8"/>
    <mergeCell ref="AD7:AD8"/>
    <mergeCell ref="AE7:AE8"/>
    <mergeCell ref="AC10:AF10"/>
    <mergeCell ref="AC14:AF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F17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1.6640625" style="1" customWidth="1"/>
    <col min="31" max="16384" width="9.109375" style="1"/>
  </cols>
  <sheetData>
    <row r="1" spans="1:32" ht="15.6">
      <c r="A1" s="195" t="s">
        <v>159</v>
      </c>
      <c r="AD1" s="122">
        <f>ROW()</f>
        <v>1</v>
      </c>
    </row>
    <row r="2" spans="1:32" ht="21">
      <c r="B2" s="6" t="s">
        <v>157</v>
      </c>
      <c r="AD2" s="122">
        <f>ROW()</f>
        <v>2</v>
      </c>
    </row>
    <row r="3" spans="1:32">
      <c r="AD3" s="122">
        <f>ROW()</f>
        <v>3</v>
      </c>
    </row>
    <row r="4" spans="1:32">
      <c r="B4" s="4" t="s">
        <v>160</v>
      </c>
      <c r="C4" s="7"/>
      <c r="D4" s="7"/>
      <c r="E4" s="7"/>
      <c r="F4" s="7"/>
      <c r="W4" s="228"/>
      <c r="AD4" s="122">
        <f>ROW()</f>
        <v>4</v>
      </c>
    </row>
    <row r="5" spans="1:32">
      <c r="A5" s="8"/>
      <c r="B5" s="198" t="s">
        <v>155</v>
      </c>
      <c r="C5" s="121"/>
      <c r="D5" s="159"/>
      <c r="E5" s="159"/>
      <c r="F5" s="159"/>
      <c r="G5" s="159"/>
      <c r="H5" s="159"/>
      <c r="I5" s="159"/>
      <c r="J5" s="159"/>
      <c r="K5" s="159"/>
      <c r="L5" s="159"/>
      <c r="M5" s="159"/>
      <c r="N5" s="159"/>
      <c r="O5" s="159"/>
      <c r="P5" s="159"/>
      <c r="Q5" s="159"/>
      <c r="R5" s="159"/>
      <c r="S5" s="159"/>
      <c r="T5" s="159"/>
      <c r="U5" s="159"/>
      <c r="V5" s="159"/>
      <c r="W5" s="228"/>
      <c r="X5" s="228"/>
      <c r="Y5" s="228"/>
      <c r="AD5" s="122">
        <f>ROW()</f>
        <v>5</v>
      </c>
    </row>
    <row r="6" spans="1:32">
      <c r="A6" s="8"/>
      <c r="B6" s="1" t="s">
        <v>156</v>
      </c>
      <c r="C6" s="121"/>
      <c r="D6" s="159"/>
      <c r="E6" s="159"/>
      <c r="F6" s="159"/>
      <c r="G6" s="159"/>
      <c r="H6" s="159"/>
      <c r="I6" s="159"/>
      <c r="J6" s="159"/>
      <c r="K6" s="159"/>
      <c r="L6" s="159"/>
      <c r="M6" s="159"/>
      <c r="N6" s="159"/>
      <c r="O6" s="159"/>
      <c r="P6" s="159"/>
      <c r="Q6" s="159"/>
      <c r="R6" s="159"/>
      <c r="S6" s="159"/>
      <c r="T6" s="159"/>
      <c r="U6" s="159"/>
      <c r="V6" s="159"/>
      <c r="W6" s="159"/>
      <c r="X6" s="159"/>
      <c r="Y6" s="159"/>
      <c r="AD6" s="122">
        <f>ROW()</f>
        <v>6</v>
      </c>
    </row>
    <row r="7" spans="1:32">
      <c r="A7" s="8"/>
      <c r="B7" s="196"/>
      <c r="C7" s="121"/>
      <c r="D7" s="159"/>
      <c r="E7" s="159"/>
      <c r="F7" s="159"/>
      <c r="G7" s="159"/>
      <c r="H7" s="159"/>
      <c r="I7" s="159"/>
      <c r="J7" s="159"/>
      <c r="K7" s="159"/>
      <c r="L7" s="159"/>
      <c r="M7" s="159"/>
      <c r="N7" s="159"/>
      <c r="O7" s="159"/>
      <c r="P7" s="159"/>
      <c r="Q7" s="159"/>
      <c r="R7" s="159"/>
      <c r="S7" s="159"/>
      <c r="T7" s="159"/>
      <c r="U7" s="159"/>
      <c r="V7" s="159"/>
      <c r="W7" s="159"/>
      <c r="X7" s="159"/>
      <c r="Y7" s="159"/>
      <c r="AD7" s="122">
        <f>ROW()</f>
        <v>7</v>
      </c>
    </row>
    <row r="8" spans="1:32">
      <c r="A8" s="8"/>
      <c r="B8" s="366" t="s">
        <v>443</v>
      </c>
      <c r="C8" s="367"/>
      <c r="D8" s="367"/>
      <c r="E8" s="367"/>
      <c r="F8" s="367"/>
      <c r="G8" s="367"/>
      <c r="H8" s="367"/>
      <c r="I8" s="367"/>
      <c r="J8" s="367"/>
      <c r="K8" s="367"/>
      <c r="L8" s="367"/>
      <c r="M8" s="367"/>
      <c r="N8" s="367"/>
      <c r="O8" s="367"/>
      <c r="P8" s="367"/>
      <c r="Q8" s="367"/>
      <c r="R8" s="367"/>
      <c r="S8" s="367"/>
      <c r="T8" s="368"/>
      <c r="U8" s="159"/>
      <c r="V8" s="159"/>
      <c r="W8" s="159"/>
      <c r="X8" s="159"/>
      <c r="Y8" s="159"/>
      <c r="AD8" s="122">
        <f>ROW()</f>
        <v>8</v>
      </c>
    </row>
    <row r="9" spans="1:32" ht="15" thickBot="1">
      <c r="A9" s="8"/>
      <c r="B9" s="369"/>
      <c r="C9" s="370"/>
      <c r="D9" s="370"/>
      <c r="E9" s="370"/>
      <c r="F9" s="370"/>
      <c r="G9" s="370"/>
      <c r="H9" s="370"/>
      <c r="I9" s="370"/>
      <c r="J9" s="370"/>
      <c r="K9" s="370"/>
      <c r="L9" s="370"/>
      <c r="M9" s="370"/>
      <c r="N9" s="370"/>
      <c r="O9" s="370"/>
      <c r="P9" s="370"/>
      <c r="Q9" s="370"/>
      <c r="R9" s="370"/>
      <c r="S9" s="370"/>
      <c r="T9" s="371"/>
      <c r="U9" s="121"/>
      <c r="V9" s="121"/>
      <c r="W9" s="121"/>
      <c r="X9" s="121"/>
      <c r="Y9" s="121"/>
      <c r="AD9" s="122">
        <f>ROW()</f>
        <v>9</v>
      </c>
      <c r="AF9"/>
    </row>
    <row r="10" spans="1:32" ht="14.7" customHeight="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2" t="str">
        <f>CONCATENATE("See note in Row ",AD14, " pointing out change in underlying formula for Row ",AD13, " starting in 2006.")</f>
        <v>See note in Row 14 pointing out change in underlying formula for Row 13 starting in 2006.</v>
      </c>
      <c r="S11" s="373"/>
      <c r="T11" s="373"/>
      <c r="U11" s="373"/>
      <c r="V11" s="373"/>
      <c r="W11" s="373"/>
      <c r="X11" s="373"/>
      <c r="Y11" s="374"/>
      <c r="Z11" s="359"/>
      <c r="AA11" s="359"/>
      <c r="AB11" s="359"/>
      <c r="AC11" s="359"/>
      <c r="AD11" s="122">
        <f>ROW()</f>
        <v>11</v>
      </c>
    </row>
    <row r="12" spans="1:32">
      <c r="A12" s="28" t="s">
        <v>33</v>
      </c>
      <c r="B12" s="117">
        <v>1990</v>
      </c>
      <c r="C12" s="117">
        <v>1991</v>
      </c>
      <c r="D12" s="117">
        <v>1992</v>
      </c>
      <c r="E12" s="117">
        <v>1993</v>
      </c>
      <c r="F12" s="117">
        <v>1994</v>
      </c>
      <c r="G12" s="117">
        <v>1995</v>
      </c>
      <c r="H12" s="117">
        <v>1996</v>
      </c>
      <c r="I12" s="117">
        <v>1997</v>
      </c>
      <c r="J12" s="117">
        <v>1998</v>
      </c>
      <c r="K12" s="117">
        <v>1999</v>
      </c>
      <c r="L12" s="117">
        <v>2000</v>
      </c>
      <c r="M12" s="117">
        <v>2001</v>
      </c>
      <c r="N12" s="117">
        <v>2002</v>
      </c>
      <c r="O12" s="117">
        <v>2003</v>
      </c>
      <c r="P12" s="117">
        <v>2004</v>
      </c>
      <c r="Q12" s="118">
        <v>2005</v>
      </c>
      <c r="R12" s="163">
        <v>2006</v>
      </c>
      <c r="S12" s="117">
        <v>2007</v>
      </c>
      <c r="T12" s="117">
        <v>2008</v>
      </c>
      <c r="U12" s="117">
        <v>2009</v>
      </c>
      <c r="V12" s="117">
        <v>2010</v>
      </c>
      <c r="W12" s="117">
        <v>2011</v>
      </c>
      <c r="X12" s="117">
        <v>2012</v>
      </c>
      <c r="Y12" s="164">
        <v>2013</v>
      </c>
      <c r="Z12" s="360"/>
      <c r="AA12" s="360"/>
      <c r="AB12" s="360"/>
      <c r="AC12" s="360"/>
      <c r="AD12" s="122">
        <f>ROW()</f>
        <v>12</v>
      </c>
    </row>
    <row r="13" spans="1:32">
      <c r="A13" s="32" t="s">
        <v>34</v>
      </c>
      <c r="B13" s="33">
        <v>51914.792885882627</v>
      </c>
      <c r="C13" s="33">
        <v>51152.892371559232</v>
      </c>
      <c r="D13" s="33">
        <v>50486.973313402028</v>
      </c>
      <c r="E13" s="33">
        <v>53151.990577062665</v>
      </c>
      <c r="F13" s="33">
        <v>55884.503098325004</v>
      </c>
      <c r="G13" s="33">
        <v>60031.38911775485</v>
      </c>
      <c r="H13" s="33">
        <v>62017.26855451084</v>
      </c>
      <c r="I13" s="33">
        <v>60884.255117150969</v>
      </c>
      <c r="J13" s="33">
        <v>61888.898498868941</v>
      </c>
      <c r="K13" s="33">
        <v>63623.00785000356</v>
      </c>
      <c r="L13" s="33">
        <v>64865.481489014492</v>
      </c>
      <c r="M13" s="33">
        <v>66729.372802916812</v>
      </c>
      <c r="N13" s="33">
        <v>63829.060377925103</v>
      </c>
      <c r="O13" s="33">
        <v>64983.614222080651</v>
      </c>
      <c r="P13" s="33">
        <v>66631.776668624865</v>
      </c>
      <c r="Q13" s="162">
        <v>64446.261376948467</v>
      </c>
      <c r="R13" s="160">
        <v>65472.90831744454</v>
      </c>
      <c r="S13" s="161">
        <v>65888.876457723614</v>
      </c>
      <c r="T13" s="161">
        <v>66274.369332482107</v>
      </c>
      <c r="U13" s="161">
        <v>62556.346748004777</v>
      </c>
      <c r="V13" s="161">
        <v>62053.469982628085</v>
      </c>
      <c r="W13" s="161">
        <v>62331.834039477639</v>
      </c>
      <c r="X13" s="161">
        <v>63451.621626963628</v>
      </c>
      <c r="Y13" s="161">
        <v>64027.194708311959</v>
      </c>
      <c r="Z13" s="34">
        <f>AVERAGE(L13:S13)</f>
        <v>65355.91896408482</v>
      </c>
      <c r="AA13" s="34">
        <f>AVERAGE(T13:Y13)</f>
        <v>63449.139406311362</v>
      </c>
      <c r="AB13" s="34">
        <f t="shared" ref="AB13:AB15" si="0">AA13-Z13</f>
        <v>-1906.7795577734578</v>
      </c>
      <c r="AC13" s="135">
        <f t="shared" ref="AC13:AC83" si="1">AB13/Z13</f>
        <v>-2.9175315533720741E-2</v>
      </c>
      <c r="AD13" s="122">
        <f>ROW()</f>
        <v>13</v>
      </c>
    </row>
    <row r="14" spans="1:32">
      <c r="A14" s="126" t="str">
        <f>CONCATENATE("'TOTAL' figures above are sum of 'ENERGY' (Row ",AD15, "), 'INDUSTRIAL PROCESSES AND PRODUCT USE' (Row ",AD56, "), 'AGRICULTURE' (Row ",AD72, ") and 'WASTE' (Row ",AD80, "). However, beginning in 2006 (partially in that year, fully in subsequent years, TOTAL also includes Row ",AD85, " (Afforestation + Deforestation). Thus the pre-2006 TOTAL figures aren't consistent with post-2006.")</f>
        <v>'TOTAL' figures above are sum of 'ENERGY' (Row 15), 'INDUSTRIAL PROCESSES AND PRODUCT USE' (Row 56), 'AGRICULTURE' (Row 72) and 'WASTE' (Row 80). However, beginning in 2006 (partially in that year, fully in subsequent years, TOTAL also includes Row 85 (Afforestation + Deforestation). Thus the pre-2006 TOTAL figures aren't consistent with post-2006.</v>
      </c>
      <c r="B14" s="126"/>
      <c r="C14" s="126"/>
      <c r="D14" s="126"/>
      <c r="E14" s="126"/>
      <c r="F14" s="126"/>
      <c r="G14" s="126"/>
      <c r="H14" s="126"/>
      <c r="I14" s="126"/>
      <c r="J14" s="126"/>
      <c r="K14" s="126"/>
      <c r="L14" s="126"/>
      <c r="M14" s="126"/>
      <c r="N14" s="126"/>
      <c r="O14" s="126"/>
      <c r="P14" s="126"/>
      <c r="Q14" s="126"/>
      <c r="R14" s="126"/>
      <c r="S14" s="126"/>
      <c r="T14" s="126"/>
      <c r="U14" s="126"/>
      <c r="V14" s="126"/>
      <c r="W14" s="126"/>
      <c r="X14" s="34"/>
      <c r="Y14" s="34"/>
      <c r="Z14" s="34"/>
      <c r="AA14" s="34"/>
      <c r="AB14" s="34"/>
      <c r="AC14" s="221"/>
      <c r="AD14" s="122">
        <f>ROW()</f>
        <v>14</v>
      </c>
    </row>
    <row r="15" spans="1:32">
      <c r="A15" s="108" t="s">
        <v>35</v>
      </c>
      <c r="B15" s="109">
        <v>42389.587219322566</v>
      </c>
      <c r="C15" s="109">
        <v>41381.761871226408</v>
      </c>
      <c r="D15" s="109">
        <v>40408.572097098324</v>
      </c>
      <c r="E15" s="109">
        <v>43040.977098518095</v>
      </c>
      <c r="F15" s="109">
        <v>45503.175005177538</v>
      </c>
      <c r="G15" s="109">
        <v>49225.390646614564</v>
      </c>
      <c r="H15" s="109">
        <v>50751.304740774016</v>
      </c>
      <c r="I15" s="109">
        <v>49214.540907241877</v>
      </c>
      <c r="J15" s="109">
        <v>50093.645729232987</v>
      </c>
      <c r="K15" s="109">
        <v>51611.28271332226</v>
      </c>
      <c r="L15" s="109">
        <v>52440.649541670042</v>
      </c>
      <c r="M15" s="109">
        <v>54805.73901447314</v>
      </c>
      <c r="N15" s="109">
        <v>51911.210927293447</v>
      </c>
      <c r="O15" s="109">
        <v>52647.923627544114</v>
      </c>
      <c r="P15" s="109">
        <v>53790.582100352629</v>
      </c>
      <c r="Q15" s="109">
        <v>52098.329117271722</v>
      </c>
      <c r="R15" s="109">
        <v>50906.098914426104</v>
      </c>
      <c r="S15" s="110">
        <v>50556.354089340275</v>
      </c>
      <c r="T15" s="110">
        <v>51198.863053627232</v>
      </c>
      <c r="U15" s="110">
        <v>47785.151256866564</v>
      </c>
      <c r="V15" s="110">
        <v>47681.437440882233</v>
      </c>
      <c r="W15" s="110">
        <v>48152.770032560002</v>
      </c>
      <c r="X15" s="110">
        <v>49380.169549098595</v>
      </c>
      <c r="Y15" s="110">
        <v>50323.375402874713</v>
      </c>
      <c r="Z15" s="110">
        <f>AVERAGE(L15:S15)</f>
        <v>52394.61091654643</v>
      </c>
      <c r="AA15" s="110">
        <f t="shared" ref="AA15:AA78" si="2">AVERAGE(T15:Y15)</f>
        <v>49086.961122651555</v>
      </c>
      <c r="AB15" s="110">
        <f t="shared" si="0"/>
        <v>-3307.6497938948742</v>
      </c>
      <c r="AC15" s="111">
        <f t="shared" si="1"/>
        <v>-6.3129580237999347E-2</v>
      </c>
      <c r="AD15" s="122">
        <f>ROW()</f>
        <v>15</v>
      </c>
    </row>
    <row r="16" spans="1:32">
      <c r="A16" s="123" t="str">
        <f>CONCATENATE("'ENERGY' figures above are sum of 'Stationary Combustion Sources' (Row ",AD20, "), 'Transport' (Row ",AD32, "), and 'Fugitive Sources' (Row ",AD52, ").")</f>
        <v>'ENERGY' figures above are sum of 'Stationary Combustion Sources' (Row 20), 'Transport' (Row 32), and 'Fugitive Sources' (Row 52).</v>
      </c>
      <c r="B16" s="109"/>
      <c r="C16" s="109"/>
      <c r="D16" s="109"/>
      <c r="E16" s="109"/>
      <c r="F16" s="109"/>
      <c r="G16" s="109"/>
      <c r="H16" s="109"/>
      <c r="I16" s="109"/>
      <c r="J16" s="109"/>
      <c r="K16" s="109"/>
      <c r="L16" s="109"/>
      <c r="M16" s="109"/>
      <c r="N16" s="109"/>
      <c r="O16" s="109"/>
      <c r="P16" s="109"/>
      <c r="Q16" s="109"/>
      <c r="R16" s="109"/>
      <c r="S16" s="110"/>
      <c r="T16" s="110"/>
      <c r="U16" s="110"/>
      <c r="V16" s="110"/>
      <c r="W16" s="110"/>
      <c r="X16" s="110"/>
      <c r="Y16" s="11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66">
        <f t="shared" ref="B18:Y18" si="3">B20+B32</f>
        <v>38274.943517788808</v>
      </c>
      <c r="C18" s="166">
        <f t="shared" si="3"/>
        <v>37372.804905384073</v>
      </c>
      <c r="D18" s="166">
        <f t="shared" si="3"/>
        <v>36443.633423750936</v>
      </c>
      <c r="E18" s="166">
        <f t="shared" si="3"/>
        <v>39144.668713760344</v>
      </c>
      <c r="F18" s="166">
        <f t="shared" si="3"/>
        <v>40374.785801698701</v>
      </c>
      <c r="G18" s="166">
        <f t="shared" si="3"/>
        <v>43824.774210606935</v>
      </c>
      <c r="H18" s="166">
        <f t="shared" si="3"/>
        <v>44844.422293572497</v>
      </c>
      <c r="I18" s="166">
        <f t="shared" si="3"/>
        <v>43127.621963600192</v>
      </c>
      <c r="J18" s="166">
        <f t="shared" si="3"/>
        <v>44088.339567393705</v>
      </c>
      <c r="K18" s="166">
        <f t="shared" si="3"/>
        <v>45853.720915387166</v>
      </c>
      <c r="L18" s="166">
        <f t="shared" si="3"/>
        <v>46709.714132506095</v>
      </c>
      <c r="M18" s="166">
        <f t="shared" si="3"/>
        <v>48876.958023386287</v>
      </c>
      <c r="N18" s="166">
        <f t="shared" si="3"/>
        <v>46504.672343664002</v>
      </c>
      <c r="O18" s="166">
        <f t="shared" si="3"/>
        <v>47385.231658313176</v>
      </c>
      <c r="P18" s="166">
        <f t="shared" si="3"/>
        <v>48639.957379152373</v>
      </c>
      <c r="Q18" s="166">
        <f t="shared" si="3"/>
        <v>46748.499391681769</v>
      </c>
      <c r="R18" s="166">
        <f t="shared" si="3"/>
        <v>45852.084371077814</v>
      </c>
      <c r="S18" s="167">
        <f t="shared" si="3"/>
        <v>45507.826143462305</v>
      </c>
      <c r="T18" s="167">
        <f t="shared" si="3"/>
        <v>45729.787273380236</v>
      </c>
      <c r="U18" s="167">
        <f t="shared" si="3"/>
        <v>42858.110889071504</v>
      </c>
      <c r="V18" s="167">
        <f t="shared" si="3"/>
        <v>42819.605223457482</v>
      </c>
      <c r="W18" s="167">
        <f t="shared" si="3"/>
        <v>42739.617883293002</v>
      </c>
      <c r="X18" s="167">
        <f t="shared" si="3"/>
        <v>44150.805619279359</v>
      </c>
      <c r="Y18" s="167">
        <f t="shared" si="3"/>
        <v>44951.045097882947</v>
      </c>
      <c r="Z18" s="166">
        <f>AVERAGE(L18:S18)</f>
        <v>47028.117930405482</v>
      </c>
      <c r="AA18" s="166">
        <f t="shared" si="2"/>
        <v>43874.828664394088</v>
      </c>
      <c r="AB18" s="166">
        <f t="shared" ref="AB18:AB81" si="4">AA18-Z18</f>
        <v>-3153.2892660113939</v>
      </c>
      <c r="AC18" s="168">
        <f t="shared" ref="AC18:AC19" si="5">AB18/Z18</f>
        <v>-6.7051147372680031E-2</v>
      </c>
      <c r="AD18" s="122">
        <f>ROW()</f>
        <v>18</v>
      </c>
    </row>
    <row r="19" spans="1:30">
      <c r="A19" s="165" t="s">
        <v>179</v>
      </c>
      <c r="B19" s="166">
        <f t="shared" ref="B19:K19" si="6">B30+B32</f>
        <v>37467.510984773813</v>
      </c>
      <c r="C19" s="166">
        <f t="shared" si="6"/>
        <v>36898.298835212074</v>
      </c>
      <c r="D19" s="166">
        <f t="shared" si="6"/>
        <v>35502.474945477938</v>
      </c>
      <c r="E19" s="166">
        <f t="shared" si="6"/>
        <v>37181.635611873935</v>
      </c>
      <c r="F19" s="166">
        <f t="shared" si="6"/>
        <v>38568.143899537972</v>
      </c>
      <c r="G19" s="166">
        <f t="shared" si="6"/>
        <v>41577.571200179926</v>
      </c>
      <c r="H19" s="166">
        <f t="shared" si="6"/>
        <v>44461.429146993876</v>
      </c>
      <c r="I19" s="166">
        <f t="shared" si="6"/>
        <v>42376.821156064761</v>
      </c>
      <c r="J19" s="166">
        <f t="shared" si="6"/>
        <v>42596.503835287709</v>
      </c>
      <c r="K19" s="166">
        <f t="shared" si="6"/>
        <v>45003.094207746442</v>
      </c>
      <c r="L19" s="166">
        <f t="shared" ref="L19:Q19" si="7">L30+L32</f>
        <v>44771.928845417868</v>
      </c>
      <c r="M19" s="166">
        <f t="shared" si="7"/>
        <v>46392.297341617683</v>
      </c>
      <c r="N19" s="166">
        <f t="shared" si="7"/>
        <v>45552.876478315404</v>
      </c>
      <c r="O19" s="166">
        <f t="shared" si="7"/>
        <v>46362.621206937634</v>
      </c>
      <c r="P19" s="166">
        <f t="shared" si="7"/>
        <v>47384.435555431439</v>
      </c>
      <c r="Q19" s="166">
        <f t="shared" si="7"/>
        <v>45410.323990777746</v>
      </c>
      <c r="R19" s="166">
        <f t="shared" ref="R19:V19" si="8">R30+R32</f>
        <v>44329.525759672644</v>
      </c>
      <c r="S19" s="166">
        <f t="shared" si="8"/>
        <v>44362.87740047666</v>
      </c>
      <c r="T19" s="166">
        <f t="shared" si="8"/>
        <v>44243.661304086942</v>
      </c>
      <c r="U19" s="166">
        <f t="shared" si="8"/>
        <v>41522.176226774645</v>
      </c>
      <c r="V19" s="166">
        <f t="shared" si="8"/>
        <v>41586.910662645329</v>
      </c>
      <c r="W19" s="166">
        <f t="shared" ref="W19:Y19" si="9">W30+W32</f>
        <v>41960.78646945396</v>
      </c>
      <c r="X19" s="166">
        <f t="shared" si="9"/>
        <v>43242.380787629998</v>
      </c>
      <c r="Y19" s="166">
        <f t="shared" si="9"/>
        <v>44118.584375932798</v>
      </c>
      <c r="Z19" s="166">
        <f t="shared" ref="Z19" si="10">Z30+Z32</f>
        <v>45570.860822330884</v>
      </c>
      <c r="AA19" s="166">
        <f t="shared" si="2"/>
        <v>42779.083304420608</v>
      </c>
      <c r="AB19" s="166">
        <f t="shared" si="4"/>
        <v>-2791.7775179102755</v>
      </c>
      <c r="AC19" s="168">
        <f t="shared" si="5"/>
        <v>-6.1262338861552364E-2</v>
      </c>
      <c r="AD19" s="122">
        <f>ROW()</f>
        <v>19</v>
      </c>
    </row>
    <row r="20" spans="1:30">
      <c r="A20" s="92" t="s">
        <v>36</v>
      </c>
      <c r="B20" s="93">
        <v>19458.993876529039</v>
      </c>
      <c r="C20" s="93">
        <v>18223.318820335524</v>
      </c>
      <c r="D20" s="93">
        <v>17030.926216933931</v>
      </c>
      <c r="E20" s="93">
        <v>19199.163256942047</v>
      </c>
      <c r="F20" s="93">
        <v>19258.357768675476</v>
      </c>
      <c r="G20" s="93">
        <v>21566.042177049647</v>
      </c>
      <c r="H20" s="93">
        <v>21913.528750288799</v>
      </c>
      <c r="I20" s="93">
        <v>19559.120034035997</v>
      </c>
      <c r="J20" s="93">
        <v>20051.407722179698</v>
      </c>
      <c r="K20" s="93">
        <v>21905.664000424647</v>
      </c>
      <c r="L20" s="93">
        <v>22557.96446179751</v>
      </c>
      <c r="M20" s="93">
        <v>24677.958316824639</v>
      </c>
      <c r="N20" s="93">
        <v>22525.043832357813</v>
      </c>
      <c r="O20" s="93">
        <v>21922.356522784492</v>
      </c>
      <c r="P20" s="93">
        <v>22402.798986941263</v>
      </c>
      <c r="Q20" s="93">
        <v>21660.018902414744</v>
      </c>
      <c r="R20" s="93">
        <v>21227.433394601805</v>
      </c>
      <c r="S20" s="94">
        <v>20376.215117926851</v>
      </c>
      <c r="T20" s="94">
        <v>20144.382657455557</v>
      </c>
      <c r="U20" s="94">
        <v>19444.199160352124</v>
      </c>
      <c r="V20" s="94">
        <v>18864.457467263524</v>
      </c>
      <c r="W20" s="94">
        <v>20266.853091922432</v>
      </c>
      <c r="X20" s="94">
        <v>20211.969152741502</v>
      </c>
      <c r="Y20" s="94">
        <v>20191.739364203881</v>
      </c>
      <c r="Z20" s="94">
        <f>AVERAGE(L20:S20)</f>
        <v>22168.72369195614</v>
      </c>
      <c r="AA20" s="94">
        <f t="shared" si="2"/>
        <v>19853.933482323169</v>
      </c>
      <c r="AB20" s="94">
        <f t="shared" si="4"/>
        <v>-2314.7902096329708</v>
      </c>
      <c r="AC20" s="112">
        <f t="shared" si="1"/>
        <v>-0.10441693630169994</v>
      </c>
      <c r="AD20" s="122">
        <f>ROW()</f>
        <v>20</v>
      </c>
    </row>
    <row r="21" spans="1:30">
      <c r="A21" s="124" t="str">
        <f>CONCATENATE("'Stationary Combustion Sources'  above are sum of eight elements in Rows ",AD22, "-",AD29, ".")</f>
        <v>'Stationary Combustion Sources'  above are sum of eight elements in Rows 22-29.</v>
      </c>
      <c r="B21" s="93"/>
      <c r="C21" s="93"/>
      <c r="D21" s="93"/>
      <c r="E21" s="93"/>
      <c r="F21" s="93"/>
      <c r="G21" s="93"/>
      <c r="H21" s="93"/>
      <c r="I21" s="93"/>
      <c r="J21" s="93"/>
      <c r="K21" s="93"/>
      <c r="L21" s="93"/>
      <c r="M21" s="93"/>
      <c r="N21" s="93"/>
      <c r="O21" s="93"/>
      <c r="P21" s="93"/>
      <c r="Q21" s="93"/>
      <c r="R21" s="93"/>
      <c r="S21" s="94"/>
      <c r="T21" s="94"/>
      <c r="U21" s="94"/>
      <c r="V21" s="94"/>
      <c r="W21" s="94"/>
      <c r="X21" s="94"/>
      <c r="Y21" s="94"/>
      <c r="Z21" s="119"/>
      <c r="AA21" s="119"/>
      <c r="AB21" s="119"/>
      <c r="AC21" s="119"/>
      <c r="AD21" s="122">
        <f>ROW()</f>
        <v>21</v>
      </c>
    </row>
    <row r="22" spans="1:30">
      <c r="A22" s="95" t="s">
        <v>37</v>
      </c>
      <c r="B22" s="96">
        <v>807.43253301499999</v>
      </c>
      <c r="C22" s="96">
        <v>474.50607017199997</v>
      </c>
      <c r="D22" s="96">
        <v>941.15847827300001</v>
      </c>
      <c r="E22" s="96">
        <v>1963.0331018863999</v>
      </c>
      <c r="F22" s="96">
        <v>1806.6419021607201</v>
      </c>
      <c r="G22" s="96">
        <v>2247.2030104270002</v>
      </c>
      <c r="H22" s="96">
        <v>382.99314657862396</v>
      </c>
      <c r="I22" s="96">
        <v>750.80080753542393</v>
      </c>
      <c r="J22" s="96">
        <v>1491.8357321060003</v>
      </c>
      <c r="K22" s="96">
        <v>850.62670764072436</v>
      </c>
      <c r="L22" s="96">
        <v>1937.7852870882241</v>
      </c>
      <c r="M22" s="96">
        <v>2484.6606817686002</v>
      </c>
      <c r="N22" s="96">
        <v>951.7958653485988</v>
      </c>
      <c r="O22" s="96">
        <v>1022.6104513755424</v>
      </c>
      <c r="P22" s="96">
        <v>1255.5218237209299</v>
      </c>
      <c r="Q22" s="96">
        <v>1338.1754009040258</v>
      </c>
      <c r="R22" s="96">
        <v>1522.5586114051748</v>
      </c>
      <c r="S22" s="97">
        <v>1144.9487429856483</v>
      </c>
      <c r="T22" s="97">
        <v>1486.1259692932952</v>
      </c>
      <c r="U22" s="97">
        <v>1335.9346622968594</v>
      </c>
      <c r="V22" s="97">
        <v>1232.6945608121564</v>
      </c>
      <c r="W22" s="97">
        <v>778.83141383904763</v>
      </c>
      <c r="X22" s="97">
        <v>908.42483164936198</v>
      </c>
      <c r="Y22" s="97">
        <v>832.46072195015222</v>
      </c>
      <c r="Z22" s="127">
        <f t="shared" ref="Z22:Z30" si="11">AVERAGE(L22:S22)</f>
        <v>1457.2571080745931</v>
      </c>
      <c r="AA22" s="127">
        <f t="shared" si="2"/>
        <v>1095.7453599734788</v>
      </c>
      <c r="AB22" s="127">
        <f t="shared" si="4"/>
        <v>-361.51174810111434</v>
      </c>
      <c r="AC22" s="136">
        <f t="shared" si="1"/>
        <v>-0.24807684663056007</v>
      </c>
      <c r="AD22" s="122">
        <f>ROW()</f>
        <v>22</v>
      </c>
    </row>
    <row r="23" spans="1:30">
      <c r="A23" s="99" t="s">
        <v>38</v>
      </c>
      <c r="B23" s="96">
        <v>1213.7036057047324</v>
      </c>
      <c r="C23" s="96">
        <v>1208.134654135911</v>
      </c>
      <c r="D23" s="96">
        <v>1017.8607457040612</v>
      </c>
      <c r="E23" s="96">
        <v>702.78951398323602</v>
      </c>
      <c r="F23" s="96">
        <v>690.40885785234559</v>
      </c>
      <c r="G23" s="96">
        <v>566.72390138555511</v>
      </c>
      <c r="H23" s="96">
        <v>735.70699594975918</v>
      </c>
      <c r="I23" s="96">
        <v>441.14674652105066</v>
      </c>
      <c r="J23" s="96">
        <v>413.76406099824578</v>
      </c>
      <c r="K23" s="96">
        <v>469.63250591914067</v>
      </c>
      <c r="L23" s="96">
        <v>416.93507181694218</v>
      </c>
      <c r="M23" s="96">
        <v>440.47700414175745</v>
      </c>
      <c r="N23" s="96">
        <v>515.24719564867974</v>
      </c>
      <c r="O23" s="96">
        <v>491.29510680315116</v>
      </c>
      <c r="P23" s="96">
        <v>858.36765463894824</v>
      </c>
      <c r="Q23" s="96">
        <v>497.62737758022416</v>
      </c>
      <c r="R23" s="96">
        <v>632.10032028477326</v>
      </c>
      <c r="S23" s="97">
        <v>637.74388628082386</v>
      </c>
      <c r="T23" s="97">
        <v>485.7707737235001</v>
      </c>
      <c r="U23" s="97">
        <v>581.97307908122127</v>
      </c>
      <c r="V23" s="97">
        <v>633.38544246162326</v>
      </c>
      <c r="W23" s="97">
        <v>520.8705228869585</v>
      </c>
      <c r="X23" s="97">
        <v>566.50281804247993</v>
      </c>
      <c r="Y23" s="97">
        <v>518.79967636398646</v>
      </c>
      <c r="Z23" s="127">
        <f t="shared" si="11"/>
        <v>561.22420214941246</v>
      </c>
      <c r="AA23" s="127">
        <f t="shared" si="2"/>
        <v>551.21705209329502</v>
      </c>
      <c r="AB23" s="127">
        <f t="shared" si="4"/>
        <v>-10.007150056117439</v>
      </c>
      <c r="AC23" s="136">
        <f t="shared" si="1"/>
        <v>-1.7830931057127283E-2</v>
      </c>
      <c r="AD23" s="122">
        <f>ROW()</f>
        <v>23</v>
      </c>
    </row>
    <row r="24" spans="1:30">
      <c r="A24" s="95" t="s">
        <v>39</v>
      </c>
      <c r="B24" s="96">
        <v>2693.0259456762769</v>
      </c>
      <c r="C24" s="96">
        <v>1973.2724009552905</v>
      </c>
      <c r="D24" s="96">
        <v>1096.1048384943967</v>
      </c>
      <c r="E24" s="96">
        <v>1187.4364089075566</v>
      </c>
      <c r="F24" s="96">
        <v>1920.7348912390869</v>
      </c>
      <c r="G24" s="96">
        <v>3152.5779075479659</v>
      </c>
      <c r="H24" s="96">
        <v>4013.9194859287854</v>
      </c>
      <c r="I24" s="96">
        <v>2614.3961720963512</v>
      </c>
      <c r="J24" s="96">
        <v>3379.6448105710824</v>
      </c>
      <c r="K24" s="96">
        <v>4725.4860719161343</v>
      </c>
      <c r="L24" s="96">
        <v>3532.531137201453</v>
      </c>
      <c r="M24" s="96">
        <v>5104.8693354434745</v>
      </c>
      <c r="N24" s="96">
        <v>5342.5734347501657</v>
      </c>
      <c r="O24" s="96">
        <v>5616.6162526582993</v>
      </c>
      <c r="P24" s="96">
        <v>5978.9984110246451</v>
      </c>
      <c r="Q24" s="96">
        <v>5407.4934940275543</v>
      </c>
      <c r="R24" s="96">
        <v>6216.9999720843216</v>
      </c>
      <c r="S24" s="97">
        <v>5930.2379469462012</v>
      </c>
      <c r="T24" s="97">
        <v>6051.7452532037687</v>
      </c>
      <c r="U24" s="97">
        <v>5866.1331129573891</v>
      </c>
      <c r="V24" s="97">
        <v>6052.5320359638054</v>
      </c>
      <c r="W24" s="97">
        <v>6728.5812523268723</v>
      </c>
      <c r="X24" s="97">
        <v>6622.6965163009436</v>
      </c>
      <c r="Y24" s="97">
        <v>6898.6755541243101</v>
      </c>
      <c r="Z24" s="127">
        <f t="shared" si="11"/>
        <v>5391.2899980170141</v>
      </c>
      <c r="AA24" s="127">
        <f t="shared" si="2"/>
        <v>6370.0606208128484</v>
      </c>
      <c r="AB24" s="127">
        <f t="shared" si="4"/>
        <v>978.77062279583424</v>
      </c>
      <c r="AC24" s="136">
        <f t="shared" si="1"/>
        <v>0.18154664712078902</v>
      </c>
      <c r="AD24" s="122">
        <f>ROW()</f>
        <v>24</v>
      </c>
    </row>
    <row r="25" spans="1:30">
      <c r="A25" s="99" t="s">
        <v>40</v>
      </c>
      <c r="B25" s="96">
        <v>6521.3015739814246</v>
      </c>
      <c r="C25" s="96">
        <v>6190.9755044167387</v>
      </c>
      <c r="D25" s="96">
        <v>5566.8388832047394</v>
      </c>
      <c r="E25" s="96">
        <v>6019.0056319722444</v>
      </c>
      <c r="F25" s="96">
        <v>6211.0615081623346</v>
      </c>
      <c r="G25" s="96">
        <v>7028.443745402792</v>
      </c>
      <c r="H25" s="96">
        <v>7615.4868459232212</v>
      </c>
      <c r="I25" s="96">
        <v>7131.9311556140274</v>
      </c>
      <c r="J25" s="96">
        <v>6642.7289506042544</v>
      </c>
      <c r="K25" s="96">
        <v>7335.1621343231254</v>
      </c>
      <c r="L25" s="96">
        <v>7847.5522727995685</v>
      </c>
      <c r="M25" s="96">
        <v>7832.3210174426167</v>
      </c>
      <c r="N25" s="96">
        <v>6771.0638267754966</v>
      </c>
      <c r="O25" s="96">
        <v>6860.1973712721438</v>
      </c>
      <c r="P25" s="96">
        <v>6529.5699695592721</v>
      </c>
      <c r="Q25" s="96">
        <v>6358.2449735530308</v>
      </c>
      <c r="R25" s="96">
        <v>4736.063026105011</v>
      </c>
      <c r="S25" s="97">
        <v>4661.5903303617415</v>
      </c>
      <c r="T25" s="97">
        <v>4067.3902361119049</v>
      </c>
      <c r="U25" s="97">
        <v>4040.8135560846936</v>
      </c>
      <c r="V25" s="97">
        <v>4063.3161893110455</v>
      </c>
      <c r="W25" s="97">
        <v>4180.8927094938381</v>
      </c>
      <c r="X25" s="97">
        <v>4288.2956764733053</v>
      </c>
      <c r="Y25" s="97">
        <v>4430.0321931590452</v>
      </c>
      <c r="Z25" s="127">
        <f t="shared" si="11"/>
        <v>6449.5753484836096</v>
      </c>
      <c r="AA25" s="127">
        <f t="shared" si="2"/>
        <v>4178.4567601056388</v>
      </c>
      <c r="AB25" s="127">
        <f t="shared" si="4"/>
        <v>-2271.1185883779708</v>
      </c>
      <c r="AC25" s="136">
        <f t="shared" si="1"/>
        <v>-0.35213459269251646</v>
      </c>
      <c r="AD25" s="122">
        <f>ROW()</f>
        <v>25</v>
      </c>
    </row>
    <row r="26" spans="1:30">
      <c r="A26" s="99" t="s">
        <v>41</v>
      </c>
      <c r="B26" s="96">
        <v>307.48042951399998</v>
      </c>
      <c r="C26" s="96">
        <v>270.70932134000003</v>
      </c>
      <c r="D26" s="96">
        <v>321.43486451154996</v>
      </c>
      <c r="E26" s="96">
        <v>344.32926718290008</v>
      </c>
      <c r="F26" s="96">
        <v>286.37232818400003</v>
      </c>
      <c r="G26" s="96">
        <v>201.02716892800001</v>
      </c>
      <c r="H26" s="96">
        <v>209.25819920000004</v>
      </c>
      <c r="I26" s="96">
        <v>127.10867880000001</v>
      </c>
      <c r="J26" s="96">
        <v>101.57639160000001</v>
      </c>
      <c r="K26" s="96">
        <v>86.729217699999992</v>
      </c>
      <c r="L26" s="96">
        <v>76.651126900000008</v>
      </c>
      <c r="M26" s="96">
        <v>72.403913199999991</v>
      </c>
      <c r="N26" s="96">
        <v>75.995156199999997</v>
      </c>
      <c r="O26" s="96">
        <v>84.111135100000027</v>
      </c>
      <c r="P26" s="96">
        <v>104.42708940000001</v>
      </c>
      <c r="Q26" s="96">
        <v>112.1491862</v>
      </c>
      <c r="R26" s="96">
        <v>119.40694780000003</v>
      </c>
      <c r="S26" s="97">
        <v>125.48725680000001</v>
      </c>
      <c r="T26" s="97">
        <v>104.58046909999999</v>
      </c>
      <c r="U26" s="97">
        <v>63.056245399999995</v>
      </c>
      <c r="V26" s="97">
        <v>81.89096210000001</v>
      </c>
      <c r="W26" s="97">
        <v>188.48112840000002</v>
      </c>
      <c r="X26" s="97">
        <v>190.8912818</v>
      </c>
      <c r="Y26" s="97">
        <v>162.08761189999998</v>
      </c>
      <c r="Z26" s="127">
        <f t="shared" si="11"/>
        <v>96.328976449999999</v>
      </c>
      <c r="AA26" s="127">
        <f t="shared" si="2"/>
        <v>131.83128311666667</v>
      </c>
      <c r="AB26" s="127">
        <f t="shared" si="4"/>
        <v>35.502306666666669</v>
      </c>
      <c r="AC26" s="136">
        <f t="shared" si="1"/>
        <v>0.36855272395730587</v>
      </c>
      <c r="AD26" s="122">
        <f>ROW()</f>
        <v>26</v>
      </c>
    </row>
    <row r="27" spans="1:30">
      <c r="A27" s="99" t="s">
        <v>42</v>
      </c>
      <c r="B27" s="96">
        <v>2853.6876009174689</v>
      </c>
      <c r="C27" s="96">
        <v>3115.0360698956583</v>
      </c>
      <c r="D27" s="96">
        <v>3223.9315273959919</v>
      </c>
      <c r="E27" s="96">
        <v>3613.6726146238193</v>
      </c>
      <c r="F27" s="96">
        <v>3339.1180368796236</v>
      </c>
      <c r="G27" s="96">
        <v>3415.6399461868114</v>
      </c>
      <c r="H27" s="96">
        <v>3456.118104466269</v>
      </c>
      <c r="I27" s="96">
        <v>3335.3337407354306</v>
      </c>
      <c r="J27" s="96">
        <v>2945.1996485383897</v>
      </c>
      <c r="K27" s="96">
        <v>3038.0340473627984</v>
      </c>
      <c r="L27" s="96">
        <v>3455.7661030819786</v>
      </c>
      <c r="M27" s="96">
        <v>3455.3984692863432</v>
      </c>
      <c r="N27" s="96">
        <v>4058.6317487196807</v>
      </c>
      <c r="O27" s="96">
        <v>3308.5195027610039</v>
      </c>
      <c r="P27" s="96">
        <v>3184.5848399744777</v>
      </c>
      <c r="Q27" s="96">
        <v>3030.3043190385529</v>
      </c>
      <c r="R27" s="96">
        <v>2995.6652584926551</v>
      </c>
      <c r="S27" s="97">
        <v>2921.4043991821404</v>
      </c>
      <c r="T27" s="97">
        <v>3104.6650264725654</v>
      </c>
      <c r="U27" s="97">
        <v>2756.3986661804815</v>
      </c>
      <c r="V27" s="97">
        <v>2510.8032694402386</v>
      </c>
      <c r="W27" s="97">
        <v>2831.8167641402392</v>
      </c>
      <c r="X27" s="97">
        <v>2817.99015658904</v>
      </c>
      <c r="Y27" s="97">
        <v>2592.6856557209767</v>
      </c>
      <c r="Z27" s="127">
        <f t="shared" si="11"/>
        <v>3301.2843300671047</v>
      </c>
      <c r="AA27" s="127">
        <f t="shared" si="2"/>
        <v>2769.05992309059</v>
      </c>
      <c r="AB27" s="127">
        <f t="shared" si="4"/>
        <v>-532.22440697651473</v>
      </c>
      <c r="AC27" s="136">
        <f t="shared" si="1"/>
        <v>-0.16121737898464997</v>
      </c>
      <c r="AD27" s="122">
        <f>ROW()</f>
        <v>27</v>
      </c>
    </row>
    <row r="28" spans="1:30">
      <c r="A28" s="99" t="s">
        <v>43</v>
      </c>
      <c r="B28" s="96">
        <v>4738.9759438168094</v>
      </c>
      <c r="C28" s="96">
        <v>4615.3968595442575</v>
      </c>
      <c r="D28" s="96">
        <v>4490.7535109211731</v>
      </c>
      <c r="E28" s="96">
        <v>4994.0436089738896</v>
      </c>
      <c r="F28" s="96">
        <v>4801.2311410413649</v>
      </c>
      <c r="G28" s="96">
        <v>4800.9009443955283</v>
      </c>
      <c r="H28" s="96">
        <v>5311.361889642144</v>
      </c>
      <c r="I28" s="96">
        <v>4888.7805447337114</v>
      </c>
      <c r="J28" s="96">
        <v>4824.5051953617249</v>
      </c>
      <c r="K28" s="96">
        <v>5137.2225105627213</v>
      </c>
      <c r="L28" s="96">
        <v>4972.0741598093464</v>
      </c>
      <c r="M28" s="96">
        <v>4923.9370361418496</v>
      </c>
      <c r="N28" s="96">
        <v>4678.2674075151936</v>
      </c>
      <c r="O28" s="96">
        <v>4453.9214177143604</v>
      </c>
      <c r="P28" s="96">
        <v>4418.1530825229947</v>
      </c>
      <c r="Q28" s="96">
        <v>4843.4292977113637</v>
      </c>
      <c r="R28" s="96">
        <v>4930.2692689298692</v>
      </c>
      <c r="S28" s="97">
        <v>4882.8685799702962</v>
      </c>
      <c r="T28" s="97">
        <v>4783.8070186505238</v>
      </c>
      <c r="U28" s="97">
        <v>4753.1676933514827</v>
      </c>
      <c r="V28" s="97">
        <v>3982.7515987746538</v>
      </c>
      <c r="W28" s="97">
        <v>4759.2215774354745</v>
      </c>
      <c r="X28" s="97">
        <v>4432.0708326863705</v>
      </c>
      <c r="Y28" s="97">
        <v>4373.85280398541</v>
      </c>
      <c r="Z28" s="127">
        <f t="shared" si="11"/>
        <v>4762.8650312894097</v>
      </c>
      <c r="AA28" s="127">
        <f t="shared" si="2"/>
        <v>4514.14525414732</v>
      </c>
      <c r="AB28" s="127">
        <f t="shared" si="4"/>
        <v>-248.7197771420897</v>
      </c>
      <c r="AC28" s="136">
        <f t="shared" si="1"/>
        <v>-5.2220622568167951E-2</v>
      </c>
      <c r="AD28" s="122">
        <f>ROW()</f>
        <v>28</v>
      </c>
    </row>
    <row r="29" spans="1:30">
      <c r="A29" s="99" t="s">
        <v>44</v>
      </c>
      <c r="B29" s="96">
        <v>323.38624390333007</v>
      </c>
      <c r="C29" s="96">
        <v>375.28793987566996</v>
      </c>
      <c r="D29" s="96">
        <v>372.84336842901996</v>
      </c>
      <c r="E29" s="96">
        <v>374.85310941200004</v>
      </c>
      <c r="F29" s="96">
        <v>202.78910315600001</v>
      </c>
      <c r="G29" s="96">
        <v>153.52555277599998</v>
      </c>
      <c r="H29" s="96">
        <v>188.68408259999998</v>
      </c>
      <c r="I29" s="96">
        <v>269.62218799999994</v>
      </c>
      <c r="J29" s="96">
        <v>252.15293239999997</v>
      </c>
      <c r="K29" s="96">
        <v>262.77080500000005</v>
      </c>
      <c r="L29" s="96">
        <v>318.66930310000004</v>
      </c>
      <c r="M29" s="96">
        <v>363.89085940000001</v>
      </c>
      <c r="N29" s="96">
        <v>131.46919739999996</v>
      </c>
      <c r="O29" s="96">
        <v>85.085285100000007</v>
      </c>
      <c r="P29" s="96">
        <v>73.176116099999987</v>
      </c>
      <c r="Q29" s="96">
        <v>72.594853400000005</v>
      </c>
      <c r="R29" s="96">
        <v>74.369989500000003</v>
      </c>
      <c r="S29" s="97">
        <v>71.933975400000008</v>
      </c>
      <c r="T29" s="97">
        <v>60.297910900000012</v>
      </c>
      <c r="U29" s="97">
        <v>46.722145000000005</v>
      </c>
      <c r="V29" s="97">
        <v>307.0834084</v>
      </c>
      <c r="W29" s="97">
        <v>278.15772340000007</v>
      </c>
      <c r="X29" s="97">
        <v>385.09703920000004</v>
      </c>
      <c r="Y29" s="97">
        <v>383.14514700000007</v>
      </c>
      <c r="Z29" s="127">
        <f t="shared" si="11"/>
        <v>148.89869742499999</v>
      </c>
      <c r="AA29" s="127">
        <f t="shared" si="2"/>
        <v>243.41722898333342</v>
      </c>
      <c r="AB29" s="127">
        <f t="shared" si="4"/>
        <v>94.518531558333422</v>
      </c>
      <c r="AC29" s="136">
        <f t="shared" si="1"/>
        <v>0.63478413977356807</v>
      </c>
      <c r="AD29" s="122">
        <f>ROW()</f>
        <v>29</v>
      </c>
    </row>
    <row r="30" spans="1:30">
      <c r="A30" s="205" t="s">
        <v>178</v>
      </c>
      <c r="B30" s="93">
        <f t="shared" ref="B30:Y30" si="12">B20-B22</f>
        <v>18651.56134351404</v>
      </c>
      <c r="C30" s="93">
        <f t="shared" si="12"/>
        <v>17748.812750163524</v>
      </c>
      <c r="D30" s="93">
        <f t="shared" si="12"/>
        <v>16089.76773866093</v>
      </c>
      <c r="E30" s="93">
        <f t="shared" si="12"/>
        <v>17236.130155055645</v>
      </c>
      <c r="F30" s="93">
        <f t="shared" si="12"/>
        <v>17451.715866514754</v>
      </c>
      <c r="G30" s="93">
        <f t="shared" si="12"/>
        <v>19318.839166622645</v>
      </c>
      <c r="H30" s="93">
        <f t="shared" si="12"/>
        <v>21530.535603710174</v>
      </c>
      <c r="I30" s="93">
        <f t="shared" si="12"/>
        <v>18808.319226500575</v>
      </c>
      <c r="J30" s="93">
        <f t="shared" si="12"/>
        <v>18559.571990073699</v>
      </c>
      <c r="K30" s="93">
        <f t="shared" si="12"/>
        <v>21055.037292783923</v>
      </c>
      <c r="L30" s="93">
        <f t="shared" si="12"/>
        <v>20620.179174709287</v>
      </c>
      <c r="M30" s="93">
        <f t="shared" si="12"/>
        <v>22193.297635056038</v>
      </c>
      <c r="N30" s="93">
        <f t="shared" si="12"/>
        <v>21573.247967009214</v>
      </c>
      <c r="O30" s="93">
        <f t="shared" si="12"/>
        <v>20899.74607140895</v>
      </c>
      <c r="P30" s="93">
        <f t="shared" si="12"/>
        <v>21147.277163220333</v>
      </c>
      <c r="Q30" s="93">
        <f t="shared" si="12"/>
        <v>20321.843501510717</v>
      </c>
      <c r="R30" s="93">
        <f t="shared" si="12"/>
        <v>19704.874783196632</v>
      </c>
      <c r="S30" s="93">
        <f t="shared" si="12"/>
        <v>19231.266374941202</v>
      </c>
      <c r="T30" s="93">
        <f t="shared" si="12"/>
        <v>18658.256688162262</v>
      </c>
      <c r="U30" s="93">
        <f t="shared" si="12"/>
        <v>18108.264498055265</v>
      </c>
      <c r="V30" s="93">
        <f t="shared" si="12"/>
        <v>17631.762906451368</v>
      </c>
      <c r="W30" s="93">
        <f t="shared" si="12"/>
        <v>19488.021678083383</v>
      </c>
      <c r="X30" s="93">
        <f t="shared" si="12"/>
        <v>19303.54432109214</v>
      </c>
      <c r="Y30" s="93">
        <f t="shared" si="12"/>
        <v>19359.278642253728</v>
      </c>
      <c r="Z30" s="94">
        <f t="shared" si="11"/>
        <v>20711.466583881549</v>
      </c>
      <c r="AA30" s="94">
        <f t="shared" si="2"/>
        <v>18758.188122349693</v>
      </c>
      <c r="AB30" s="94">
        <f t="shared" si="4"/>
        <v>-1953.278461531856</v>
      </c>
      <c r="AC30" s="112">
        <f t="shared" si="1"/>
        <v>-9.430903666918361E-2</v>
      </c>
      <c r="AD30" s="122">
        <f>ROW()</f>
        <v>30</v>
      </c>
    </row>
    <row r="31" spans="1:30">
      <c r="A31" s="205"/>
      <c r="B31" s="93"/>
      <c r="C31" s="93"/>
      <c r="D31" s="93"/>
      <c r="E31" s="93"/>
      <c r="F31" s="93"/>
      <c r="G31" s="93"/>
      <c r="H31" s="93"/>
      <c r="I31" s="93"/>
      <c r="J31" s="93"/>
      <c r="K31" s="93"/>
      <c r="L31" s="93"/>
      <c r="M31" s="93"/>
      <c r="N31" s="93"/>
      <c r="O31" s="93"/>
      <c r="P31" s="94"/>
      <c r="Q31" s="94"/>
      <c r="R31" s="93"/>
      <c r="S31" s="93"/>
      <c r="T31" s="93"/>
      <c r="U31" s="94"/>
      <c r="V31" s="94"/>
      <c r="W31" s="94"/>
      <c r="X31" s="93"/>
      <c r="Y31" s="93"/>
      <c r="Z31" s="94"/>
      <c r="AA31" s="94"/>
      <c r="AB31" s="94"/>
      <c r="AC31" s="112"/>
      <c r="AD31" s="122">
        <f>ROW()</f>
        <v>31</v>
      </c>
    </row>
    <row r="32" spans="1:30" ht="16.2">
      <c r="A32" s="100" t="s">
        <v>45</v>
      </c>
      <c r="B32" s="101">
        <v>18815.949641259773</v>
      </c>
      <c r="C32" s="101">
        <v>19149.486085048549</v>
      </c>
      <c r="D32" s="101">
        <v>19412.707206817005</v>
      </c>
      <c r="E32" s="101">
        <v>19945.505456818293</v>
      </c>
      <c r="F32" s="101">
        <v>21116.428033023221</v>
      </c>
      <c r="G32" s="101">
        <v>22258.732033557284</v>
      </c>
      <c r="H32" s="101">
        <v>22930.893543283702</v>
      </c>
      <c r="I32" s="101">
        <v>23568.501929564191</v>
      </c>
      <c r="J32" s="101">
        <v>24036.931845214011</v>
      </c>
      <c r="K32" s="101">
        <v>23948.056914962515</v>
      </c>
      <c r="L32" s="101">
        <v>24151.749670708581</v>
      </c>
      <c r="M32" s="101">
        <v>24198.999706561648</v>
      </c>
      <c r="N32" s="101">
        <v>23979.628511306193</v>
      </c>
      <c r="O32" s="101">
        <v>25462.875135528688</v>
      </c>
      <c r="P32" s="101">
        <v>26237.158392211109</v>
      </c>
      <c r="Q32" s="101">
        <v>25088.480489267025</v>
      </c>
      <c r="R32" s="101">
        <v>24624.650976476009</v>
      </c>
      <c r="S32" s="98">
        <v>25131.611025535454</v>
      </c>
      <c r="T32" s="98">
        <v>25585.404615924675</v>
      </c>
      <c r="U32" s="98">
        <v>23413.91172871938</v>
      </c>
      <c r="V32" s="98">
        <v>23955.147756193957</v>
      </c>
      <c r="W32" s="98">
        <v>22472.764791370573</v>
      </c>
      <c r="X32" s="98">
        <v>23938.836466537854</v>
      </c>
      <c r="Y32" s="98">
        <v>24759.305733679066</v>
      </c>
      <c r="Z32" s="94">
        <f>AVERAGE(L32:S32)</f>
        <v>24859.394238449335</v>
      </c>
      <c r="AA32" s="94">
        <f t="shared" si="2"/>
        <v>24020.895182070919</v>
      </c>
      <c r="AB32" s="94">
        <f t="shared" si="4"/>
        <v>-838.49905637841584</v>
      </c>
      <c r="AC32" s="113">
        <f t="shared" si="1"/>
        <v>-3.3729665668262049E-2</v>
      </c>
      <c r="AD32" s="122">
        <f>ROW()</f>
        <v>32</v>
      </c>
    </row>
    <row r="33" spans="1:30">
      <c r="A33" s="124" t="str">
        <f>CONCATENATE("'Transport' figures above are sum of these five Rows: ",AD34, ", ", AD35, ", ", AD45, ", ",AD46, " and ",AD47, ".")</f>
        <v>'Transport' figures above are sum of these five Rows: 34, 35, 45, 46 and 47.</v>
      </c>
      <c r="B33" s="101"/>
      <c r="C33" s="101"/>
      <c r="D33" s="101"/>
      <c r="E33" s="101"/>
      <c r="F33" s="101"/>
      <c r="G33" s="101"/>
      <c r="H33" s="101"/>
      <c r="I33" s="101"/>
      <c r="J33" s="101"/>
      <c r="K33" s="101"/>
      <c r="L33" s="101"/>
      <c r="M33" s="101"/>
      <c r="N33" s="101"/>
      <c r="O33" s="101"/>
      <c r="P33" s="101"/>
      <c r="Q33" s="101"/>
      <c r="R33" s="101"/>
      <c r="S33" s="98"/>
      <c r="T33" s="98"/>
      <c r="U33" s="98"/>
      <c r="V33" s="98"/>
      <c r="W33" s="98"/>
      <c r="X33" s="98"/>
      <c r="Y33" s="98"/>
      <c r="Z33" s="119"/>
      <c r="AA33" s="119"/>
      <c r="AB33" s="119"/>
      <c r="AC33" s="119"/>
      <c r="AD33" s="122">
        <f>ROW()</f>
        <v>33</v>
      </c>
    </row>
    <row r="34" spans="1:30">
      <c r="A34" s="95" t="s">
        <v>46</v>
      </c>
      <c r="B34" s="96">
        <v>1336.6576749678127</v>
      </c>
      <c r="C34" s="96">
        <v>1201.8151006727157</v>
      </c>
      <c r="D34" s="96">
        <v>1186.5589274455765</v>
      </c>
      <c r="E34" s="96">
        <v>1132.0950552730583</v>
      </c>
      <c r="F34" s="96">
        <v>1192.182496568764</v>
      </c>
      <c r="G34" s="96">
        <v>1295.6188634137952</v>
      </c>
      <c r="H34" s="96">
        <v>1466.5510192146669</v>
      </c>
      <c r="I34" s="96">
        <v>1492.1679702560994</v>
      </c>
      <c r="J34" s="96">
        <v>1591.2422890810258</v>
      </c>
      <c r="K34" s="96">
        <v>1638.7619338584084</v>
      </c>
      <c r="L34" s="96">
        <v>1594.1797737943582</v>
      </c>
      <c r="M34" s="96">
        <v>1423.3835510676413</v>
      </c>
      <c r="N34" s="96">
        <v>1388.6192495837383</v>
      </c>
      <c r="O34" s="96">
        <v>1392.0974728799315</v>
      </c>
      <c r="P34" s="96">
        <v>1520.7039509165922</v>
      </c>
      <c r="Q34" s="96">
        <v>1565.0445114307533</v>
      </c>
      <c r="R34" s="96">
        <v>1525.3425128489425</v>
      </c>
      <c r="S34" s="97">
        <v>1490.3638699640774</v>
      </c>
      <c r="T34" s="97">
        <v>1405.495607851451</v>
      </c>
      <c r="U34" s="97">
        <v>1250.2067714439986</v>
      </c>
      <c r="V34" s="97">
        <v>1195.0770338278269</v>
      </c>
      <c r="W34" s="97">
        <v>1118.8507947319285</v>
      </c>
      <c r="X34" s="97">
        <v>1295.0015880148931</v>
      </c>
      <c r="Y34" s="97">
        <v>1324.3345275494605</v>
      </c>
      <c r="Z34" s="127">
        <f>AVERAGE(L34:S34)</f>
        <v>1487.4668615607545</v>
      </c>
      <c r="AA34" s="127">
        <f t="shared" si="2"/>
        <v>1264.8277205699264</v>
      </c>
      <c r="AB34" s="127">
        <f t="shared" si="4"/>
        <v>-222.63914099082808</v>
      </c>
      <c r="AC34" s="136">
        <f t="shared" si="1"/>
        <v>-0.14967670658371474</v>
      </c>
      <c r="AD34" s="122">
        <f>ROW()</f>
        <v>34</v>
      </c>
    </row>
    <row r="35" spans="1:30">
      <c r="A35" s="95" t="s">
        <v>47</v>
      </c>
      <c r="B35" s="96">
        <v>11523.836255385679</v>
      </c>
      <c r="C35" s="96">
        <v>11583.692197765526</v>
      </c>
      <c r="D35" s="96">
        <v>11645.048946601879</v>
      </c>
      <c r="E35" s="96">
        <v>12268.168219226165</v>
      </c>
      <c r="F35" s="96">
        <v>13061.888752362802</v>
      </c>
      <c r="G35" s="96">
        <v>13281.112576238134</v>
      </c>
      <c r="H35" s="96">
        <v>13330.061318201206</v>
      </c>
      <c r="I35" s="96">
        <v>13812.276833159342</v>
      </c>
      <c r="J35" s="96">
        <v>14504.82519756617</v>
      </c>
      <c r="K35" s="96">
        <v>14537.033021053519</v>
      </c>
      <c r="L35" s="96">
        <v>14848.333492564341</v>
      </c>
      <c r="M35" s="96">
        <v>14683.52850674547</v>
      </c>
      <c r="N35" s="96">
        <v>14820.465629285298</v>
      </c>
      <c r="O35" s="96">
        <v>15030.129848470473</v>
      </c>
      <c r="P35" s="96">
        <v>15804.869415033931</v>
      </c>
      <c r="Q35" s="96">
        <v>15541.885813921665</v>
      </c>
      <c r="R35" s="96">
        <v>15459.229354164032</v>
      </c>
      <c r="S35" s="97">
        <v>15633.83132583266</v>
      </c>
      <c r="T35" s="97">
        <v>15545.871825717604</v>
      </c>
      <c r="U35" s="97">
        <v>15689.088934625082</v>
      </c>
      <c r="V35" s="97">
        <v>15608.184311448047</v>
      </c>
      <c r="W35" s="97">
        <v>15328.56849022532</v>
      </c>
      <c r="X35" s="97">
        <v>14672.877384509144</v>
      </c>
      <c r="Y35" s="97">
        <v>15924.640056960676</v>
      </c>
      <c r="Z35" s="127">
        <f>AVERAGE(L35:S35)</f>
        <v>15227.784173252236</v>
      </c>
      <c r="AA35" s="127">
        <f t="shared" si="2"/>
        <v>15461.538500580979</v>
      </c>
      <c r="AB35" s="127">
        <f t="shared" si="4"/>
        <v>233.75432732874287</v>
      </c>
      <c r="AC35" s="136">
        <f t="shared" si="1"/>
        <v>1.5350514866065335E-2</v>
      </c>
      <c r="AD35" s="122">
        <f>ROW()</f>
        <v>35</v>
      </c>
    </row>
    <row r="36" spans="1:30">
      <c r="A36" s="125" t="str">
        <f>CONCATENATE("'Road Transportation figures above are sum of eight elements in Rows ",AD37, "-",AD44, ".")</f>
        <v>'Road Transportation figures above are sum of eight elements in Rows 37-44.</v>
      </c>
      <c r="B36" s="96"/>
      <c r="C36" s="96"/>
      <c r="D36" s="96"/>
      <c r="E36" s="96"/>
      <c r="F36" s="96"/>
      <c r="G36" s="96"/>
      <c r="H36" s="96"/>
      <c r="I36" s="96"/>
      <c r="J36" s="96"/>
      <c r="K36" s="96"/>
      <c r="L36" s="96"/>
      <c r="M36" s="96"/>
      <c r="N36" s="96"/>
      <c r="O36" s="96"/>
      <c r="P36" s="96"/>
      <c r="Q36" s="96"/>
      <c r="R36" s="96"/>
      <c r="S36" s="97"/>
      <c r="T36" s="97"/>
      <c r="U36" s="97"/>
      <c r="V36" s="97"/>
      <c r="W36" s="97"/>
      <c r="X36" s="97"/>
      <c r="Y36" s="97"/>
      <c r="Z36" s="119"/>
      <c r="AA36" s="119"/>
      <c r="AB36" s="119"/>
      <c r="AC36" s="119"/>
      <c r="AD36" s="122">
        <f>ROW()</f>
        <v>36</v>
      </c>
    </row>
    <row r="37" spans="1:30">
      <c r="A37" s="102" t="s">
        <v>48</v>
      </c>
      <c r="B37" s="96">
        <v>3774.5267094386509</v>
      </c>
      <c r="C37" s="96">
        <v>3893.9113467146499</v>
      </c>
      <c r="D37" s="96">
        <v>4010.6644016080445</v>
      </c>
      <c r="E37" s="96">
        <v>4186.0838908563401</v>
      </c>
      <c r="F37" s="96">
        <v>4265.8506360871843</v>
      </c>
      <c r="G37" s="96">
        <v>4372.8892260122966</v>
      </c>
      <c r="H37" s="96">
        <v>4386.2534715909569</v>
      </c>
      <c r="I37" s="96">
        <v>4442.603268854572</v>
      </c>
      <c r="J37" s="96">
        <v>4396.5375121643801</v>
      </c>
      <c r="K37" s="96">
        <v>4484.7865259943183</v>
      </c>
      <c r="L37" s="96">
        <v>4419.1390401568278</v>
      </c>
      <c r="M37" s="96">
        <v>4319.2733658336765</v>
      </c>
      <c r="N37" s="96">
        <v>4320.1966974301449</v>
      </c>
      <c r="O37" s="96">
        <v>4276.5466012136494</v>
      </c>
      <c r="P37" s="96">
        <v>4405.2208477713966</v>
      </c>
      <c r="Q37" s="96">
        <v>4200.8786991657562</v>
      </c>
      <c r="R37" s="96">
        <v>4119.9487113419218</v>
      </c>
      <c r="S37" s="97">
        <v>4098.7969744693019</v>
      </c>
      <c r="T37" s="97">
        <v>4063.0520838039129</v>
      </c>
      <c r="U37" s="97">
        <v>4135.6919478948284</v>
      </c>
      <c r="V37" s="97">
        <v>3967.5345915118864</v>
      </c>
      <c r="W37" s="97">
        <v>3638.7542292004509</v>
      </c>
      <c r="X37" s="97">
        <v>3610.6126290149891</v>
      </c>
      <c r="Y37" s="97">
        <v>3879.8169406362163</v>
      </c>
      <c r="Z37" s="127">
        <f t="shared" ref="Z37:Z51" si="13">AVERAGE(L37:S37)</f>
        <v>4270.0001171728354</v>
      </c>
      <c r="AA37" s="127">
        <f t="shared" si="2"/>
        <v>3882.5770703437142</v>
      </c>
      <c r="AB37" s="127">
        <f t="shared" si="4"/>
        <v>-387.42304682912118</v>
      </c>
      <c r="AC37" s="136">
        <f t="shared" si="1"/>
        <v>-9.073139021027328E-2</v>
      </c>
      <c r="AD37" s="122">
        <f>ROW()</f>
        <v>37</v>
      </c>
    </row>
    <row r="38" spans="1:30">
      <c r="A38" s="102" t="s">
        <v>49</v>
      </c>
      <c r="B38" s="96">
        <v>2155.6008195295572</v>
      </c>
      <c r="C38" s="96">
        <v>2353.3313663570557</v>
      </c>
      <c r="D38" s="96">
        <v>2570.6695054971319</v>
      </c>
      <c r="E38" s="96">
        <v>2873.4272940391115</v>
      </c>
      <c r="F38" s="96">
        <v>3134.5356114542146</v>
      </c>
      <c r="G38" s="96">
        <v>3360.8691860056128</v>
      </c>
      <c r="H38" s="96">
        <v>3562.5129378264505</v>
      </c>
      <c r="I38" s="96">
        <v>3864.6672768562189</v>
      </c>
      <c r="J38" s="96">
        <v>4182.0912424163153</v>
      </c>
      <c r="K38" s="96">
        <v>4412.8492617831753</v>
      </c>
      <c r="L38" s="96">
        <v>4490.3411509315738</v>
      </c>
      <c r="M38" s="96">
        <v>4569.6130649295937</v>
      </c>
      <c r="N38" s="96">
        <v>4658.3438964610486</v>
      </c>
      <c r="O38" s="96">
        <v>4689.0927562137031</v>
      </c>
      <c r="P38" s="96">
        <v>4937.4687489039898</v>
      </c>
      <c r="Q38" s="96">
        <v>4778.4603011435747</v>
      </c>
      <c r="R38" s="96">
        <v>4691.2923937922269</v>
      </c>
      <c r="S38" s="97">
        <v>4678.9130885475479</v>
      </c>
      <c r="T38" s="97">
        <v>4647.5430786001216</v>
      </c>
      <c r="U38" s="97">
        <v>4739.8560742983273</v>
      </c>
      <c r="V38" s="97">
        <v>4553.3678768511536</v>
      </c>
      <c r="W38" s="97">
        <v>4177.8177228092873</v>
      </c>
      <c r="X38" s="97">
        <v>4156.9927088479526</v>
      </c>
      <c r="Y38" s="97">
        <v>4466.9460573326478</v>
      </c>
      <c r="Z38" s="127">
        <f t="shared" si="13"/>
        <v>4686.6906751154074</v>
      </c>
      <c r="AA38" s="127">
        <f t="shared" si="2"/>
        <v>4457.087253123248</v>
      </c>
      <c r="AB38" s="127">
        <f t="shared" si="4"/>
        <v>-229.60342199215938</v>
      </c>
      <c r="AC38" s="136">
        <f t="shared" si="1"/>
        <v>-4.8990521864664238E-2</v>
      </c>
      <c r="AD38" s="122">
        <f>ROW()</f>
        <v>38</v>
      </c>
    </row>
    <row r="39" spans="1:30">
      <c r="A39" s="102" t="s">
        <v>50</v>
      </c>
      <c r="B39" s="96">
        <v>2250.3442451702867</v>
      </c>
      <c r="C39" s="96">
        <v>2110.6695565666764</v>
      </c>
      <c r="D39" s="96">
        <v>2041.562015731894</v>
      </c>
      <c r="E39" s="96">
        <v>2092.6066149176004</v>
      </c>
      <c r="F39" s="96">
        <v>2157.4429643742728</v>
      </c>
      <c r="G39" s="96">
        <v>2009.0026109025405</v>
      </c>
      <c r="H39" s="96">
        <v>1919.1519548424283</v>
      </c>
      <c r="I39" s="96">
        <v>1931.2972196978596</v>
      </c>
      <c r="J39" s="96">
        <v>1979.6828608243486</v>
      </c>
      <c r="K39" s="96">
        <v>1819.2648022702263</v>
      </c>
      <c r="L39" s="96">
        <v>1835.5257124942586</v>
      </c>
      <c r="M39" s="96">
        <v>1725.9415565717979</v>
      </c>
      <c r="N39" s="96">
        <v>1670.5676200670191</v>
      </c>
      <c r="O39" s="96">
        <v>1781.8786512048912</v>
      </c>
      <c r="P39" s="96">
        <v>1857.350525000202</v>
      </c>
      <c r="Q39" s="96">
        <v>1793.9240612112449</v>
      </c>
      <c r="R39" s="96">
        <v>1778.3907261876252</v>
      </c>
      <c r="S39" s="97">
        <v>1790.8063731363134</v>
      </c>
      <c r="T39" s="97">
        <v>1797.0154892441133</v>
      </c>
      <c r="U39" s="97">
        <v>1850.3548269171615</v>
      </c>
      <c r="V39" s="97">
        <v>1792.2728036107558</v>
      </c>
      <c r="W39" s="97">
        <v>1661.1168927453932</v>
      </c>
      <c r="X39" s="97">
        <v>1664.7929990692789</v>
      </c>
      <c r="Y39" s="97">
        <v>1805.3138376922384</v>
      </c>
      <c r="Z39" s="127">
        <f t="shared" si="13"/>
        <v>1779.2981532341689</v>
      </c>
      <c r="AA39" s="127">
        <f t="shared" si="2"/>
        <v>1761.81114154649</v>
      </c>
      <c r="AB39" s="127">
        <f t="shared" si="4"/>
        <v>-17.487011687678887</v>
      </c>
      <c r="AC39" s="136">
        <f t="shared" si="1"/>
        <v>-9.8280390253276829E-3</v>
      </c>
      <c r="AD39" s="122">
        <f>ROW()</f>
        <v>39</v>
      </c>
    </row>
    <row r="40" spans="1:30">
      <c r="A40" s="102" t="s">
        <v>51</v>
      </c>
      <c r="B40" s="96">
        <v>19.35310384576303</v>
      </c>
      <c r="C40" s="96">
        <v>18.456785703709464</v>
      </c>
      <c r="D40" s="96">
        <v>17.431991877839842</v>
      </c>
      <c r="E40" s="96">
        <v>16.758203895633674</v>
      </c>
      <c r="F40" s="96">
        <v>15.505117552043671</v>
      </c>
      <c r="G40" s="96">
        <v>14.463784580188838</v>
      </c>
      <c r="H40" s="96">
        <v>13.185934056921429</v>
      </c>
      <c r="I40" s="96">
        <v>13.381003446933549</v>
      </c>
      <c r="J40" s="96">
        <v>16.497152821578609</v>
      </c>
      <c r="K40" s="96">
        <v>15.516398404165633</v>
      </c>
      <c r="L40" s="96">
        <v>17.752989655995822</v>
      </c>
      <c r="M40" s="96">
        <v>19.66804339236624</v>
      </c>
      <c r="N40" s="96">
        <v>21.617659842058931</v>
      </c>
      <c r="O40" s="96">
        <v>23.445712777715162</v>
      </c>
      <c r="P40" s="96">
        <v>27.756463728791225</v>
      </c>
      <c r="Q40" s="96">
        <v>29.060065826929488</v>
      </c>
      <c r="R40" s="96">
        <v>28.856771277313186</v>
      </c>
      <c r="S40" s="97">
        <v>29.037197462188516</v>
      </c>
      <c r="T40" s="97">
        <v>29.130282404426072</v>
      </c>
      <c r="U40" s="97">
        <v>29.983664314991895</v>
      </c>
      <c r="V40" s="97">
        <v>29.032623539516091</v>
      </c>
      <c r="W40" s="97">
        <v>26.892232246411343</v>
      </c>
      <c r="X40" s="97">
        <v>26.933702349704582</v>
      </c>
      <c r="Y40" s="97">
        <v>29.200607343644105</v>
      </c>
      <c r="Z40" s="127">
        <f t="shared" si="13"/>
        <v>24.649362995419821</v>
      </c>
      <c r="AA40" s="127">
        <f t="shared" si="2"/>
        <v>28.52885203311568</v>
      </c>
      <c r="AB40" s="127">
        <f t="shared" si="4"/>
        <v>3.8794890376958584</v>
      </c>
      <c r="AC40" s="136">
        <f t="shared" si="1"/>
        <v>0.15738698961172826</v>
      </c>
      <c r="AD40" s="122">
        <f>ROW()</f>
        <v>40</v>
      </c>
    </row>
    <row r="41" spans="1:30">
      <c r="A41" s="102" t="s">
        <v>52</v>
      </c>
      <c r="B41" s="96">
        <v>34.690062369314788</v>
      </c>
      <c r="C41" s="96">
        <v>35.510279173704582</v>
      </c>
      <c r="D41" s="96">
        <v>35.944132822776602</v>
      </c>
      <c r="E41" s="96">
        <v>38.282968376477662</v>
      </c>
      <c r="F41" s="96">
        <v>38.102617859385873</v>
      </c>
      <c r="G41" s="96">
        <v>38.971957118168653</v>
      </c>
      <c r="H41" s="96">
        <v>40.553689493633151</v>
      </c>
      <c r="I41" s="96">
        <v>42.458896009665807</v>
      </c>
      <c r="J41" s="96">
        <v>47.282678078500432</v>
      </c>
      <c r="K41" s="96">
        <v>49.932399765527784</v>
      </c>
      <c r="L41" s="96">
        <v>51.30923806822603</v>
      </c>
      <c r="M41" s="96">
        <v>51.467141471974834</v>
      </c>
      <c r="N41" s="96">
        <v>54.337809349370069</v>
      </c>
      <c r="O41" s="96">
        <v>53.3362394217204</v>
      </c>
      <c r="P41" s="96">
        <v>59.83227797183212</v>
      </c>
      <c r="Q41" s="96">
        <v>64.016136558925183</v>
      </c>
      <c r="R41" s="96">
        <v>63.146422462733931</v>
      </c>
      <c r="S41" s="97">
        <v>66.841361234695626</v>
      </c>
      <c r="T41" s="97">
        <v>71.219257425662562</v>
      </c>
      <c r="U41" s="97">
        <v>78.819741924822495</v>
      </c>
      <c r="V41" s="97">
        <v>83.453070459231512</v>
      </c>
      <c r="W41" s="97">
        <v>81.623317352247383</v>
      </c>
      <c r="X41" s="97">
        <v>84.879988978509843</v>
      </c>
      <c r="Y41" s="97">
        <v>93.745213468429355</v>
      </c>
      <c r="Z41" s="127">
        <f t="shared" si="13"/>
        <v>58.035828317434778</v>
      </c>
      <c r="AA41" s="127">
        <f t="shared" si="2"/>
        <v>82.29009826815053</v>
      </c>
      <c r="AB41" s="127">
        <f t="shared" si="4"/>
        <v>24.254269950715752</v>
      </c>
      <c r="AC41" s="136">
        <f t="shared" si="1"/>
        <v>0.41791890723181818</v>
      </c>
      <c r="AD41" s="122">
        <f>ROW()</f>
        <v>41</v>
      </c>
    </row>
    <row r="42" spans="1:30">
      <c r="A42" s="102" t="s">
        <v>53</v>
      </c>
      <c r="B42" s="96">
        <v>40.510508021838284</v>
      </c>
      <c r="C42" s="96">
        <v>46.40270611914611</v>
      </c>
      <c r="D42" s="96">
        <v>48.234463952930227</v>
      </c>
      <c r="E42" s="96">
        <v>51.948725655662493</v>
      </c>
      <c r="F42" s="96">
        <v>62.95647051068083</v>
      </c>
      <c r="G42" s="96">
        <v>73.345237770527831</v>
      </c>
      <c r="H42" s="96">
        <v>75.892700617162518</v>
      </c>
      <c r="I42" s="96">
        <v>74.827665841123149</v>
      </c>
      <c r="J42" s="96">
        <v>81.2102383817125</v>
      </c>
      <c r="K42" s="96">
        <v>80.971827636277638</v>
      </c>
      <c r="L42" s="96">
        <v>72.710742086870596</v>
      </c>
      <c r="M42" s="96">
        <v>59.995570660797441</v>
      </c>
      <c r="N42" s="96">
        <v>51.500282991132273</v>
      </c>
      <c r="O42" s="96">
        <v>57.734833677869894</v>
      </c>
      <c r="P42" s="96">
        <v>59.776928888944795</v>
      </c>
      <c r="Q42" s="96">
        <v>59.052245449937679</v>
      </c>
      <c r="R42" s="96">
        <v>58.823929896844099</v>
      </c>
      <c r="S42" s="97">
        <v>59.90255790354437</v>
      </c>
      <c r="T42" s="97">
        <v>60.214934602382492</v>
      </c>
      <c r="U42" s="97">
        <v>63.536585095407787</v>
      </c>
      <c r="V42" s="97">
        <v>63.892570198077635</v>
      </c>
      <c r="W42" s="97">
        <v>59.301034120884772</v>
      </c>
      <c r="X42" s="97">
        <v>59.826038827815417</v>
      </c>
      <c r="Y42" s="97">
        <v>64.174136054862686</v>
      </c>
      <c r="Z42" s="127">
        <f t="shared" si="13"/>
        <v>59.937136444492651</v>
      </c>
      <c r="AA42" s="127">
        <f t="shared" si="2"/>
        <v>61.824216483238466</v>
      </c>
      <c r="AB42" s="127">
        <f t="shared" si="4"/>
        <v>1.8870800387458146</v>
      </c>
      <c r="AC42" s="136">
        <f t="shared" si="1"/>
        <v>3.1484320918357948E-2</v>
      </c>
      <c r="AD42" s="122">
        <f>ROW()</f>
        <v>42</v>
      </c>
    </row>
    <row r="43" spans="1:30">
      <c r="A43" s="102" t="s">
        <v>54</v>
      </c>
      <c r="B43" s="96">
        <v>2462.3322258002681</v>
      </c>
      <c r="C43" s="96">
        <v>2352.9660842446492</v>
      </c>
      <c r="D43" s="96">
        <v>2336.8379624812628</v>
      </c>
      <c r="E43" s="96">
        <v>2517.6857809153389</v>
      </c>
      <c r="F43" s="96">
        <v>2763.3899819368899</v>
      </c>
      <c r="G43" s="96">
        <v>2838.4871023488013</v>
      </c>
      <c r="H43" s="96">
        <v>2924.0748296236534</v>
      </c>
      <c r="I43" s="96">
        <v>3040.2419912529681</v>
      </c>
      <c r="J43" s="96">
        <v>3317.6398373793345</v>
      </c>
      <c r="K43" s="96">
        <v>3360.7617662998309</v>
      </c>
      <c r="L43" s="96">
        <v>3630.4139821705885</v>
      </c>
      <c r="M43" s="96">
        <v>3617.468634185263</v>
      </c>
      <c r="N43" s="96">
        <v>3754.7505841445245</v>
      </c>
      <c r="O43" s="96">
        <v>3885.1138854609258</v>
      </c>
      <c r="P43" s="96">
        <v>4196.6376233687724</v>
      </c>
      <c r="Q43" s="96">
        <v>4422.0167253152968</v>
      </c>
      <c r="R43" s="96">
        <v>4526.4479890553685</v>
      </c>
      <c r="S43" s="97">
        <v>4682.2668353790677</v>
      </c>
      <c r="T43" s="97">
        <v>4623.7980294869876</v>
      </c>
      <c r="U43" s="97">
        <v>4582.7196643795432</v>
      </c>
      <c r="V43" s="97">
        <v>4901.0717398274255</v>
      </c>
      <c r="W43" s="97">
        <v>5469.1567081506446</v>
      </c>
      <c r="X43" s="97">
        <v>4863.3830749708959</v>
      </c>
      <c r="Y43" s="97">
        <v>5404.4286748826371</v>
      </c>
      <c r="Z43" s="127">
        <f t="shared" si="13"/>
        <v>4089.3895323849761</v>
      </c>
      <c r="AA43" s="127">
        <f t="shared" si="2"/>
        <v>4974.0929819496896</v>
      </c>
      <c r="AB43" s="127">
        <f t="shared" si="4"/>
        <v>884.70344956471354</v>
      </c>
      <c r="AC43" s="136">
        <f t="shared" si="1"/>
        <v>0.21634120265592427</v>
      </c>
      <c r="AD43" s="122">
        <f>ROW()</f>
        <v>43</v>
      </c>
    </row>
    <row r="44" spans="1:30">
      <c r="A44" s="102" t="s">
        <v>55</v>
      </c>
      <c r="B44" s="96">
        <v>786.47858121000002</v>
      </c>
      <c r="C44" s="96">
        <v>772.44407288593493</v>
      </c>
      <c r="D44" s="96">
        <v>583.70447262999994</v>
      </c>
      <c r="E44" s="96">
        <v>491.37474056999991</v>
      </c>
      <c r="F44" s="96">
        <v>624.10535258813002</v>
      </c>
      <c r="G44" s="96">
        <v>573.08347149999997</v>
      </c>
      <c r="H44" s="96">
        <v>408.43580014999998</v>
      </c>
      <c r="I44" s="96">
        <v>402.79951119999998</v>
      </c>
      <c r="J44" s="96">
        <v>483.88367549999998</v>
      </c>
      <c r="K44" s="96">
        <v>312.95003889999992</v>
      </c>
      <c r="L44" s="96">
        <v>331.14063699999997</v>
      </c>
      <c r="M44" s="96">
        <v>320.1011297</v>
      </c>
      <c r="N44" s="96">
        <v>289.15107899999998</v>
      </c>
      <c r="O44" s="96">
        <v>262.98116850000002</v>
      </c>
      <c r="P44" s="96">
        <v>260.82599939999994</v>
      </c>
      <c r="Q44" s="96">
        <v>194.47757924999996</v>
      </c>
      <c r="R44" s="96">
        <v>192.32241014999994</v>
      </c>
      <c r="S44" s="97">
        <v>227.2669377</v>
      </c>
      <c r="T44" s="97">
        <v>253.89867014999999</v>
      </c>
      <c r="U44" s="97">
        <v>208.12642979999998</v>
      </c>
      <c r="V44" s="97">
        <v>217.55903544999998</v>
      </c>
      <c r="W44" s="97">
        <v>213.90635360000002</v>
      </c>
      <c r="X44" s="97">
        <v>205.45624244999999</v>
      </c>
      <c r="Y44" s="97">
        <v>181.01458955000001</v>
      </c>
      <c r="Z44" s="127">
        <f t="shared" si="13"/>
        <v>259.78336758749998</v>
      </c>
      <c r="AA44" s="127">
        <f t="shared" si="2"/>
        <v>213.3268868333333</v>
      </c>
      <c r="AB44" s="127">
        <f t="shared" si="4"/>
        <v>-46.456480754166677</v>
      </c>
      <c r="AC44" s="136">
        <f t="shared" si="1"/>
        <v>-0.17882777171452</v>
      </c>
      <c r="AD44" s="122">
        <f>ROW()</f>
        <v>44</v>
      </c>
    </row>
    <row r="45" spans="1:30">
      <c r="A45" s="95" t="s">
        <v>56</v>
      </c>
      <c r="B45" s="96">
        <v>1447.4239275210002</v>
      </c>
      <c r="C45" s="96">
        <v>1403.93025146829</v>
      </c>
      <c r="D45" s="96">
        <v>1612.0754520347098</v>
      </c>
      <c r="E45" s="96">
        <v>1639.7727025290001</v>
      </c>
      <c r="F45" s="96">
        <v>1656.5784695807097</v>
      </c>
      <c r="G45" s="96">
        <v>1657.500171015</v>
      </c>
      <c r="H45" s="96">
        <v>1593.2358312000001</v>
      </c>
      <c r="I45" s="96">
        <v>1444.2477308999999</v>
      </c>
      <c r="J45" s="96">
        <v>1378.0643759999998</v>
      </c>
      <c r="K45" s="96">
        <v>1399.5210801000001</v>
      </c>
      <c r="L45" s="96">
        <v>1276.2205833</v>
      </c>
      <c r="M45" s="96">
        <v>1056.5160215999999</v>
      </c>
      <c r="N45" s="96">
        <v>869.44982670000002</v>
      </c>
      <c r="O45" s="96">
        <v>574.19360594638488</v>
      </c>
      <c r="P45" s="96">
        <v>402.84214342773424</v>
      </c>
      <c r="Q45" s="96">
        <v>434.87610401943539</v>
      </c>
      <c r="R45" s="96">
        <v>424.37481697761399</v>
      </c>
      <c r="S45" s="97">
        <v>426.04193472881315</v>
      </c>
      <c r="T45" s="97">
        <v>661.0649928216144</v>
      </c>
      <c r="U45" s="97">
        <v>445.76111569916662</v>
      </c>
      <c r="V45" s="97">
        <v>517.21529229239002</v>
      </c>
      <c r="W45" s="97">
        <v>679.54402135860482</v>
      </c>
      <c r="X45" s="97">
        <v>693.34807738140387</v>
      </c>
      <c r="Y45" s="97">
        <v>539.48224766648354</v>
      </c>
      <c r="Z45" s="127">
        <f t="shared" si="13"/>
        <v>683.0643795874978</v>
      </c>
      <c r="AA45" s="127">
        <f t="shared" si="2"/>
        <v>589.40262453661057</v>
      </c>
      <c r="AB45" s="127">
        <f t="shared" si="4"/>
        <v>-93.661755050887223</v>
      </c>
      <c r="AC45" s="136">
        <f t="shared" si="1"/>
        <v>-0.1371199521594868</v>
      </c>
      <c r="AD45" s="122">
        <f>ROW()</f>
        <v>45</v>
      </c>
    </row>
    <row r="46" spans="1:30">
      <c r="A46" s="95" t="s">
        <v>57</v>
      </c>
      <c r="B46" s="96">
        <v>1031.48886626991</v>
      </c>
      <c r="C46" s="96">
        <v>1133.5140550491099</v>
      </c>
      <c r="D46" s="96">
        <v>1149.8560771594091</v>
      </c>
      <c r="E46" s="96">
        <v>1146.11652718909</v>
      </c>
      <c r="F46" s="96">
        <v>1178.0987041700701</v>
      </c>
      <c r="G46" s="96">
        <v>1240.1926423998</v>
      </c>
      <c r="H46" s="96">
        <v>1166.71905566334</v>
      </c>
      <c r="I46" s="96">
        <v>1042.33380766866</v>
      </c>
      <c r="J46" s="96">
        <v>1021.2295587619999</v>
      </c>
      <c r="K46" s="96">
        <v>1131.8654836273399</v>
      </c>
      <c r="L46" s="96">
        <v>1246.0424245706599</v>
      </c>
      <c r="M46" s="96">
        <v>1579.7320950860001</v>
      </c>
      <c r="N46" s="96">
        <v>1888.3122734193398</v>
      </c>
      <c r="O46" s="96">
        <v>3010.7569529004554</v>
      </c>
      <c r="P46" s="96">
        <v>2655.0084713703341</v>
      </c>
      <c r="Q46" s="96">
        <v>2521.8669077621362</v>
      </c>
      <c r="R46" s="96">
        <v>2534.2714957628</v>
      </c>
      <c r="S46" s="97">
        <v>2648.1690184834497</v>
      </c>
      <c r="T46" s="97">
        <v>2604.7328306631907</v>
      </c>
      <c r="U46" s="97">
        <v>2688.5786091617474</v>
      </c>
      <c r="V46" s="97">
        <v>2727.4666602738962</v>
      </c>
      <c r="W46" s="97">
        <v>2281.505815934579</v>
      </c>
      <c r="X46" s="97">
        <v>2693.1146470695544</v>
      </c>
      <c r="Y46" s="97">
        <v>2206.7990721102146</v>
      </c>
      <c r="Z46" s="127">
        <f t="shared" si="13"/>
        <v>2260.5199549193967</v>
      </c>
      <c r="AA46" s="127">
        <f t="shared" si="2"/>
        <v>2533.6996058688637</v>
      </c>
      <c r="AB46" s="127">
        <f t="shared" si="4"/>
        <v>273.17965094946703</v>
      </c>
      <c r="AC46" s="136">
        <f t="shared" si="1"/>
        <v>0.12084814838947432</v>
      </c>
      <c r="AD46" s="122">
        <f>ROW()</f>
        <v>46</v>
      </c>
    </row>
    <row r="47" spans="1:30">
      <c r="A47" s="95" t="s">
        <v>58</v>
      </c>
      <c r="B47" s="96">
        <v>3476.5429171153728</v>
      </c>
      <c r="C47" s="96">
        <v>3826.5344800929042</v>
      </c>
      <c r="D47" s="96">
        <v>3819.1678035754362</v>
      </c>
      <c r="E47" s="96">
        <v>3759.3529526009834</v>
      </c>
      <c r="F47" s="96">
        <v>4027.6796103408728</v>
      </c>
      <c r="G47" s="96">
        <v>4784.307780490557</v>
      </c>
      <c r="H47" s="96">
        <v>5374.3263190044881</v>
      </c>
      <c r="I47" s="96">
        <v>5777.4755875800929</v>
      </c>
      <c r="J47" s="96">
        <v>5541.570423804822</v>
      </c>
      <c r="K47" s="96">
        <v>5240.8753963232457</v>
      </c>
      <c r="L47" s="96">
        <v>5186.9733964792213</v>
      </c>
      <c r="M47" s="96">
        <v>5455.8395320625368</v>
      </c>
      <c r="N47" s="96">
        <v>5012.7815323178093</v>
      </c>
      <c r="O47" s="96">
        <v>5455.6972553314472</v>
      </c>
      <c r="P47" s="96">
        <v>5853.7344114625221</v>
      </c>
      <c r="Q47" s="96">
        <v>5024.8071521330339</v>
      </c>
      <c r="R47" s="96">
        <v>4681.4327967226209</v>
      </c>
      <c r="S47" s="97">
        <v>4933.2048765264535</v>
      </c>
      <c r="T47" s="97">
        <v>5368.2393588708173</v>
      </c>
      <c r="U47" s="97">
        <v>3340.276297789384</v>
      </c>
      <c r="V47" s="97">
        <v>3907.2044583517973</v>
      </c>
      <c r="W47" s="97">
        <v>3064.2956691201439</v>
      </c>
      <c r="X47" s="97">
        <v>4584.4947695628571</v>
      </c>
      <c r="Y47" s="97">
        <v>4764.0498293922301</v>
      </c>
      <c r="Z47" s="127">
        <f t="shared" si="13"/>
        <v>5200.5588691294561</v>
      </c>
      <c r="AA47" s="127">
        <f t="shared" si="2"/>
        <v>4171.4267305145377</v>
      </c>
      <c r="AB47" s="127">
        <f t="shared" si="4"/>
        <v>-1029.1321386149184</v>
      </c>
      <c r="AC47" s="136">
        <f t="shared" si="1"/>
        <v>-0.19788875859551402</v>
      </c>
      <c r="AD47" s="122">
        <f>ROW()</f>
        <v>47</v>
      </c>
    </row>
    <row r="48" spans="1:30">
      <c r="A48" s="125" t="str">
        <f>CONCATENATE("'Other Transportation figures above are sum of three elements in Rows ",AD49, "-",AD51, ".")</f>
        <v>'Other Transportation figures above are sum of three elements in Rows 49-51.</v>
      </c>
      <c r="B48" s="96"/>
      <c r="C48" s="96"/>
      <c r="D48" s="96"/>
      <c r="E48" s="96"/>
      <c r="F48" s="96"/>
      <c r="G48" s="96"/>
      <c r="H48" s="96"/>
      <c r="I48" s="96"/>
      <c r="J48" s="96"/>
      <c r="K48" s="96"/>
      <c r="L48" s="96"/>
      <c r="M48" s="96"/>
      <c r="N48" s="96"/>
      <c r="O48" s="96"/>
      <c r="P48" s="96"/>
      <c r="Q48" s="96"/>
      <c r="R48" s="96"/>
      <c r="S48" s="97"/>
      <c r="T48" s="97"/>
      <c r="U48" s="97"/>
      <c r="V48" s="97"/>
      <c r="W48" s="97"/>
      <c r="X48" s="97"/>
      <c r="Y48" s="97"/>
      <c r="Z48" s="119"/>
      <c r="AA48" s="119"/>
      <c r="AB48" s="119"/>
      <c r="AC48" s="119"/>
      <c r="AD48" s="122">
        <f>ROW()</f>
        <v>48</v>
      </c>
    </row>
    <row r="49" spans="1:30">
      <c r="A49" s="102" t="s">
        <v>59</v>
      </c>
      <c r="B49" s="96">
        <v>355.78839125374952</v>
      </c>
      <c r="C49" s="96">
        <v>356.11285271538276</v>
      </c>
      <c r="D49" s="96">
        <v>371.52390592057441</v>
      </c>
      <c r="E49" s="96">
        <v>372.26018430299831</v>
      </c>
      <c r="F49" s="96">
        <v>397.57257885227705</v>
      </c>
      <c r="G49" s="96">
        <v>427.17323968229931</v>
      </c>
      <c r="H49" s="96">
        <v>536.68866792293045</v>
      </c>
      <c r="I49" s="96">
        <v>688.64026163330584</v>
      </c>
      <c r="J49" s="96">
        <v>831.17977005284558</v>
      </c>
      <c r="K49" s="96">
        <v>617.68538624609687</v>
      </c>
      <c r="L49" s="96">
        <v>497.41131037763813</v>
      </c>
      <c r="M49" s="96">
        <v>434.36580894793701</v>
      </c>
      <c r="N49" s="96">
        <v>436.13952607739191</v>
      </c>
      <c r="O49" s="96">
        <v>464.69932346686761</v>
      </c>
      <c r="P49" s="96">
        <v>724.15311337217213</v>
      </c>
      <c r="Q49" s="96">
        <v>454.81513576453557</v>
      </c>
      <c r="R49" s="96">
        <v>450.15143733313801</v>
      </c>
      <c r="S49" s="97">
        <v>448.84126970931248</v>
      </c>
      <c r="T49" s="97">
        <v>356.38913652404023</v>
      </c>
      <c r="U49" s="97">
        <v>259.22456128805027</v>
      </c>
      <c r="V49" s="97">
        <v>350.18512943217189</v>
      </c>
      <c r="W49" s="97">
        <v>426.39479638029678</v>
      </c>
      <c r="X49" s="97">
        <v>727.02895957719556</v>
      </c>
      <c r="Y49" s="97">
        <v>395.88923331311906</v>
      </c>
      <c r="Z49" s="127">
        <f t="shared" si="13"/>
        <v>488.82211563112406</v>
      </c>
      <c r="AA49" s="127">
        <f t="shared" si="2"/>
        <v>419.18530275247895</v>
      </c>
      <c r="AB49" s="127">
        <f t="shared" si="4"/>
        <v>-69.636812878645117</v>
      </c>
      <c r="AC49" s="136">
        <f t="shared" si="1"/>
        <v>-0.14245839263785395</v>
      </c>
      <c r="AD49" s="122">
        <f>ROW()</f>
        <v>49</v>
      </c>
    </row>
    <row r="50" spans="1:30">
      <c r="A50" s="102" t="s">
        <v>60</v>
      </c>
      <c r="B50" s="96">
        <v>2257.5035652026236</v>
      </c>
      <c r="C50" s="96">
        <v>2354.4481301275214</v>
      </c>
      <c r="D50" s="96">
        <v>2389.1964443958623</v>
      </c>
      <c r="E50" s="96">
        <v>2250.2371010229858</v>
      </c>
      <c r="F50" s="96">
        <v>2367.861422829596</v>
      </c>
      <c r="G50" s="96">
        <v>2959.8882025582584</v>
      </c>
      <c r="H50" s="96">
        <v>3315.0282260815566</v>
      </c>
      <c r="I50" s="96">
        <v>3630.3884409467873</v>
      </c>
      <c r="J50" s="96">
        <v>3119.0022212519766</v>
      </c>
      <c r="K50" s="96">
        <v>3204.1474600771489</v>
      </c>
      <c r="L50" s="96">
        <v>3020.7228486015829</v>
      </c>
      <c r="M50" s="96">
        <v>3140.6854281145997</v>
      </c>
      <c r="N50" s="96">
        <v>3205.3301887404173</v>
      </c>
      <c r="O50" s="96">
        <v>3919.6728943645794</v>
      </c>
      <c r="P50" s="96">
        <v>3988.3666255903499</v>
      </c>
      <c r="Q50" s="96">
        <v>3572.0245563684985</v>
      </c>
      <c r="R50" s="96">
        <v>3450.2483393894831</v>
      </c>
      <c r="S50" s="97">
        <v>3542.9975168171413</v>
      </c>
      <c r="T50" s="97">
        <v>4109.2579323467762</v>
      </c>
      <c r="U50" s="97">
        <v>2205.4336565013336</v>
      </c>
      <c r="V50" s="97">
        <v>2713.5596814196256</v>
      </c>
      <c r="W50" s="97">
        <v>1824.7473177398469</v>
      </c>
      <c r="X50" s="97">
        <v>3051.1892424856615</v>
      </c>
      <c r="Y50" s="97">
        <v>3432.0755235791107</v>
      </c>
      <c r="Z50" s="127">
        <f t="shared" si="13"/>
        <v>3480.0060497483314</v>
      </c>
      <c r="AA50" s="127">
        <f t="shared" si="2"/>
        <v>2889.3772256787256</v>
      </c>
      <c r="AB50" s="127">
        <f t="shared" si="4"/>
        <v>-590.6288240696058</v>
      </c>
      <c r="AC50" s="136">
        <f t="shared" si="1"/>
        <v>-0.16972063140876412</v>
      </c>
      <c r="AD50" s="122">
        <f>ROW()</f>
        <v>50</v>
      </c>
    </row>
    <row r="51" spans="1:30">
      <c r="A51" s="102" t="s">
        <v>61</v>
      </c>
      <c r="B51" s="96">
        <v>863.25096065899993</v>
      </c>
      <c r="C51" s="96">
        <v>1115.97349725</v>
      </c>
      <c r="D51" s="96">
        <v>1058.447453259</v>
      </c>
      <c r="E51" s="96">
        <v>1136.8556672749999</v>
      </c>
      <c r="F51" s="96">
        <v>1262.2456086589998</v>
      </c>
      <c r="G51" s="96">
        <v>1397.24633825</v>
      </c>
      <c r="H51" s="96">
        <v>1522.6094250000003</v>
      </c>
      <c r="I51" s="96">
        <v>1458.4468849999996</v>
      </c>
      <c r="J51" s="96">
        <v>1591.3884324999997</v>
      </c>
      <c r="K51" s="96">
        <v>1419.0425500000003</v>
      </c>
      <c r="L51" s="96">
        <v>1668.8392375000001</v>
      </c>
      <c r="M51" s="96">
        <v>1880.7882950000001</v>
      </c>
      <c r="N51" s="96">
        <v>1371.3118175000002</v>
      </c>
      <c r="O51" s="96">
        <v>1071.3250375</v>
      </c>
      <c r="P51" s="96">
        <v>1141.2146724999996</v>
      </c>
      <c r="Q51" s="96">
        <v>997.96746000000007</v>
      </c>
      <c r="R51" s="96">
        <v>781.03301999999985</v>
      </c>
      <c r="S51" s="97">
        <v>941.3660900000001</v>
      </c>
      <c r="T51" s="97">
        <v>902.59229000000005</v>
      </c>
      <c r="U51" s="97">
        <v>875.61807999999996</v>
      </c>
      <c r="V51" s="97">
        <v>843.45964749999996</v>
      </c>
      <c r="W51" s="97">
        <v>813.1535550000001</v>
      </c>
      <c r="X51" s="97">
        <v>806.27656750000006</v>
      </c>
      <c r="Y51" s="97">
        <v>936.08507250000002</v>
      </c>
      <c r="Z51" s="127">
        <f t="shared" si="13"/>
        <v>1231.73070375</v>
      </c>
      <c r="AA51" s="127">
        <f t="shared" si="2"/>
        <v>862.86420208333345</v>
      </c>
      <c r="AB51" s="127">
        <f t="shared" si="4"/>
        <v>-368.86650166666652</v>
      </c>
      <c r="AC51" s="136">
        <f t="shared" si="1"/>
        <v>-0.29947008753102744</v>
      </c>
      <c r="AD51" s="122">
        <f>ROW()</f>
        <v>51</v>
      </c>
    </row>
    <row r="52" spans="1:30">
      <c r="A52" s="69" t="s">
        <v>0</v>
      </c>
      <c r="B52" s="103">
        <v>4114.6437015337506</v>
      </c>
      <c r="C52" s="103">
        <v>4008.9569658423402</v>
      </c>
      <c r="D52" s="103">
        <v>3964.9386733473862</v>
      </c>
      <c r="E52" s="103">
        <v>3896.3083847577514</v>
      </c>
      <c r="F52" s="103">
        <v>5128.3892034788387</v>
      </c>
      <c r="G52" s="103">
        <v>5400.6164360076291</v>
      </c>
      <c r="H52" s="103">
        <v>5906.8824472015185</v>
      </c>
      <c r="I52" s="103">
        <v>6086.9189436416846</v>
      </c>
      <c r="J52" s="103">
        <v>6005.3061618392721</v>
      </c>
      <c r="K52" s="103">
        <v>5757.5617979351009</v>
      </c>
      <c r="L52" s="103">
        <v>5730.9354091639452</v>
      </c>
      <c r="M52" s="103">
        <v>5928.7809910868536</v>
      </c>
      <c r="N52" s="103">
        <v>5406.5385836294354</v>
      </c>
      <c r="O52" s="103">
        <v>5262.6919692309348</v>
      </c>
      <c r="P52" s="103">
        <v>5150.6247212002581</v>
      </c>
      <c r="Q52" s="103">
        <v>5349.8297255899533</v>
      </c>
      <c r="R52" s="103">
        <v>5054.0145433482885</v>
      </c>
      <c r="S52" s="104">
        <v>5048.5279458779669</v>
      </c>
      <c r="T52" s="104">
        <v>5469.075780246998</v>
      </c>
      <c r="U52" s="104">
        <v>4927.0403677950599</v>
      </c>
      <c r="V52" s="104">
        <v>4861.8322174247514</v>
      </c>
      <c r="W52" s="104">
        <v>5413.1521492670008</v>
      </c>
      <c r="X52" s="104">
        <v>5229.3639298192384</v>
      </c>
      <c r="Y52" s="104">
        <v>5372.3303049917668</v>
      </c>
      <c r="Z52" s="104">
        <f>AVERAGE(L52:S52)</f>
        <v>5366.4929861409555</v>
      </c>
      <c r="AA52" s="104">
        <f t="shared" si="2"/>
        <v>5212.1324582574698</v>
      </c>
      <c r="AB52" s="104">
        <f t="shared" si="4"/>
        <v>-154.3605278834857</v>
      </c>
      <c r="AC52" s="132">
        <f t="shared" si="1"/>
        <v>-2.8763762159407263E-2</v>
      </c>
      <c r="AD52" s="122">
        <f>ROW()</f>
        <v>52</v>
      </c>
    </row>
    <row r="53" spans="1:30">
      <c r="A53" s="67" t="s">
        <v>1</v>
      </c>
      <c r="B53" s="105">
        <v>836.01058943121916</v>
      </c>
      <c r="C53" s="105">
        <v>834.4559285221834</v>
      </c>
      <c r="D53" s="105">
        <v>576.2987312321311</v>
      </c>
      <c r="E53" s="105">
        <v>752.00714897736225</v>
      </c>
      <c r="F53" s="105">
        <v>944.82737972633061</v>
      </c>
      <c r="G53" s="105">
        <v>913.89706577186087</v>
      </c>
      <c r="H53" s="105">
        <v>968.33821546996978</v>
      </c>
      <c r="I53" s="105">
        <v>997.85359361817962</v>
      </c>
      <c r="J53" s="105">
        <v>874.19104137421186</v>
      </c>
      <c r="K53" s="105">
        <v>810.80085953204559</v>
      </c>
      <c r="L53" s="105">
        <v>812.41414326851145</v>
      </c>
      <c r="M53" s="105">
        <v>880.61837113359491</v>
      </c>
      <c r="N53" s="105">
        <v>809.25621726451527</v>
      </c>
      <c r="O53" s="105">
        <v>748.40596212265143</v>
      </c>
      <c r="P53" s="105">
        <v>864.9019397850285</v>
      </c>
      <c r="Q53" s="105">
        <v>953.4750420904569</v>
      </c>
      <c r="R53" s="105">
        <v>790.49785653937033</v>
      </c>
      <c r="S53" s="106">
        <v>882.68714796131337</v>
      </c>
      <c r="T53" s="106">
        <v>849.59647660023415</v>
      </c>
      <c r="U53" s="106">
        <v>754.56063579186218</v>
      </c>
      <c r="V53" s="106">
        <v>924.30055581289707</v>
      </c>
      <c r="W53" s="106">
        <v>927.91092323670523</v>
      </c>
      <c r="X53" s="106">
        <v>1019.1158842358344</v>
      </c>
      <c r="Y53" s="106">
        <v>1095.0054324498935</v>
      </c>
      <c r="Z53" s="106">
        <f>AVERAGE(L53:S53)</f>
        <v>842.78208502068026</v>
      </c>
      <c r="AA53" s="106">
        <f t="shared" si="2"/>
        <v>928.41498468790439</v>
      </c>
      <c r="AB53" s="106">
        <f t="shared" si="4"/>
        <v>85.632899667224137</v>
      </c>
      <c r="AC53" s="114">
        <f t="shared" si="1"/>
        <v>0.10160740384642</v>
      </c>
      <c r="AD53" s="122">
        <f>ROW()</f>
        <v>53</v>
      </c>
    </row>
    <row r="54" spans="1:30">
      <c r="A54" s="68" t="s">
        <v>62</v>
      </c>
      <c r="B54" s="105">
        <v>3278.6331121025319</v>
      </c>
      <c r="C54" s="105">
        <v>3174.5010373201567</v>
      </c>
      <c r="D54" s="105">
        <v>3388.639942115256</v>
      </c>
      <c r="E54" s="105">
        <v>3144.3012357803896</v>
      </c>
      <c r="F54" s="105">
        <v>4183.5618237525077</v>
      </c>
      <c r="G54" s="105">
        <v>4486.7193702357681</v>
      </c>
      <c r="H54" s="105">
        <v>4938.5442317315483</v>
      </c>
      <c r="I54" s="105">
        <v>5089.0653500235048</v>
      </c>
      <c r="J54" s="105">
        <v>5131.1151204650605</v>
      </c>
      <c r="K54" s="105">
        <v>4946.7609384030566</v>
      </c>
      <c r="L54" s="105">
        <v>4918.5212658954342</v>
      </c>
      <c r="M54" s="105">
        <v>5048.1626199532575</v>
      </c>
      <c r="N54" s="105">
        <v>4597.2823663649197</v>
      </c>
      <c r="O54" s="105">
        <v>4514.2860071082832</v>
      </c>
      <c r="P54" s="105">
        <v>4285.7227814152293</v>
      </c>
      <c r="Q54" s="105">
        <v>4396.3546834994968</v>
      </c>
      <c r="R54" s="105">
        <v>4263.5166868089173</v>
      </c>
      <c r="S54" s="106">
        <v>4165.8407979166541</v>
      </c>
      <c r="T54" s="106">
        <v>4619.4793036467627</v>
      </c>
      <c r="U54" s="106">
        <v>4172.4797320031976</v>
      </c>
      <c r="V54" s="106">
        <v>3937.5316616118539</v>
      </c>
      <c r="W54" s="106">
        <v>4485.2412260302945</v>
      </c>
      <c r="X54" s="106">
        <v>4210.2480455834047</v>
      </c>
      <c r="Y54" s="106">
        <v>4277.3248725418734</v>
      </c>
      <c r="Z54" s="106">
        <f>AVERAGE(L54:S54)</f>
        <v>4523.7109011202738</v>
      </c>
      <c r="AA54" s="106">
        <f t="shared" si="2"/>
        <v>4283.7174735695653</v>
      </c>
      <c r="AB54" s="106">
        <f t="shared" si="4"/>
        <v>-239.99342755070847</v>
      </c>
      <c r="AC54" s="114">
        <f t="shared" si="1"/>
        <v>-5.3052335305351923E-2</v>
      </c>
      <c r="AD54" s="122">
        <f>ROW()</f>
        <v>54</v>
      </c>
    </row>
    <row r="55" spans="1:30" ht="15.6">
      <c r="A55" s="71" t="s">
        <v>113</v>
      </c>
      <c r="B55" s="103">
        <v>0</v>
      </c>
      <c r="C55" s="103">
        <v>0</v>
      </c>
      <c r="D55" s="103">
        <v>0</v>
      </c>
      <c r="E55" s="103">
        <v>0</v>
      </c>
      <c r="F55" s="103">
        <v>0</v>
      </c>
      <c r="G55" s="103">
        <v>0</v>
      </c>
      <c r="H55" s="103">
        <v>0</v>
      </c>
      <c r="I55" s="103">
        <v>0</v>
      </c>
      <c r="J55" s="103">
        <v>0</v>
      </c>
      <c r="K55" s="103">
        <v>0</v>
      </c>
      <c r="L55" s="103">
        <v>0</v>
      </c>
      <c r="M55" s="103">
        <v>0</v>
      </c>
      <c r="N55" s="103">
        <v>0</v>
      </c>
      <c r="O55" s="103">
        <v>0</v>
      </c>
      <c r="P55" s="103">
        <v>0</v>
      </c>
      <c r="Q55" s="103">
        <v>0</v>
      </c>
      <c r="R55" s="103">
        <v>0</v>
      </c>
      <c r="S55" s="104">
        <v>0</v>
      </c>
      <c r="T55" s="104">
        <v>0</v>
      </c>
      <c r="U55" s="104">
        <v>0</v>
      </c>
      <c r="V55" s="104">
        <v>0</v>
      </c>
      <c r="W55" s="104">
        <v>0</v>
      </c>
      <c r="X55" s="104">
        <v>0</v>
      </c>
      <c r="Y55" s="104">
        <v>0</v>
      </c>
      <c r="Z55" s="120"/>
      <c r="AA55" s="120"/>
      <c r="AB55" s="120"/>
      <c r="AC55" s="120"/>
      <c r="AD55" s="122">
        <f>ROW()</f>
        <v>55</v>
      </c>
    </row>
    <row r="56" spans="1:30" ht="14.7" customHeight="1">
      <c r="A56" s="131" t="s">
        <v>63</v>
      </c>
      <c r="B56" s="107">
        <v>2873.704875281237</v>
      </c>
      <c r="C56" s="107">
        <v>2902.9698853712857</v>
      </c>
      <c r="D56" s="107">
        <v>2971.0573164852622</v>
      </c>
      <c r="E56" s="107">
        <v>3014.0170592958793</v>
      </c>
      <c r="F56" s="107">
        <v>3163.5812964573879</v>
      </c>
      <c r="G56" s="107">
        <v>3440.0603492021573</v>
      </c>
      <c r="H56" s="107">
        <v>3586.7498498660207</v>
      </c>
      <c r="I56" s="107">
        <v>3958.6636379979677</v>
      </c>
      <c r="J56" s="107">
        <v>4258.0288091170696</v>
      </c>
      <c r="K56" s="107">
        <v>4375.6551894955483</v>
      </c>
      <c r="L56" s="107">
        <v>4669.9696662299011</v>
      </c>
      <c r="M56" s="107">
        <v>3978.731800051266</v>
      </c>
      <c r="N56" s="107">
        <v>3952.7822922146365</v>
      </c>
      <c r="O56" s="107">
        <v>4262.0560366080836</v>
      </c>
      <c r="P56" s="107">
        <v>4769.8432140288314</v>
      </c>
      <c r="Q56" s="107">
        <v>4354.9294773617075</v>
      </c>
      <c r="R56" s="107">
        <v>4001.5046081140704</v>
      </c>
      <c r="S56" s="107">
        <v>4237.0425600692633</v>
      </c>
      <c r="T56" s="107">
        <v>4233.0794714188287</v>
      </c>
      <c r="U56" s="107">
        <v>3983.98324672025</v>
      </c>
      <c r="V56" s="107">
        <v>3698.4956430192624</v>
      </c>
      <c r="W56" s="107">
        <v>3449.5699126465411</v>
      </c>
      <c r="X56" s="107">
        <v>3631.516541791686</v>
      </c>
      <c r="Y56" s="107">
        <v>3443.7039033114493</v>
      </c>
      <c r="Z56" s="107">
        <f>AVERAGE(L56:S56)</f>
        <v>4278.3574568347203</v>
      </c>
      <c r="AA56" s="107">
        <f t="shared" si="2"/>
        <v>3740.058119818003</v>
      </c>
      <c r="AB56" s="107">
        <f t="shared" si="4"/>
        <v>-538.29933701671735</v>
      </c>
      <c r="AC56" s="133">
        <f t="shared" si="1"/>
        <v>-0.12581915897578372</v>
      </c>
      <c r="AD56" s="122">
        <f>ROW()</f>
        <v>56</v>
      </c>
    </row>
    <row r="57" spans="1:30">
      <c r="A57" s="69" t="s">
        <v>64</v>
      </c>
      <c r="B57" s="103">
        <v>872.59647383251058</v>
      </c>
      <c r="C57" s="103">
        <v>771.67995219567717</v>
      </c>
      <c r="D57" s="103">
        <v>838.61806914181773</v>
      </c>
      <c r="E57" s="103">
        <v>873.74071697955526</v>
      </c>
      <c r="F57" s="103">
        <v>979.7348024883371</v>
      </c>
      <c r="G57" s="103">
        <v>1046.35201907083</v>
      </c>
      <c r="H57" s="103">
        <v>1010.1565077654597</v>
      </c>
      <c r="I57" s="103">
        <v>1172.5984236100414</v>
      </c>
      <c r="J57" s="103">
        <v>1159.3085734737961</v>
      </c>
      <c r="K57" s="103">
        <v>1373.4284271944714</v>
      </c>
      <c r="L57" s="103">
        <v>1398.2242311037721</v>
      </c>
      <c r="M57" s="103">
        <v>1324.8201317232663</v>
      </c>
      <c r="N57" s="103">
        <v>1376.8535311944754</v>
      </c>
      <c r="O57" s="103">
        <v>1354.3836801282594</v>
      </c>
      <c r="P57" s="103">
        <v>1485.5753524045635</v>
      </c>
      <c r="Q57" s="103">
        <v>1490.2745796473082</v>
      </c>
      <c r="R57" s="103">
        <v>1439.3370870718559</v>
      </c>
      <c r="S57" s="103">
        <v>1465.2168298503036</v>
      </c>
      <c r="T57" s="103">
        <v>1325.974284905795</v>
      </c>
      <c r="U57" s="103">
        <v>1074.5872564350682</v>
      </c>
      <c r="V57" s="103">
        <v>1177.7611515288295</v>
      </c>
      <c r="W57" s="103">
        <v>1188.1117473592415</v>
      </c>
      <c r="X57" s="103">
        <v>1269.1573191107675</v>
      </c>
      <c r="Y57" s="103">
        <v>1159.9189993871478</v>
      </c>
      <c r="Z57" s="104">
        <f>AVERAGE(L57:S57)</f>
        <v>1416.8356778904756</v>
      </c>
      <c r="AA57" s="104">
        <f t="shared" si="2"/>
        <v>1199.2517931211416</v>
      </c>
      <c r="AB57" s="104">
        <f t="shared" si="4"/>
        <v>-217.58388476933396</v>
      </c>
      <c r="AC57" s="137">
        <f t="shared" si="1"/>
        <v>-0.15357030329254148</v>
      </c>
      <c r="AD57" s="122">
        <f>ROW()</f>
        <v>57</v>
      </c>
    </row>
    <row r="58" spans="1:30">
      <c r="A58" s="73" t="s">
        <v>65</v>
      </c>
      <c r="B58" s="105">
        <v>649.32624133724448</v>
      </c>
      <c r="C58" s="105">
        <v>539.97959675103175</v>
      </c>
      <c r="D58" s="105">
        <v>610.96332246833595</v>
      </c>
      <c r="E58" s="105">
        <v>632.04698356040797</v>
      </c>
      <c r="F58" s="105">
        <v>728.58509584207934</v>
      </c>
      <c r="G58" s="105">
        <v>805.18995194250897</v>
      </c>
      <c r="H58" s="105">
        <v>771.07990101732923</v>
      </c>
      <c r="I58" s="105">
        <v>915.38735295518006</v>
      </c>
      <c r="J58" s="105">
        <v>919.28654877384167</v>
      </c>
      <c r="K58" s="105">
        <v>1124.9844688049682</v>
      </c>
      <c r="L58" s="105">
        <v>1122.5996029396701</v>
      </c>
      <c r="M58" s="105">
        <v>1083.6147618644327</v>
      </c>
      <c r="N58" s="105">
        <v>1128.9119931544385</v>
      </c>
      <c r="O58" s="105">
        <v>1134.8657531485803</v>
      </c>
      <c r="P58" s="105">
        <v>1244.686762732751</v>
      </c>
      <c r="Q58" s="105">
        <v>1258.6073941117381</v>
      </c>
      <c r="R58" s="105">
        <v>1219.9079753522697</v>
      </c>
      <c r="S58" s="105">
        <v>1254.9236944627637</v>
      </c>
      <c r="T58" s="105">
        <v>1128.1260304870441</v>
      </c>
      <c r="U58" s="105">
        <v>905.39115468445505</v>
      </c>
      <c r="V58" s="105">
        <v>988.26098748802008</v>
      </c>
      <c r="W58" s="105">
        <v>991.23456183467954</v>
      </c>
      <c r="X58" s="105">
        <v>1073.8254919504645</v>
      </c>
      <c r="Y58" s="105">
        <v>978.86802560393153</v>
      </c>
      <c r="Z58" s="106">
        <f>AVERAGE(L58:S58)</f>
        <v>1181.0147422208306</v>
      </c>
      <c r="AA58" s="106">
        <f t="shared" si="2"/>
        <v>1010.9510420080991</v>
      </c>
      <c r="AB58" s="106">
        <f t="shared" si="4"/>
        <v>-170.06370021273153</v>
      </c>
      <c r="AC58" s="138">
        <f t="shared" si="1"/>
        <v>-0.14399794865637028</v>
      </c>
      <c r="AD58" s="122">
        <f>ROW()</f>
        <v>58</v>
      </c>
    </row>
    <row r="59" spans="1:30">
      <c r="A59" s="73" t="s">
        <v>66</v>
      </c>
      <c r="B59" s="105">
        <v>161.5997500129597</v>
      </c>
      <c r="C59" s="105">
        <v>163.87166819088165</v>
      </c>
      <c r="D59" s="105">
        <v>166.19899880708675</v>
      </c>
      <c r="E59" s="105">
        <v>180.72480113168521</v>
      </c>
      <c r="F59" s="105">
        <v>186.02449909772838</v>
      </c>
      <c r="G59" s="105">
        <v>192.09770229446968</v>
      </c>
      <c r="H59" s="105">
        <v>186.17570323863004</v>
      </c>
      <c r="I59" s="105">
        <v>194.73240377229169</v>
      </c>
      <c r="J59" s="105">
        <v>194.74919471160283</v>
      </c>
      <c r="K59" s="105">
        <v>203.99704130453136</v>
      </c>
      <c r="L59" s="105">
        <v>217.76015781424005</v>
      </c>
      <c r="M59" s="105">
        <v>194.24773028787638</v>
      </c>
      <c r="N59" s="105">
        <v>200.64123698502317</v>
      </c>
      <c r="O59" s="105">
        <v>177.11873138467541</v>
      </c>
      <c r="P59" s="105">
        <v>190.74346334016238</v>
      </c>
      <c r="Q59" s="105">
        <v>181.02194878266511</v>
      </c>
      <c r="R59" s="105">
        <v>166.04579210395917</v>
      </c>
      <c r="S59" s="105">
        <v>161.64406463076315</v>
      </c>
      <c r="T59" s="105">
        <v>156.80695239611683</v>
      </c>
      <c r="U59" s="105">
        <v>137.42474684444207</v>
      </c>
      <c r="V59" s="105">
        <v>164.83273754450275</v>
      </c>
      <c r="W59" s="105">
        <v>171.78125279355388</v>
      </c>
      <c r="X59" s="105">
        <v>173.89573042893178</v>
      </c>
      <c r="Y59" s="105">
        <v>158.85</v>
      </c>
      <c r="Z59" s="106">
        <f>AVERAGE(L59:S59)</f>
        <v>186.15289066617061</v>
      </c>
      <c r="AA59" s="106">
        <f t="shared" si="2"/>
        <v>160.59857000125788</v>
      </c>
      <c r="AB59" s="106">
        <f t="shared" si="4"/>
        <v>-25.554320664912723</v>
      </c>
      <c r="AC59" s="138">
        <f t="shared" si="1"/>
        <v>-0.13727598090721826</v>
      </c>
      <c r="AD59" s="122">
        <f>ROW()</f>
        <v>59</v>
      </c>
    </row>
    <row r="60" spans="1:30">
      <c r="A60" s="73" t="s">
        <v>2</v>
      </c>
      <c r="B60" s="105">
        <v>61.670482482306397</v>
      </c>
      <c r="C60" s="105">
        <v>67.828687253763746</v>
      </c>
      <c r="D60" s="105">
        <v>61.455747866395043</v>
      </c>
      <c r="E60" s="105">
        <v>60.968932287462025</v>
      </c>
      <c r="F60" s="105">
        <v>65.125207548529332</v>
      </c>
      <c r="G60" s="105">
        <v>49.064364833851428</v>
      </c>
      <c r="H60" s="105">
        <v>52.900903509500296</v>
      </c>
      <c r="I60" s="105">
        <v>62.478666882569598</v>
      </c>
      <c r="J60" s="105">
        <v>45.272829988351589</v>
      </c>
      <c r="K60" s="105">
        <v>44.446917084971915</v>
      </c>
      <c r="L60" s="105">
        <v>57.864470349861953</v>
      </c>
      <c r="M60" s="105">
        <v>46.957639570957042</v>
      </c>
      <c r="N60" s="105">
        <v>47.300301055013676</v>
      </c>
      <c r="O60" s="105">
        <v>42.399195595003576</v>
      </c>
      <c r="P60" s="105">
        <v>50.145126331650076</v>
      </c>
      <c r="Q60" s="105">
        <v>50.645236752904999</v>
      </c>
      <c r="R60" s="105">
        <v>53.383319615627009</v>
      </c>
      <c r="S60" s="105">
        <v>48.649070756776823</v>
      </c>
      <c r="T60" s="105">
        <v>41.041302022633893</v>
      </c>
      <c r="U60" s="105">
        <v>31.77135490617114</v>
      </c>
      <c r="V60" s="105">
        <v>24.667426496306781</v>
      </c>
      <c r="W60" s="105">
        <v>25.09593273100807</v>
      </c>
      <c r="X60" s="105">
        <v>21.43609673137124</v>
      </c>
      <c r="Y60" s="105">
        <v>22.200973783216337</v>
      </c>
      <c r="Z60" s="106">
        <f>AVERAGE(L60:S60)</f>
        <v>49.668045003474397</v>
      </c>
      <c r="AA60" s="106">
        <f t="shared" si="2"/>
        <v>27.702181111784579</v>
      </c>
      <c r="AB60" s="106">
        <f t="shared" si="4"/>
        <v>-21.965863891689818</v>
      </c>
      <c r="AC60" s="138">
        <f t="shared" si="1"/>
        <v>-0.44225344263405686</v>
      </c>
      <c r="AD60" s="122">
        <f>ROW()</f>
        <v>60</v>
      </c>
    </row>
    <row r="61" spans="1:30" ht="16.2">
      <c r="A61" s="69" t="s">
        <v>67</v>
      </c>
      <c r="B61" s="103">
        <v>0</v>
      </c>
      <c r="C61" s="103">
        <v>0</v>
      </c>
      <c r="D61" s="103">
        <v>0</v>
      </c>
      <c r="E61" s="103">
        <v>0</v>
      </c>
      <c r="F61" s="103">
        <v>0</v>
      </c>
      <c r="G61" s="103">
        <v>0</v>
      </c>
      <c r="H61" s="103">
        <v>0</v>
      </c>
      <c r="I61" s="103">
        <v>0</v>
      </c>
      <c r="J61" s="103">
        <v>0</v>
      </c>
      <c r="K61" s="103">
        <v>0</v>
      </c>
      <c r="L61" s="103">
        <v>0</v>
      </c>
      <c r="M61" s="103">
        <v>0</v>
      </c>
      <c r="N61" s="103">
        <v>0</v>
      </c>
      <c r="O61" s="103">
        <v>0</v>
      </c>
      <c r="P61" s="103">
        <v>0</v>
      </c>
      <c r="Q61" s="103">
        <v>0</v>
      </c>
      <c r="R61" s="103">
        <v>0</v>
      </c>
      <c r="S61" s="103">
        <v>0</v>
      </c>
      <c r="T61" s="103">
        <v>0</v>
      </c>
      <c r="U61" s="103">
        <v>0</v>
      </c>
      <c r="V61" s="103">
        <v>0</v>
      </c>
      <c r="W61" s="103">
        <v>0</v>
      </c>
      <c r="X61" s="103">
        <v>0</v>
      </c>
      <c r="Y61" s="103">
        <v>0</v>
      </c>
      <c r="Z61" s="120"/>
      <c r="AA61" s="120"/>
      <c r="AB61" s="120"/>
      <c r="AC61" s="120"/>
      <c r="AD61" s="122">
        <f>ROW()</f>
        <v>61</v>
      </c>
    </row>
    <row r="62" spans="1:30">
      <c r="A62" s="73" t="s">
        <v>68</v>
      </c>
      <c r="B62" s="105">
        <v>0</v>
      </c>
      <c r="C62" s="105">
        <v>0</v>
      </c>
      <c r="D62" s="105">
        <v>0</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20"/>
      <c r="AA62" s="120"/>
      <c r="AB62" s="120"/>
      <c r="AC62" s="120"/>
      <c r="AD62" s="122">
        <f>ROW()</f>
        <v>62</v>
      </c>
    </row>
    <row r="63" spans="1:30">
      <c r="A63" s="73" t="s">
        <v>69</v>
      </c>
      <c r="B63" s="105">
        <v>0</v>
      </c>
      <c r="C63" s="105">
        <v>0</v>
      </c>
      <c r="D63" s="105">
        <v>0</v>
      </c>
      <c r="E63" s="105">
        <v>0</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20"/>
      <c r="AA63" s="120"/>
      <c r="AB63" s="120"/>
      <c r="AC63" s="120"/>
      <c r="AD63" s="122">
        <f>ROW()</f>
        <v>63</v>
      </c>
    </row>
    <row r="64" spans="1:30">
      <c r="A64" s="73" t="s">
        <v>4</v>
      </c>
      <c r="B64" s="105">
        <v>0</v>
      </c>
      <c r="C64" s="105">
        <v>0</v>
      </c>
      <c r="D64" s="105">
        <v>0</v>
      </c>
      <c r="E64" s="105">
        <v>0</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20"/>
      <c r="AA64" s="120"/>
      <c r="AB64" s="120"/>
      <c r="AC64" s="120"/>
      <c r="AD64" s="122">
        <f>ROW()</f>
        <v>64</v>
      </c>
    </row>
    <row r="65" spans="1:30">
      <c r="A65" s="69" t="s">
        <v>70</v>
      </c>
      <c r="B65" s="103">
        <v>1665.0188538862874</v>
      </c>
      <c r="C65" s="103">
        <v>1822.1886483857302</v>
      </c>
      <c r="D65" s="103">
        <v>1821.3951985462654</v>
      </c>
      <c r="E65" s="103">
        <v>1825.4488035540694</v>
      </c>
      <c r="F65" s="103">
        <v>1802.3980817591971</v>
      </c>
      <c r="G65" s="103">
        <v>1876.5641947391307</v>
      </c>
      <c r="H65" s="103">
        <v>1949.276197890747</v>
      </c>
      <c r="I65" s="103">
        <v>1998.911543063545</v>
      </c>
      <c r="J65" s="103">
        <v>2303.1540911204015</v>
      </c>
      <c r="K65" s="103">
        <v>2081.5408182474916</v>
      </c>
      <c r="L65" s="103">
        <v>2026.3979070635453</v>
      </c>
      <c r="M65" s="103">
        <v>1412.0568183946489</v>
      </c>
      <c r="N65" s="103">
        <v>1174.7249416053512</v>
      </c>
      <c r="O65" s="103">
        <v>1358.2498836789298</v>
      </c>
      <c r="P65" s="103">
        <v>1502.4451406822743</v>
      </c>
      <c r="Q65" s="103">
        <v>1224.8628157000001</v>
      </c>
      <c r="R65" s="103">
        <v>1089.7560778500001</v>
      </c>
      <c r="S65" s="103">
        <v>1191.5813599999999</v>
      </c>
      <c r="T65" s="103">
        <v>1252.2424599999997</v>
      </c>
      <c r="U65" s="103">
        <v>1252.8491250167224</v>
      </c>
      <c r="V65" s="103">
        <v>847.80802328956599</v>
      </c>
      <c r="W65" s="103">
        <v>847.80098625252901</v>
      </c>
      <c r="X65" s="103">
        <v>886.04537096790136</v>
      </c>
      <c r="Y65" s="103">
        <v>759.05428592592591</v>
      </c>
      <c r="Z65" s="104">
        <f t="shared" ref="Z65:Z83" si="14">AVERAGE(L65:S65)</f>
        <v>1372.5093681218436</v>
      </c>
      <c r="AA65" s="104">
        <f t="shared" si="2"/>
        <v>974.30004190877401</v>
      </c>
      <c r="AB65" s="104">
        <f t="shared" si="4"/>
        <v>-398.20932621306963</v>
      </c>
      <c r="AC65" s="137">
        <f t="shared" si="1"/>
        <v>-0.2901323192846279</v>
      </c>
      <c r="AD65" s="122">
        <f>ROW()</f>
        <v>65</v>
      </c>
    </row>
    <row r="66" spans="1:30">
      <c r="A66" s="73" t="s">
        <v>71</v>
      </c>
      <c r="B66" s="105">
        <v>0</v>
      </c>
      <c r="C66" s="105">
        <v>0</v>
      </c>
      <c r="D66" s="105">
        <v>0</v>
      </c>
      <c r="E66" s="105">
        <v>0</v>
      </c>
      <c r="F66" s="105">
        <v>0</v>
      </c>
      <c r="G66" s="105">
        <v>0</v>
      </c>
      <c r="H66" s="105">
        <v>0</v>
      </c>
      <c r="I66" s="105">
        <v>0</v>
      </c>
      <c r="J66" s="105">
        <v>0</v>
      </c>
      <c r="K66" s="105">
        <v>0</v>
      </c>
      <c r="L66" s="105">
        <v>0</v>
      </c>
      <c r="M66" s="105">
        <v>0</v>
      </c>
      <c r="N66" s="105">
        <v>0</v>
      </c>
      <c r="O66" s="105">
        <v>0</v>
      </c>
      <c r="P66" s="105">
        <v>0</v>
      </c>
      <c r="Q66" s="105">
        <v>0</v>
      </c>
      <c r="R66" s="105">
        <v>0</v>
      </c>
      <c r="S66" s="105">
        <v>0</v>
      </c>
      <c r="T66" s="105">
        <v>0</v>
      </c>
      <c r="U66" s="105">
        <v>0</v>
      </c>
      <c r="V66" s="105">
        <v>0</v>
      </c>
      <c r="W66" s="105">
        <v>0</v>
      </c>
      <c r="X66" s="105">
        <v>0</v>
      </c>
      <c r="Y66" s="105">
        <v>0</v>
      </c>
      <c r="Z66" s="106">
        <f t="shared" si="14"/>
        <v>0</v>
      </c>
      <c r="AA66" s="106">
        <f t="shared" si="2"/>
        <v>0</v>
      </c>
      <c r="AB66" s="106">
        <f t="shared" si="4"/>
        <v>0</v>
      </c>
      <c r="AC66" s="138"/>
      <c r="AD66" s="122">
        <f>ROW()</f>
        <v>66</v>
      </c>
    </row>
    <row r="67" spans="1:30">
      <c r="A67" s="73" t="s">
        <v>72</v>
      </c>
      <c r="B67" s="105">
        <v>1665.0188538862874</v>
      </c>
      <c r="C67" s="105">
        <v>1822.1886483857302</v>
      </c>
      <c r="D67" s="105">
        <v>1821.3951985462654</v>
      </c>
      <c r="E67" s="105">
        <v>1825.4488035540694</v>
      </c>
      <c r="F67" s="105">
        <v>1802.3980817591971</v>
      </c>
      <c r="G67" s="105">
        <v>1876.5641947391307</v>
      </c>
      <c r="H67" s="105">
        <v>1949.276197890747</v>
      </c>
      <c r="I67" s="105">
        <v>1998.911543063545</v>
      </c>
      <c r="J67" s="105">
        <v>2302.7892911204017</v>
      </c>
      <c r="K67" s="105">
        <v>2080.8796182474916</v>
      </c>
      <c r="L67" s="105">
        <v>2025.7139070635453</v>
      </c>
      <c r="M67" s="105">
        <v>1410.7116183946489</v>
      </c>
      <c r="N67" s="105">
        <v>1172.6729416053513</v>
      </c>
      <c r="O67" s="105">
        <v>1356.1978836789299</v>
      </c>
      <c r="P67" s="105">
        <v>1498.9795406822743</v>
      </c>
      <c r="Q67" s="105">
        <v>1223.4036157</v>
      </c>
      <c r="R67" s="105">
        <v>1088.3880778500002</v>
      </c>
      <c r="S67" s="105">
        <v>1190.35016</v>
      </c>
      <c r="T67" s="105">
        <v>1249.9168599999998</v>
      </c>
      <c r="U67" s="105">
        <v>1252.2791250167224</v>
      </c>
      <c r="V67" s="105">
        <v>847.27789983277592</v>
      </c>
      <c r="W67" s="105">
        <v>847.27789983277592</v>
      </c>
      <c r="X67" s="105">
        <v>885.49413640000012</v>
      </c>
      <c r="Y67" s="105">
        <v>758.49836000000005</v>
      </c>
      <c r="Z67" s="106">
        <f t="shared" si="14"/>
        <v>1370.8022181218439</v>
      </c>
      <c r="AA67" s="106">
        <f t="shared" si="2"/>
        <v>973.457380180379</v>
      </c>
      <c r="AB67" s="106">
        <f t="shared" si="4"/>
        <v>-397.3448379414649</v>
      </c>
      <c r="AC67" s="138">
        <f t="shared" si="1"/>
        <v>-0.28986299605341526</v>
      </c>
      <c r="AD67" s="122">
        <f>ROW()</f>
        <v>67</v>
      </c>
    </row>
    <row r="68" spans="1:30" ht="15.6">
      <c r="A68" s="73" t="s">
        <v>114</v>
      </c>
      <c r="B68" s="105">
        <v>0</v>
      </c>
      <c r="C68" s="176">
        <v>0</v>
      </c>
      <c r="D68" s="176">
        <v>0</v>
      </c>
      <c r="E68" s="176">
        <v>0</v>
      </c>
      <c r="F68" s="176">
        <v>0</v>
      </c>
      <c r="G68" s="176">
        <v>0</v>
      </c>
      <c r="H68" s="176">
        <v>0</v>
      </c>
      <c r="I68" s="176">
        <v>0</v>
      </c>
      <c r="J68" s="176">
        <v>0.36480000000000001</v>
      </c>
      <c r="K68" s="176">
        <v>0.66120000000000001</v>
      </c>
      <c r="L68" s="105">
        <v>0.68400000000000005</v>
      </c>
      <c r="M68" s="105">
        <v>1.3451999999999997</v>
      </c>
      <c r="N68" s="105">
        <v>2.052</v>
      </c>
      <c r="O68" s="105">
        <v>2.052</v>
      </c>
      <c r="P68" s="176">
        <v>3.4655999999999998</v>
      </c>
      <c r="Q68" s="176">
        <v>1.4592000000000001</v>
      </c>
      <c r="R68" s="105">
        <v>1.3680000000000001</v>
      </c>
      <c r="S68" s="105">
        <v>1.2312000000000001</v>
      </c>
      <c r="T68" s="105">
        <v>2.3256000000000001</v>
      </c>
      <c r="U68" s="176">
        <v>0.56999999999999995</v>
      </c>
      <c r="V68" s="176">
        <v>0.5301234567901234</v>
      </c>
      <c r="W68" s="105">
        <v>0.52308641975308645</v>
      </c>
      <c r="X68" s="105">
        <v>0.55123456790123448</v>
      </c>
      <c r="Y68" s="105">
        <v>0.55592592592592582</v>
      </c>
      <c r="Z68" s="106">
        <f t="shared" si="14"/>
        <v>1.7071499999999999</v>
      </c>
      <c r="AA68" s="106">
        <f t="shared" si="2"/>
        <v>0.8426617283950617</v>
      </c>
      <c r="AB68" s="106">
        <f t="shared" si="4"/>
        <v>-0.86448827160493824</v>
      </c>
      <c r="AC68" s="138">
        <f t="shared" si="1"/>
        <v>-0.50639268465274767</v>
      </c>
      <c r="AD68" s="122">
        <f>ROW()</f>
        <v>68</v>
      </c>
    </row>
    <row r="69" spans="1:30" s="130" customFormat="1" ht="16.8">
      <c r="A69" s="128" t="s">
        <v>121</v>
      </c>
      <c r="B69" s="105">
        <v>57</v>
      </c>
      <c r="C69" s="105">
        <v>57</v>
      </c>
      <c r="D69" s="105">
        <v>57</v>
      </c>
      <c r="E69" s="105">
        <v>57</v>
      </c>
      <c r="F69" s="105">
        <v>57</v>
      </c>
      <c r="G69" s="105">
        <v>175.47815983064757</v>
      </c>
      <c r="H69" s="105">
        <v>235.1985778345649</v>
      </c>
      <c r="I69" s="105">
        <v>304.83890995700017</v>
      </c>
      <c r="J69" s="105">
        <v>390.74665320005209</v>
      </c>
      <c r="K69" s="105">
        <v>465.93276608211471</v>
      </c>
      <c r="L69" s="105">
        <v>555.71923525037982</v>
      </c>
      <c r="M69" s="105">
        <v>627.35991780880022</v>
      </c>
      <c r="N69" s="105">
        <v>650.38842837956577</v>
      </c>
      <c r="O69" s="105">
        <v>736.92476659738725</v>
      </c>
      <c r="P69" s="105">
        <v>777.47454323428599</v>
      </c>
      <c r="Q69" s="105">
        <v>817.06601116547267</v>
      </c>
      <c r="R69" s="105">
        <v>849.33027884719468</v>
      </c>
      <c r="S69" s="105">
        <v>867.73856087286083</v>
      </c>
      <c r="T69" s="105">
        <v>892.87602527543436</v>
      </c>
      <c r="U69" s="105">
        <v>911.08080456498021</v>
      </c>
      <c r="V69" s="105">
        <v>933.75255175648761</v>
      </c>
      <c r="W69" s="105">
        <v>932.29554544242148</v>
      </c>
      <c r="X69" s="105">
        <v>987.1935149442711</v>
      </c>
      <c r="Y69" s="105">
        <v>1024.1610534316155</v>
      </c>
      <c r="Z69" s="106">
        <f t="shared" si="14"/>
        <v>735.25021776949347</v>
      </c>
      <c r="AA69" s="106">
        <f t="shared" si="2"/>
        <v>946.89324923586844</v>
      </c>
      <c r="AB69" s="106">
        <f t="shared" si="4"/>
        <v>211.64303146637496</v>
      </c>
      <c r="AC69" s="138">
        <f t="shared" si="1"/>
        <v>0.28785170864475235</v>
      </c>
      <c r="AD69" s="129">
        <f>ROW()</f>
        <v>69</v>
      </c>
    </row>
    <row r="70" spans="1:30">
      <c r="A70" s="75" t="s">
        <v>74</v>
      </c>
      <c r="B70" s="105">
        <v>258.67863356243885</v>
      </c>
      <c r="C70" s="105">
        <v>232.44133078987858</v>
      </c>
      <c r="D70" s="105">
        <v>237.3816767971791</v>
      </c>
      <c r="E70" s="105">
        <v>238.76894876225461</v>
      </c>
      <c r="F70" s="105">
        <v>303.07704420985402</v>
      </c>
      <c r="G70" s="105">
        <v>315.32545756154877</v>
      </c>
      <c r="H70" s="105">
        <v>364.87004237524951</v>
      </c>
      <c r="I70" s="105">
        <v>453.11046336738139</v>
      </c>
      <c r="J70" s="105">
        <v>353.84957132282034</v>
      </c>
      <c r="K70" s="105">
        <v>402.81207597147068</v>
      </c>
      <c r="L70" s="105">
        <v>632.74366881220453</v>
      </c>
      <c r="M70" s="105">
        <v>561.49891012455112</v>
      </c>
      <c r="N70" s="105">
        <v>702.37191503524434</v>
      </c>
      <c r="O70" s="105">
        <v>756.69839820350637</v>
      </c>
      <c r="P70" s="105">
        <v>953.40001170770745</v>
      </c>
      <c r="Q70" s="105">
        <v>775.43347084892582</v>
      </c>
      <c r="R70" s="105">
        <v>581.84899034501927</v>
      </c>
      <c r="S70" s="105">
        <v>671.57759534609909</v>
      </c>
      <c r="T70" s="105">
        <v>719.02344523759928</v>
      </c>
      <c r="U70" s="105">
        <v>712.46778070347909</v>
      </c>
      <c r="V70" s="105">
        <v>707.6556304443792</v>
      </c>
      <c r="W70" s="105">
        <v>447.57403559234882</v>
      </c>
      <c r="X70" s="105">
        <v>446.35391076874583</v>
      </c>
      <c r="Y70" s="105">
        <v>461.99834056676019</v>
      </c>
      <c r="Z70" s="106">
        <f t="shared" si="14"/>
        <v>704.44662005290718</v>
      </c>
      <c r="AA70" s="106">
        <f t="shared" si="2"/>
        <v>582.51219055221884</v>
      </c>
      <c r="AB70" s="106">
        <f t="shared" si="4"/>
        <v>-121.93442950068834</v>
      </c>
      <c r="AC70" s="138">
        <f t="shared" si="1"/>
        <v>-0.17309250414393429</v>
      </c>
      <c r="AD70" s="122">
        <f>ROW()</f>
        <v>70</v>
      </c>
    </row>
    <row r="71" spans="1:30">
      <c r="A71" s="75" t="s">
        <v>75</v>
      </c>
      <c r="B71" s="105">
        <v>20.410913999999998</v>
      </c>
      <c r="C71" s="105">
        <v>19.659954000000003</v>
      </c>
      <c r="D71" s="105">
        <v>16.662372000000001</v>
      </c>
      <c r="E71" s="105">
        <v>19.058589999999999</v>
      </c>
      <c r="F71" s="105">
        <v>21.371368</v>
      </c>
      <c r="G71" s="105">
        <v>26.340517999999999</v>
      </c>
      <c r="H71" s="105">
        <v>27.248524000000003</v>
      </c>
      <c r="I71" s="105">
        <v>29.204298000000001</v>
      </c>
      <c r="J71" s="105">
        <v>50.969920000000002</v>
      </c>
      <c r="K71" s="105">
        <v>51.941102000000001</v>
      </c>
      <c r="L71" s="105">
        <v>56.884624000000002</v>
      </c>
      <c r="M71" s="105">
        <v>52.996022000000011</v>
      </c>
      <c r="N71" s="105">
        <v>48.443476000000004</v>
      </c>
      <c r="O71" s="105">
        <v>55.799307999999996</v>
      </c>
      <c r="P71" s="105">
        <v>50.948166000000001</v>
      </c>
      <c r="Q71" s="105">
        <v>47.2926</v>
      </c>
      <c r="R71" s="105">
        <v>41.232173999999993</v>
      </c>
      <c r="S71" s="105">
        <v>40.928213999999997</v>
      </c>
      <c r="T71" s="105">
        <v>42.963256000000001</v>
      </c>
      <c r="U71" s="105">
        <v>32.998280000000001</v>
      </c>
      <c r="V71" s="105">
        <v>31.518286</v>
      </c>
      <c r="W71" s="105">
        <v>33.787598000000003</v>
      </c>
      <c r="X71" s="105">
        <v>42.766426000000003</v>
      </c>
      <c r="Y71" s="105">
        <v>38.571224000000001</v>
      </c>
      <c r="Z71" s="106">
        <f t="shared" si="14"/>
        <v>49.315573000000001</v>
      </c>
      <c r="AA71" s="106">
        <f t="shared" si="2"/>
        <v>37.100845</v>
      </c>
      <c r="AB71" s="106">
        <f t="shared" si="4"/>
        <v>-12.214728000000001</v>
      </c>
      <c r="AC71" s="138">
        <f t="shared" si="1"/>
        <v>-0.24768500611358607</v>
      </c>
      <c r="AD71" s="122">
        <f>ROW()</f>
        <v>71</v>
      </c>
    </row>
    <row r="72" spans="1:30">
      <c r="A72" s="65" t="s">
        <v>5</v>
      </c>
      <c r="B72" s="107">
        <v>2365.8293026771921</v>
      </c>
      <c r="C72" s="107">
        <v>2327.2234390689064</v>
      </c>
      <c r="D72" s="107">
        <v>2472.9368566674984</v>
      </c>
      <c r="E72" s="107">
        <v>2484.3028790881126</v>
      </c>
      <c r="F72" s="107">
        <v>2542.4150320122644</v>
      </c>
      <c r="G72" s="107">
        <v>2618.2430759501594</v>
      </c>
      <c r="H72" s="107">
        <v>2651.3660890362908</v>
      </c>
      <c r="I72" s="107">
        <v>2663.8623866945609</v>
      </c>
      <c r="J72" s="107">
        <v>2545.0701219353004</v>
      </c>
      <c r="K72" s="107">
        <v>2699.1881040877915</v>
      </c>
      <c r="L72" s="107">
        <v>2703.5295998729475</v>
      </c>
      <c r="M72" s="107">
        <v>2782.3233887579363</v>
      </c>
      <c r="N72" s="107">
        <v>2776.0382898947755</v>
      </c>
      <c r="O72" s="107">
        <v>2864.011051191882</v>
      </c>
      <c r="P72" s="107">
        <v>2912.9086216551782</v>
      </c>
      <c r="Q72" s="107">
        <v>2882.5043961603478</v>
      </c>
      <c r="R72" s="107">
        <v>2632.3644549252795</v>
      </c>
      <c r="S72" s="107">
        <v>2593.2935823399289</v>
      </c>
      <c r="T72" s="107">
        <v>2500.547970344463</v>
      </c>
      <c r="U72" s="107">
        <v>2329.8448513242574</v>
      </c>
      <c r="V72" s="107">
        <v>2275.2929321816323</v>
      </c>
      <c r="W72" s="107">
        <v>2257.806977530448</v>
      </c>
      <c r="X72" s="107">
        <v>2238.9213300276206</v>
      </c>
      <c r="Y72" s="107">
        <v>2307.5620731702766</v>
      </c>
      <c r="Z72" s="107">
        <f t="shared" si="14"/>
        <v>2768.3716730997844</v>
      </c>
      <c r="AA72" s="107">
        <f t="shared" si="2"/>
        <v>2318.3293557631164</v>
      </c>
      <c r="AB72" s="107">
        <f t="shared" si="4"/>
        <v>-450.04231733666802</v>
      </c>
      <c r="AC72" s="133">
        <f t="shared" si="1"/>
        <v>-0.16256571388506852</v>
      </c>
      <c r="AD72" s="122">
        <f>ROW()</f>
        <v>72</v>
      </c>
    </row>
    <row r="73" spans="1:30">
      <c r="A73" s="69" t="s">
        <v>76</v>
      </c>
      <c r="B73" s="105">
        <v>1403.3049340475757</v>
      </c>
      <c r="C73" s="105">
        <v>1444.7182855627061</v>
      </c>
      <c r="D73" s="105">
        <v>1513.8409562895624</v>
      </c>
      <c r="E73" s="105">
        <v>1504.3810993645252</v>
      </c>
      <c r="F73" s="105">
        <v>1560.7030162303256</v>
      </c>
      <c r="G73" s="105">
        <v>1638.116680395563</v>
      </c>
      <c r="H73" s="105">
        <v>1658.0540039305074</v>
      </c>
      <c r="I73" s="105">
        <v>1631.6884316972455</v>
      </c>
      <c r="J73" s="105">
        <v>1599.650810141487</v>
      </c>
      <c r="K73" s="105">
        <v>1688.1689099334021</v>
      </c>
      <c r="L73" s="105">
        <v>1709.0296647485168</v>
      </c>
      <c r="M73" s="105">
        <v>1728.6228099913469</v>
      </c>
      <c r="N73" s="105">
        <v>1765.3095471805677</v>
      </c>
      <c r="O73" s="105">
        <v>1820.364987707514</v>
      </c>
      <c r="P73" s="105">
        <v>1869.4958065838596</v>
      </c>
      <c r="Q73" s="105">
        <v>1845.5628027546197</v>
      </c>
      <c r="R73" s="105">
        <v>1707.6854173980596</v>
      </c>
      <c r="S73" s="105">
        <v>1618.8905871340276</v>
      </c>
      <c r="T73" s="105">
        <v>1545.2830674739316</v>
      </c>
      <c r="U73" s="105">
        <v>1420.9724499041488</v>
      </c>
      <c r="V73" s="105">
        <v>1356.2376288313581</v>
      </c>
      <c r="W73" s="105">
        <v>1337.0431507158173</v>
      </c>
      <c r="X73" s="105">
        <v>1349.3084574487007</v>
      </c>
      <c r="Y73" s="105">
        <v>1354.1370150193629</v>
      </c>
      <c r="Z73" s="106">
        <f t="shared" si="14"/>
        <v>1758.1202029373139</v>
      </c>
      <c r="AA73" s="106">
        <f t="shared" si="2"/>
        <v>1393.8302948988867</v>
      </c>
      <c r="AB73" s="106">
        <f t="shared" si="4"/>
        <v>-364.28990803842726</v>
      </c>
      <c r="AC73" s="138">
        <f t="shared" si="1"/>
        <v>-0.20720421017277627</v>
      </c>
      <c r="AD73" s="122">
        <f>ROW()</f>
        <v>73</v>
      </c>
    </row>
    <row r="74" spans="1:30">
      <c r="A74" s="69" t="s">
        <v>77</v>
      </c>
      <c r="B74" s="105">
        <v>434.4791995989055</v>
      </c>
      <c r="C74" s="105">
        <v>441.379436669033</v>
      </c>
      <c r="D74" s="105">
        <v>452.31976440686822</v>
      </c>
      <c r="E74" s="105">
        <v>454.23775202075763</v>
      </c>
      <c r="F74" s="105">
        <v>471.57796133006121</v>
      </c>
      <c r="G74" s="105">
        <v>486.85440137701698</v>
      </c>
      <c r="H74" s="105">
        <v>492.38227196753405</v>
      </c>
      <c r="I74" s="105">
        <v>493.47943666937573</v>
      </c>
      <c r="J74" s="105">
        <v>488.16073605371952</v>
      </c>
      <c r="K74" s="105">
        <v>502.70092514515056</v>
      </c>
      <c r="L74" s="105">
        <v>510.9562935266398</v>
      </c>
      <c r="M74" s="105">
        <v>521.46697604957603</v>
      </c>
      <c r="N74" s="105">
        <v>529.57294910368387</v>
      </c>
      <c r="O74" s="105">
        <v>537.47373701812216</v>
      </c>
      <c r="P74" s="105">
        <v>544.12610996484568</v>
      </c>
      <c r="Q74" s="105">
        <v>534.61463401624383</v>
      </c>
      <c r="R74" s="105">
        <v>509.92183749429262</v>
      </c>
      <c r="S74" s="105">
        <v>495.3375530657039</v>
      </c>
      <c r="T74" s="105">
        <v>486.62349657322625</v>
      </c>
      <c r="U74" s="105">
        <v>469.07327390913639</v>
      </c>
      <c r="V74" s="105">
        <v>459.83287868079094</v>
      </c>
      <c r="W74" s="105">
        <v>457.36271597325162</v>
      </c>
      <c r="X74" s="105">
        <v>454.85168744755003</v>
      </c>
      <c r="Y74" s="105">
        <v>458.37324230099796</v>
      </c>
      <c r="Z74" s="106">
        <f t="shared" si="14"/>
        <v>522.93376127988847</v>
      </c>
      <c r="AA74" s="106">
        <f t="shared" si="2"/>
        <v>464.35288248082549</v>
      </c>
      <c r="AB74" s="106">
        <f t="shared" si="4"/>
        <v>-58.580878799062987</v>
      </c>
      <c r="AC74" s="138">
        <f t="shared" si="1"/>
        <v>-0.11202351643100147</v>
      </c>
      <c r="AD74" s="122">
        <f>ROW()</f>
        <v>74</v>
      </c>
    </row>
    <row r="75" spans="1:30">
      <c r="A75" s="69" t="s">
        <v>78</v>
      </c>
      <c r="B75" s="105">
        <v>502.90298417917955</v>
      </c>
      <c r="C75" s="105">
        <v>418.21160717815565</v>
      </c>
      <c r="D75" s="105">
        <v>477.50201677960257</v>
      </c>
      <c r="E75" s="105">
        <v>495.07616103616346</v>
      </c>
      <c r="F75" s="105">
        <v>480.04538778521061</v>
      </c>
      <c r="G75" s="103">
        <v>469.59178084424633</v>
      </c>
      <c r="H75" s="103">
        <v>475.05781313824957</v>
      </c>
      <c r="I75" s="103">
        <v>510.76683832793952</v>
      </c>
      <c r="J75" s="103">
        <v>419.93616240676073</v>
      </c>
      <c r="K75" s="103">
        <v>479.82885567590557</v>
      </c>
      <c r="L75" s="103">
        <v>445.62678826445767</v>
      </c>
      <c r="M75" s="103">
        <v>501.98492271701292</v>
      </c>
      <c r="N75" s="103">
        <v>453.61135361052425</v>
      </c>
      <c r="O75" s="103">
        <v>479.47679313291235</v>
      </c>
      <c r="P75" s="103">
        <v>473.56137177313985</v>
      </c>
      <c r="Q75" s="103">
        <v>478.5669593894836</v>
      </c>
      <c r="R75" s="103">
        <v>398.57986669959388</v>
      </c>
      <c r="S75" s="103">
        <v>463.55544214019761</v>
      </c>
      <c r="T75" s="103">
        <v>453.40464629730513</v>
      </c>
      <c r="U75" s="103">
        <v>426.59912751097249</v>
      </c>
      <c r="V75" s="103">
        <v>445.28909133614985</v>
      </c>
      <c r="W75" s="103">
        <v>438.35044417471215</v>
      </c>
      <c r="X75" s="103">
        <v>411.28395846470329</v>
      </c>
      <c r="Y75" s="103">
        <v>471.57458918324915</v>
      </c>
      <c r="Z75" s="104">
        <f t="shared" si="14"/>
        <v>461.87043721591527</v>
      </c>
      <c r="AA75" s="104">
        <f t="shared" si="2"/>
        <v>441.08364282784868</v>
      </c>
      <c r="AB75" s="104">
        <f t="shared" si="4"/>
        <v>-20.786794388066596</v>
      </c>
      <c r="AC75" s="137">
        <f t="shared" si="1"/>
        <v>-4.5005682791404079E-2</v>
      </c>
      <c r="AD75" s="122">
        <f>ROW()</f>
        <v>75</v>
      </c>
    </row>
    <row r="76" spans="1:30">
      <c r="A76" s="73" t="s">
        <v>79</v>
      </c>
      <c r="B76" s="105">
        <v>399.26104843391926</v>
      </c>
      <c r="C76" s="105">
        <v>325.77437253901849</v>
      </c>
      <c r="D76" s="105">
        <v>371.61526293149666</v>
      </c>
      <c r="E76" s="105">
        <v>387.30286645455953</v>
      </c>
      <c r="F76" s="105">
        <v>372.97251600003079</v>
      </c>
      <c r="G76" s="105">
        <v>364.17227654830288</v>
      </c>
      <c r="H76" s="105">
        <v>369.12846972392396</v>
      </c>
      <c r="I76" s="105">
        <v>396.90926922370028</v>
      </c>
      <c r="J76" s="105">
        <v>321.84929734578481</v>
      </c>
      <c r="K76" s="105">
        <v>371.11727517290223</v>
      </c>
      <c r="L76" s="105">
        <v>339.59935959741699</v>
      </c>
      <c r="M76" s="105">
        <v>384.97316290057222</v>
      </c>
      <c r="N76" s="105">
        <v>345.36466911021228</v>
      </c>
      <c r="O76" s="105">
        <v>364.90035288033681</v>
      </c>
      <c r="P76" s="105">
        <v>358.52723490599072</v>
      </c>
      <c r="Q76" s="105">
        <v>364.58938143697605</v>
      </c>
      <c r="R76" s="105">
        <v>300.63399178943831</v>
      </c>
      <c r="S76" s="105">
        <v>356.30040721954236</v>
      </c>
      <c r="T76" s="105">
        <v>348.80804355155311</v>
      </c>
      <c r="U76" s="105">
        <v>329.38423362216719</v>
      </c>
      <c r="V76" s="105">
        <v>346.01481496377255</v>
      </c>
      <c r="W76" s="105">
        <v>342.63292807822108</v>
      </c>
      <c r="X76" s="105">
        <v>318.92154650716617</v>
      </c>
      <c r="Y76" s="105">
        <v>371.03811730012842</v>
      </c>
      <c r="Z76" s="106">
        <f t="shared" si="14"/>
        <v>351.86106998006068</v>
      </c>
      <c r="AA76" s="106">
        <f t="shared" si="2"/>
        <v>342.79994733716808</v>
      </c>
      <c r="AB76" s="106">
        <f t="shared" si="4"/>
        <v>-9.0611226428925988</v>
      </c>
      <c r="AC76" s="138">
        <f t="shared" si="1"/>
        <v>-2.5751989679921327E-2</v>
      </c>
      <c r="AD76" s="122">
        <f>ROW()</f>
        <v>76</v>
      </c>
    </row>
    <row r="77" spans="1:30">
      <c r="A77" s="73" t="s">
        <v>80</v>
      </c>
      <c r="B77" s="105">
        <v>103.6419357452603</v>
      </c>
      <c r="C77" s="105">
        <v>92.437234639137159</v>
      </c>
      <c r="D77" s="105">
        <v>105.88675384810593</v>
      </c>
      <c r="E77" s="105">
        <v>107.77329458160392</v>
      </c>
      <c r="F77" s="105">
        <v>107.07287178517988</v>
      </c>
      <c r="G77" s="105">
        <v>105.41950429594348</v>
      </c>
      <c r="H77" s="105">
        <v>105.9293434143256</v>
      </c>
      <c r="I77" s="105">
        <v>113.85756910423927</v>
      </c>
      <c r="J77" s="105">
        <v>98.086865060975938</v>
      </c>
      <c r="K77" s="105">
        <v>108.71158050300332</v>
      </c>
      <c r="L77" s="105">
        <v>106.02742866704072</v>
      </c>
      <c r="M77" s="105">
        <v>117.01175981644067</v>
      </c>
      <c r="N77" s="105">
        <v>108.24668450031194</v>
      </c>
      <c r="O77" s="105">
        <v>114.57644025257559</v>
      </c>
      <c r="P77" s="105">
        <v>115.0341368671492</v>
      </c>
      <c r="Q77" s="105">
        <v>113.97757795250753</v>
      </c>
      <c r="R77" s="105">
        <v>97.945874910155553</v>
      </c>
      <c r="S77" s="105">
        <v>107.25503492065528</v>
      </c>
      <c r="T77" s="105">
        <v>104.59660274575201</v>
      </c>
      <c r="U77" s="105">
        <v>97.214893888805292</v>
      </c>
      <c r="V77" s="105">
        <v>99.274276372377329</v>
      </c>
      <c r="W77" s="105">
        <v>95.717516096491067</v>
      </c>
      <c r="X77" s="105">
        <v>92.362411957537191</v>
      </c>
      <c r="Y77" s="105">
        <v>100.53647188312075</v>
      </c>
      <c r="Z77" s="106">
        <f t="shared" si="14"/>
        <v>110.00936723585455</v>
      </c>
      <c r="AA77" s="106">
        <f t="shared" si="2"/>
        <v>98.2836954906806</v>
      </c>
      <c r="AB77" s="106">
        <f t="shared" si="4"/>
        <v>-11.725671745173955</v>
      </c>
      <c r="AC77" s="138">
        <f t="shared" si="1"/>
        <v>-0.10658793918916654</v>
      </c>
      <c r="AD77" s="122">
        <f>ROW()</f>
        <v>77</v>
      </c>
    </row>
    <row r="78" spans="1:30">
      <c r="A78" s="69" t="s">
        <v>6</v>
      </c>
      <c r="B78" s="105">
        <v>0</v>
      </c>
      <c r="C78" s="105">
        <v>0</v>
      </c>
      <c r="D78" s="105">
        <v>0</v>
      </c>
      <c r="E78" s="105">
        <v>0</v>
      </c>
      <c r="F78" s="105">
        <v>0</v>
      </c>
      <c r="G78" s="105">
        <v>0</v>
      </c>
      <c r="H78" s="105">
        <v>0</v>
      </c>
      <c r="I78" s="105">
        <v>0</v>
      </c>
      <c r="J78" s="105">
        <v>0</v>
      </c>
      <c r="K78" s="105">
        <v>0</v>
      </c>
      <c r="L78" s="105">
        <v>0</v>
      </c>
      <c r="M78" s="105">
        <v>0</v>
      </c>
      <c r="N78" s="105">
        <v>0</v>
      </c>
      <c r="O78" s="105">
        <v>0</v>
      </c>
      <c r="P78" s="105">
        <v>0</v>
      </c>
      <c r="Q78" s="105">
        <v>0</v>
      </c>
      <c r="R78" s="105">
        <v>0</v>
      </c>
      <c r="S78" s="105">
        <v>0</v>
      </c>
      <c r="T78" s="105">
        <v>0</v>
      </c>
      <c r="U78" s="105">
        <v>0</v>
      </c>
      <c r="V78" s="105">
        <v>0</v>
      </c>
      <c r="W78" s="105">
        <v>0</v>
      </c>
      <c r="X78" s="105">
        <v>0</v>
      </c>
      <c r="Y78" s="105">
        <v>0</v>
      </c>
      <c r="Z78" s="106">
        <f t="shared" si="14"/>
        <v>0</v>
      </c>
      <c r="AA78" s="106">
        <f t="shared" si="2"/>
        <v>0</v>
      </c>
      <c r="AB78" s="106">
        <f t="shared" si="4"/>
        <v>0</v>
      </c>
      <c r="AC78" s="138"/>
      <c r="AD78" s="122">
        <f>ROW()</f>
        <v>78</v>
      </c>
    </row>
    <row r="79" spans="1:30">
      <c r="A79" s="75" t="s">
        <v>122</v>
      </c>
      <c r="B79" s="105">
        <v>25.142184851531212</v>
      </c>
      <c r="C79" s="105">
        <v>22.914109659011423</v>
      </c>
      <c r="D79" s="105">
        <v>29.27411919146569</v>
      </c>
      <c r="E79" s="105">
        <v>30.607866666666673</v>
      </c>
      <c r="F79" s="105">
        <v>30.088666666666668</v>
      </c>
      <c r="G79" s="105">
        <v>23.680213333333334</v>
      </c>
      <c r="H79" s="105">
        <v>25.872</v>
      </c>
      <c r="I79" s="105">
        <v>27.927680000000002</v>
      </c>
      <c r="J79" s="105">
        <v>37.322413333333337</v>
      </c>
      <c r="K79" s="105">
        <v>28.489413333333335</v>
      </c>
      <c r="L79" s="105">
        <v>37.916853333333336</v>
      </c>
      <c r="M79" s="105">
        <v>30.24868</v>
      </c>
      <c r="N79" s="105">
        <v>27.544440000000002</v>
      </c>
      <c r="O79" s="105">
        <v>26.695533333333334</v>
      </c>
      <c r="P79" s="105">
        <v>25.725333333333335</v>
      </c>
      <c r="Q79" s="105">
        <v>23.76</v>
      </c>
      <c r="R79" s="105">
        <v>16.177333333333337</v>
      </c>
      <c r="S79" s="105">
        <v>15.510000000000002</v>
      </c>
      <c r="T79" s="105">
        <v>15.23676</v>
      </c>
      <c r="U79" s="105">
        <v>13.200000000000001</v>
      </c>
      <c r="V79" s="105">
        <v>13.933333333333335</v>
      </c>
      <c r="W79" s="105">
        <v>25.050666666666668</v>
      </c>
      <c r="X79" s="105">
        <v>23.47722666666667</v>
      </c>
      <c r="Y79" s="105">
        <v>23.47722666666667</v>
      </c>
      <c r="Z79" s="106">
        <f t="shared" si="14"/>
        <v>25.447271666666666</v>
      </c>
      <c r="AA79" s="106">
        <f t="shared" ref="AA79:AA99" si="15">AVERAGE(T79:Y79)</f>
        <v>19.062535555555556</v>
      </c>
      <c r="AB79" s="106">
        <f t="shared" si="4"/>
        <v>-6.3847361111111098</v>
      </c>
      <c r="AC79" s="138">
        <f t="shared" si="1"/>
        <v>-0.25090061499498445</v>
      </c>
      <c r="AD79" s="122">
        <f>ROW()</f>
        <v>79</v>
      </c>
    </row>
    <row r="80" spans="1:30">
      <c r="A80" s="65" t="s">
        <v>82</v>
      </c>
      <c r="B80" s="107">
        <v>4285.671488601628</v>
      </c>
      <c r="C80" s="107">
        <v>4540.9371758926372</v>
      </c>
      <c r="D80" s="107">
        <v>4634.4070431509444</v>
      </c>
      <c r="E80" s="107">
        <v>4612.693540160577</v>
      </c>
      <c r="F80" s="107">
        <v>4675.3317646778187</v>
      </c>
      <c r="G80" s="107">
        <v>4747.6950459879763</v>
      </c>
      <c r="H80" s="107">
        <v>5027.8478748345151</v>
      </c>
      <c r="I80" s="107">
        <v>5047.1881852165588</v>
      </c>
      <c r="J80" s="107">
        <v>4992.1538385835884</v>
      </c>
      <c r="K80" s="107">
        <v>4936.8818430979591</v>
      </c>
      <c r="L80" s="107">
        <v>5051.332681241598</v>
      </c>
      <c r="M80" s="107">
        <v>5162.5785996344748</v>
      </c>
      <c r="N80" s="107">
        <v>5189.0288685222413</v>
      </c>
      <c r="O80" s="107">
        <v>5209.6235067365715</v>
      </c>
      <c r="P80" s="107">
        <v>5158.4427325882261</v>
      </c>
      <c r="Q80" s="107">
        <v>5110.4983861546834</v>
      </c>
      <c r="R80" s="107">
        <v>5241.7519579791006</v>
      </c>
      <c r="S80" s="107">
        <v>5295.7892429741432</v>
      </c>
      <c r="T80" s="107">
        <v>5314.271118091574</v>
      </c>
      <c r="U80" s="107">
        <v>5377.1181310937081</v>
      </c>
      <c r="V80" s="107">
        <v>5282.8826375449598</v>
      </c>
      <c r="W80" s="107">
        <v>5269.309153740649</v>
      </c>
      <c r="X80" s="107">
        <v>4977.9699580457218</v>
      </c>
      <c r="Y80" s="107">
        <v>4828.1411359555168</v>
      </c>
      <c r="Z80" s="107">
        <f t="shared" si="14"/>
        <v>5177.380746978879</v>
      </c>
      <c r="AA80" s="107">
        <f t="shared" si="15"/>
        <v>5174.9486890786884</v>
      </c>
      <c r="AB80" s="107">
        <f t="shared" si="4"/>
        <v>-2.4320579001905571</v>
      </c>
      <c r="AC80" s="133">
        <f t="shared" si="1"/>
        <v>-4.6974677332929762E-4</v>
      </c>
      <c r="AD80" s="122">
        <f>ROW()</f>
        <v>80</v>
      </c>
    </row>
    <row r="81" spans="1:30">
      <c r="A81" s="69" t="s">
        <v>83</v>
      </c>
      <c r="B81" s="105">
        <v>4108.6976986151385</v>
      </c>
      <c r="C81" s="105">
        <v>4356.4873936934355</v>
      </c>
      <c r="D81" s="105">
        <v>4445.03854934638</v>
      </c>
      <c r="E81" s="105">
        <v>4417.5413361903466</v>
      </c>
      <c r="F81" s="105">
        <v>4475.5524036304296</v>
      </c>
      <c r="G81" s="105">
        <v>4544.0354163976035</v>
      </c>
      <c r="H81" s="105">
        <v>4821.51019152554</v>
      </c>
      <c r="I81" s="105">
        <v>4836.5761243901761</v>
      </c>
      <c r="J81" s="105">
        <v>4780.7162246644202</v>
      </c>
      <c r="K81" s="105">
        <v>4726.8543259442577</v>
      </c>
      <c r="L81" s="105">
        <v>4839.1352477511373</v>
      </c>
      <c r="M81" s="105">
        <v>4951.3651775822864</v>
      </c>
      <c r="N81" s="105">
        <v>4977.7182316456938</v>
      </c>
      <c r="O81" s="105">
        <v>4999.7405168350797</v>
      </c>
      <c r="P81" s="105">
        <v>4948.4522741198834</v>
      </c>
      <c r="Q81" s="105">
        <v>4902.1893325781584</v>
      </c>
      <c r="R81" s="106">
        <v>5034.0618188419758</v>
      </c>
      <c r="S81" s="106">
        <v>5087.773322551725</v>
      </c>
      <c r="T81" s="106">
        <v>5109.1012126350979</v>
      </c>
      <c r="U81" s="106">
        <v>5173.1392983102633</v>
      </c>
      <c r="V81" s="106">
        <v>5078.9171128781036</v>
      </c>
      <c r="W81" s="106">
        <v>5066.4284921643584</v>
      </c>
      <c r="X81" s="106">
        <v>4775.6243662940979</v>
      </c>
      <c r="Y81" s="106">
        <v>4626.7592987173302</v>
      </c>
      <c r="Z81" s="106">
        <f t="shared" si="14"/>
        <v>4967.5544902382417</v>
      </c>
      <c r="AA81" s="106">
        <f t="shared" si="15"/>
        <v>4971.6616301665417</v>
      </c>
      <c r="AB81" s="106">
        <f t="shared" si="4"/>
        <v>4.1071399283000574</v>
      </c>
      <c r="AC81" s="114">
        <f t="shared" si="1"/>
        <v>8.2679313057783504E-4</v>
      </c>
      <c r="AD81" s="122">
        <f>ROW()</f>
        <v>81</v>
      </c>
    </row>
    <row r="82" spans="1:30">
      <c r="A82" s="69" t="s">
        <v>84</v>
      </c>
      <c r="B82" s="105">
        <v>96.028559925478987</v>
      </c>
      <c r="C82" s="105">
        <v>99.297290619022903</v>
      </c>
      <c r="D82" s="105">
        <v>102.43117215256541</v>
      </c>
      <c r="E82" s="105">
        <v>106.37011262392812</v>
      </c>
      <c r="F82" s="105">
        <v>110.24952896365122</v>
      </c>
      <c r="G82" s="105">
        <v>113.96448132776737</v>
      </c>
      <c r="H82" s="105">
        <v>116.96164795346223</v>
      </c>
      <c r="I82" s="105">
        <v>120.58044683508314</v>
      </c>
      <c r="J82" s="105">
        <v>122.37754004652203</v>
      </c>
      <c r="K82" s="105">
        <v>124.00177130154694</v>
      </c>
      <c r="L82" s="105">
        <v>125.6314945717304</v>
      </c>
      <c r="M82" s="105">
        <v>127.92240359957373</v>
      </c>
      <c r="N82" s="105">
        <v>128.4063330874643</v>
      </c>
      <c r="O82" s="105">
        <v>128.00168819173572</v>
      </c>
      <c r="P82" s="105">
        <v>129.49357620477875</v>
      </c>
      <c r="Q82" s="105">
        <v>129.57017364748015</v>
      </c>
      <c r="R82" s="105">
        <v>130.84802452181415</v>
      </c>
      <c r="S82" s="105">
        <v>133.25617980597417</v>
      </c>
      <c r="T82" s="105">
        <v>132.87807604172525</v>
      </c>
      <c r="U82" s="105">
        <v>134.27500685346149</v>
      </c>
      <c r="V82" s="105">
        <v>136.59532454711359</v>
      </c>
      <c r="W82" s="105">
        <v>136.91350935748162</v>
      </c>
      <c r="X82" s="105">
        <v>138.21040654818884</v>
      </c>
      <c r="Y82" s="105">
        <v>138.94125003691332</v>
      </c>
      <c r="Z82" s="106">
        <f t="shared" si="14"/>
        <v>129.14123420381893</v>
      </c>
      <c r="AA82" s="106">
        <f t="shared" si="15"/>
        <v>136.30226223081402</v>
      </c>
      <c r="AB82" s="106">
        <f t="shared" ref="AB82:AB99" si="16">AA82-Z82</f>
        <v>7.1610280269950977</v>
      </c>
      <c r="AC82" s="138">
        <f t="shared" si="1"/>
        <v>5.5451135116868305E-2</v>
      </c>
      <c r="AD82" s="122">
        <f>ROW()</f>
        <v>82</v>
      </c>
    </row>
    <row r="83" spans="1:30">
      <c r="A83" s="69" t="s">
        <v>85</v>
      </c>
      <c r="B83" s="105">
        <v>80.945230061010889</v>
      </c>
      <c r="C83" s="105">
        <v>85.152491580178264</v>
      </c>
      <c r="D83" s="105">
        <v>86.937321651999994</v>
      </c>
      <c r="E83" s="105">
        <v>88.782091346302366</v>
      </c>
      <c r="F83" s="105">
        <v>89.529832083737702</v>
      </c>
      <c r="G83" s="105">
        <v>89.695148262604675</v>
      </c>
      <c r="H83" s="105">
        <v>89.376035355513082</v>
      </c>
      <c r="I83" s="105">
        <v>90.031613991298528</v>
      </c>
      <c r="J83" s="105">
        <v>89.060073872646058</v>
      </c>
      <c r="K83" s="105">
        <v>86.025745852153776</v>
      </c>
      <c r="L83" s="105">
        <v>86.565938918729316</v>
      </c>
      <c r="M83" s="105">
        <v>83.291018452615148</v>
      </c>
      <c r="N83" s="105">
        <v>82.904303789083087</v>
      </c>
      <c r="O83" s="105">
        <v>81.881301709756386</v>
      </c>
      <c r="P83" s="105">
        <v>80.496882263565425</v>
      </c>
      <c r="Q83" s="105">
        <v>78.738879929044899</v>
      </c>
      <c r="R83" s="105">
        <v>76.842114615311019</v>
      </c>
      <c r="S83" s="105">
        <v>74.759740616443764</v>
      </c>
      <c r="T83" s="105">
        <v>72.291829414751504</v>
      </c>
      <c r="U83" s="105">
        <v>69.703825929983651</v>
      </c>
      <c r="V83" s="105">
        <v>67.370200119743203</v>
      </c>
      <c r="W83" s="105">
        <v>65.967152218808536</v>
      </c>
      <c r="X83" s="105">
        <v>64.135185203434901</v>
      </c>
      <c r="Y83" s="105">
        <v>62.440587201273317</v>
      </c>
      <c r="Z83" s="106">
        <f t="shared" si="14"/>
        <v>80.685022536818636</v>
      </c>
      <c r="AA83" s="106">
        <f t="shared" si="15"/>
        <v>66.984796681332526</v>
      </c>
      <c r="AB83" s="106">
        <f t="shared" si="16"/>
        <v>-13.70022585548611</v>
      </c>
      <c r="AC83" s="138">
        <f t="shared" si="1"/>
        <v>-0.16979887251359876</v>
      </c>
      <c r="AD83" s="122">
        <f>ROW()</f>
        <v>83</v>
      </c>
    </row>
    <row r="84" spans="1:30" s="143" customFormat="1">
      <c r="A84" s="157" t="s">
        <v>123</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f t="shared" si="16"/>
        <v>0</v>
      </c>
      <c r="AC84" s="146"/>
      <c r="AD84" s="142">
        <f>ROW()</f>
        <v>84</v>
      </c>
    </row>
    <row r="85" spans="1:30" s="143" customFormat="1">
      <c r="A85" s="139" t="s">
        <v>7</v>
      </c>
      <c r="B85" s="140">
        <v>5245.062696</v>
      </c>
      <c r="C85" s="140">
        <v>5199.5923040000016</v>
      </c>
      <c r="D85" s="140">
        <v>4857.4859370000004</v>
      </c>
      <c r="E85" s="140">
        <v>4664.4875750000001</v>
      </c>
      <c r="F85" s="140">
        <v>4450.9270590000006</v>
      </c>
      <c r="G85" s="140">
        <v>4427.1385320000009</v>
      </c>
      <c r="H85" s="140">
        <v>3992.5963149999998</v>
      </c>
      <c r="I85" s="140">
        <v>3948.0996769999997</v>
      </c>
      <c r="J85" s="140">
        <v>3788.9112680000007</v>
      </c>
      <c r="K85" s="140">
        <v>3832.8388060000007</v>
      </c>
      <c r="L85" s="140">
        <v>3721.0586539999999</v>
      </c>
      <c r="M85" s="140">
        <v>4002.4208639999997</v>
      </c>
      <c r="N85" s="140">
        <v>3419.4167949999996</v>
      </c>
      <c r="O85" s="140">
        <v>3344.1370259999999</v>
      </c>
      <c r="P85" s="140">
        <v>3318.2794249999997</v>
      </c>
      <c r="Q85" s="140">
        <v>3305.9043290000004</v>
      </c>
      <c r="R85" s="140">
        <v>3222.5578569999998</v>
      </c>
      <c r="S85" s="140">
        <v>3206.3969829999996</v>
      </c>
      <c r="T85" s="140">
        <v>3027.6077190000001</v>
      </c>
      <c r="U85" s="140">
        <v>3080.2492620000003</v>
      </c>
      <c r="V85" s="140">
        <v>3115.3613290000003</v>
      </c>
      <c r="W85" s="140">
        <v>3202.3779630000004</v>
      </c>
      <c r="X85" s="140">
        <v>3223.0442480000002</v>
      </c>
      <c r="Y85" s="140">
        <v>3124.4121929999997</v>
      </c>
      <c r="Z85" s="140">
        <f>AVERAGE(L85:S85)</f>
        <v>3442.5214916249997</v>
      </c>
      <c r="AA85" s="140">
        <f t="shared" si="15"/>
        <v>3128.8421190000004</v>
      </c>
      <c r="AB85" s="140">
        <f t="shared" si="16"/>
        <v>-313.67937262499936</v>
      </c>
      <c r="AC85" s="141">
        <f t="shared" ref="AC85:AC99" si="17">AB85/Z85</f>
        <v>-9.111907460508864E-2</v>
      </c>
      <c r="AD85" s="142">
        <f>ROW()</f>
        <v>85</v>
      </c>
    </row>
    <row r="86" spans="1:30" s="143" customFormat="1">
      <c r="A86" s="144" t="s">
        <v>86</v>
      </c>
      <c r="B86" s="145">
        <v>5243.2159869999996</v>
      </c>
      <c r="C86" s="199">
        <v>5197.9350030000014</v>
      </c>
      <c r="D86" s="199">
        <v>4855.8992600000001</v>
      </c>
      <c r="E86" s="199">
        <v>4662.8968860000004</v>
      </c>
      <c r="F86" s="199">
        <v>4448.9337940000005</v>
      </c>
      <c r="G86" s="199">
        <v>4424.5384200000008</v>
      </c>
      <c r="H86" s="199">
        <v>3990.2414559999997</v>
      </c>
      <c r="I86" s="199">
        <v>3946.2967889999995</v>
      </c>
      <c r="J86" s="199">
        <v>3787.8654800000004</v>
      </c>
      <c r="K86" s="199">
        <v>3832.6567240000004</v>
      </c>
      <c r="L86" s="145">
        <v>3722.2281519999997</v>
      </c>
      <c r="M86" s="145">
        <v>4004.7834139999995</v>
      </c>
      <c r="N86" s="145">
        <v>3422.920349</v>
      </c>
      <c r="O86" s="145">
        <v>3348.6135759999997</v>
      </c>
      <c r="P86" s="145">
        <v>3323.5917409999997</v>
      </c>
      <c r="Q86" s="145">
        <v>3312.8000690000003</v>
      </c>
      <c r="R86" s="145">
        <v>3231.360623</v>
      </c>
      <c r="S86" s="145">
        <v>3216.9343359999993</v>
      </c>
      <c r="T86" s="145">
        <v>3039.3272910000001</v>
      </c>
      <c r="U86" s="145">
        <v>3094.4377530000002</v>
      </c>
      <c r="V86" s="145">
        <v>3131.8982680000004</v>
      </c>
      <c r="W86" s="145">
        <v>3221.173769</v>
      </c>
      <c r="X86" s="145">
        <v>3242.9812470000002</v>
      </c>
      <c r="Y86" s="145">
        <v>3143.4919239999999</v>
      </c>
      <c r="Z86" s="145">
        <f>AVERAGE(L86:S86)</f>
        <v>3447.9040324999996</v>
      </c>
      <c r="AA86" s="145">
        <f t="shared" si="15"/>
        <v>3145.5517086666673</v>
      </c>
      <c r="AB86" s="145">
        <f t="shared" si="16"/>
        <v>-302.35232383333232</v>
      </c>
      <c r="AC86" s="146">
        <f t="shared" si="17"/>
        <v>-8.7691629750525066E-2</v>
      </c>
      <c r="AD86" s="142">
        <f>ROW()</f>
        <v>86</v>
      </c>
    </row>
    <row r="87" spans="1:30" s="143" customFormat="1">
      <c r="A87" s="144" t="s">
        <v>87</v>
      </c>
      <c r="B87" s="147">
        <v>0</v>
      </c>
      <c r="C87" s="200">
        <v>0</v>
      </c>
      <c r="D87" s="200">
        <v>0.101461</v>
      </c>
      <c r="E87" s="200">
        <v>0.45990799999999998</v>
      </c>
      <c r="F87" s="200">
        <v>1.042095</v>
      </c>
      <c r="G87" s="200">
        <v>1.4833370000000003</v>
      </c>
      <c r="H87" s="200">
        <v>0.97550700000000057</v>
      </c>
      <c r="I87" s="200">
        <v>0.2007999999999992</v>
      </c>
      <c r="J87" s="200">
        <v>-0.77326500000000031</v>
      </c>
      <c r="K87" s="200">
        <v>-1.8319369999999999</v>
      </c>
      <c r="L87" s="147">
        <v>-3.0314900000000002</v>
      </c>
      <c r="M87" s="147">
        <v>-4.1995649999999998</v>
      </c>
      <c r="N87" s="147">
        <v>-5.4131629999999991</v>
      </c>
      <c r="O87" s="147">
        <v>-6.4371589999999994</v>
      </c>
      <c r="P87" s="200">
        <v>-7.3805599999999991</v>
      </c>
      <c r="Q87" s="200">
        <v>-9.0406329999999979</v>
      </c>
      <c r="R87" s="147">
        <v>-11.109910000000003</v>
      </c>
      <c r="S87" s="147">
        <v>-12.865343000000006</v>
      </c>
      <c r="T87" s="147">
        <v>-13.881073000000004</v>
      </c>
      <c r="U87" s="147">
        <v>-16.212015999999998</v>
      </c>
      <c r="V87" s="147">
        <v>-18.415831999999998</v>
      </c>
      <c r="W87" s="147">
        <v>-20.530156000000002</v>
      </c>
      <c r="X87" s="147">
        <v>-21.526898000000003</v>
      </c>
      <c r="Y87" s="147">
        <v>-20.582412000000005</v>
      </c>
      <c r="Z87" s="147">
        <f>AVERAGE(L87:S87)</f>
        <v>-7.4347278750000001</v>
      </c>
      <c r="AA87" s="147">
        <f t="shared" si="15"/>
        <v>-18.524731166666669</v>
      </c>
      <c r="AB87" s="147">
        <f t="shared" si="16"/>
        <v>-11.090003291666669</v>
      </c>
      <c r="AC87" s="148">
        <f t="shared" si="17"/>
        <v>1.4916488509226935</v>
      </c>
      <c r="AD87" s="142">
        <f>ROW()</f>
        <v>87</v>
      </c>
    </row>
    <row r="88" spans="1:30" s="143" customFormat="1">
      <c r="A88" s="149" t="s">
        <v>88</v>
      </c>
      <c r="B88" s="147">
        <v>1.8467089999999999</v>
      </c>
      <c r="C88" s="200">
        <v>1.6573010000000004</v>
      </c>
      <c r="D88" s="200">
        <v>1.4852160000000001</v>
      </c>
      <c r="E88" s="200">
        <v>1.1307809999999998</v>
      </c>
      <c r="F88" s="200">
        <v>0.95116999999999996</v>
      </c>
      <c r="G88" s="200">
        <v>1.1167749999999999</v>
      </c>
      <c r="H88" s="200">
        <v>1.3793519999999999</v>
      </c>
      <c r="I88" s="200">
        <v>1.6020880000000002</v>
      </c>
      <c r="J88" s="200">
        <v>1.8190529999999998</v>
      </c>
      <c r="K88" s="200">
        <v>2.0140189999999998</v>
      </c>
      <c r="L88" s="147">
        <v>1.8619919999999999</v>
      </c>
      <c r="M88" s="147">
        <v>1.8370149999999998</v>
      </c>
      <c r="N88" s="147">
        <v>1.9096089999999999</v>
      </c>
      <c r="O88" s="147">
        <v>1.960609</v>
      </c>
      <c r="P88" s="200">
        <v>2.0682440000000004</v>
      </c>
      <c r="Q88" s="200">
        <v>2.1448930000000002</v>
      </c>
      <c r="R88" s="147">
        <v>2.3071439999999996</v>
      </c>
      <c r="S88" s="147">
        <v>2.3279899999999998</v>
      </c>
      <c r="T88" s="147">
        <v>2.1615009999999999</v>
      </c>
      <c r="U88" s="200">
        <v>2.0235250000000002</v>
      </c>
      <c r="V88" s="200">
        <v>1.8788929999999997</v>
      </c>
      <c r="W88" s="147">
        <v>1.7343500000000001</v>
      </c>
      <c r="X88" s="147">
        <v>1.589899</v>
      </c>
      <c r="Y88" s="147">
        <v>1.5026810000000004</v>
      </c>
      <c r="Z88" s="147">
        <f>AVERAGE(L88:S88)</f>
        <v>2.052187</v>
      </c>
      <c r="AA88" s="147">
        <f t="shared" si="15"/>
        <v>1.8151415000000002</v>
      </c>
      <c r="AB88" s="147">
        <f t="shared" si="16"/>
        <v>-0.2370454999999998</v>
      </c>
      <c r="AC88" s="148">
        <f t="shared" si="17"/>
        <v>-0.11550872313293077</v>
      </c>
      <c r="AD88" s="142">
        <f>ROW()</f>
        <v>88</v>
      </c>
    </row>
    <row r="89" spans="1:30" s="143" customFormat="1">
      <c r="A89" s="149" t="s">
        <v>89</v>
      </c>
      <c r="B89" s="147">
        <v>0</v>
      </c>
      <c r="C89" s="200">
        <v>0</v>
      </c>
      <c r="D89" s="200">
        <v>0</v>
      </c>
      <c r="E89" s="200">
        <v>0</v>
      </c>
      <c r="F89" s="200">
        <v>0</v>
      </c>
      <c r="G89" s="200">
        <v>0</v>
      </c>
      <c r="H89" s="200">
        <v>0</v>
      </c>
      <c r="I89" s="200">
        <v>0</v>
      </c>
      <c r="J89" s="200">
        <v>0</v>
      </c>
      <c r="K89" s="200">
        <v>0</v>
      </c>
      <c r="L89" s="147">
        <v>0</v>
      </c>
      <c r="M89" s="147">
        <v>0</v>
      </c>
      <c r="N89" s="147">
        <v>0</v>
      </c>
      <c r="O89" s="147">
        <v>0</v>
      </c>
      <c r="P89" s="200">
        <v>0</v>
      </c>
      <c r="Q89" s="200">
        <v>0</v>
      </c>
      <c r="R89" s="147">
        <v>0</v>
      </c>
      <c r="S89" s="147">
        <v>0</v>
      </c>
      <c r="T89" s="147">
        <v>0</v>
      </c>
      <c r="U89" s="200">
        <v>0</v>
      </c>
      <c r="V89" s="200">
        <v>0</v>
      </c>
      <c r="W89" s="147">
        <v>0</v>
      </c>
      <c r="X89" s="147">
        <v>0</v>
      </c>
      <c r="Y89" s="147">
        <v>0</v>
      </c>
      <c r="Z89" s="147">
        <f>AVERAGE(L89:S89)</f>
        <v>0</v>
      </c>
      <c r="AA89" s="147">
        <f t="shared" si="15"/>
        <v>0</v>
      </c>
      <c r="AB89" s="147">
        <f t="shared" si="16"/>
        <v>0</v>
      </c>
      <c r="AC89" s="148"/>
      <c r="AD89" s="142">
        <f>ROW()</f>
        <v>89</v>
      </c>
    </row>
    <row r="90" spans="1:30" s="143" customFormat="1">
      <c r="A90" s="150" t="s">
        <v>10</v>
      </c>
      <c r="B90" s="147"/>
      <c r="C90" s="200"/>
      <c r="D90" s="200"/>
      <c r="E90" s="200"/>
      <c r="F90" s="200"/>
      <c r="G90" s="200"/>
      <c r="H90" s="200"/>
      <c r="I90" s="200"/>
      <c r="J90" s="200"/>
      <c r="K90" s="200"/>
      <c r="L90" s="147"/>
      <c r="M90" s="147"/>
      <c r="N90" s="147"/>
      <c r="O90" s="147"/>
      <c r="P90" s="200"/>
      <c r="Q90" s="200"/>
      <c r="R90" s="147"/>
      <c r="S90" s="147"/>
      <c r="T90" s="147"/>
      <c r="U90" s="200"/>
      <c r="V90" s="200"/>
      <c r="W90" s="147"/>
      <c r="X90" s="147"/>
      <c r="Y90" s="147"/>
      <c r="Z90" s="147"/>
      <c r="AA90" s="147"/>
      <c r="AB90" s="147">
        <f t="shared" si="16"/>
        <v>0</v>
      </c>
      <c r="AC90" s="148"/>
      <c r="AD90" s="142">
        <f>ROW()</f>
        <v>90</v>
      </c>
    </row>
    <row r="91" spans="1:30" s="143" customFormat="1">
      <c r="A91" s="151" t="s">
        <v>11</v>
      </c>
      <c r="B91" s="152">
        <v>-60080.1561469999</v>
      </c>
      <c r="C91" s="201">
        <v>-60075.319043000032</v>
      </c>
      <c r="D91" s="201">
        <v>-52593.783703999783</v>
      </c>
      <c r="E91" s="201">
        <v>-54547.95483999978</v>
      </c>
      <c r="F91" s="201">
        <v>-49682.275335000035</v>
      </c>
      <c r="G91" s="201">
        <v>-42630.743170999871</v>
      </c>
      <c r="H91" s="201">
        <v>-52907.277326000003</v>
      </c>
      <c r="I91" s="201">
        <v>-57610.078537000016</v>
      </c>
      <c r="J91" s="201">
        <v>-45917.676283000066</v>
      </c>
      <c r="K91" s="201">
        <v>-54183.903439999995</v>
      </c>
      <c r="L91" s="152">
        <v>-52507.78616099996</v>
      </c>
      <c r="M91" s="152">
        <v>-57325.06307700005</v>
      </c>
      <c r="N91" s="152">
        <v>-51126.38993200002</v>
      </c>
      <c r="O91" s="152">
        <v>4806.5522470000433</v>
      </c>
      <c r="P91" s="201">
        <v>13260.701594000202</v>
      </c>
      <c r="Q91" s="201">
        <v>-5313.5518330001432</v>
      </c>
      <c r="R91" s="152">
        <v>24816.704123999873</v>
      </c>
      <c r="S91" s="152">
        <v>14068.581785000024</v>
      </c>
      <c r="T91" s="152">
        <v>10214.337217000175</v>
      </c>
      <c r="U91" s="201">
        <v>47512.633601000045</v>
      </c>
      <c r="V91" s="201">
        <v>76435.872374000057</v>
      </c>
      <c r="W91" s="152">
        <v>13491.842327999948</v>
      </c>
      <c r="X91" s="152">
        <v>26591.045655000038</v>
      </c>
      <c r="Y91" s="152">
        <v>6740.6208089999782</v>
      </c>
      <c r="Z91" s="152">
        <f t="shared" ref="Z91:Z99" si="18">AVERAGE(L91:S91)</f>
        <v>-13665.031406625003</v>
      </c>
      <c r="AA91" s="152">
        <f t="shared" si="15"/>
        <v>30164.391997333372</v>
      </c>
      <c r="AB91" s="152">
        <f t="shared" si="16"/>
        <v>43829.423403958375</v>
      </c>
      <c r="AC91" s="153">
        <f t="shared" si="17"/>
        <v>-3.2074147581328822</v>
      </c>
      <c r="AD91" s="142">
        <f>ROW()</f>
        <v>91</v>
      </c>
    </row>
    <row r="92" spans="1:30" s="143" customFormat="1">
      <c r="A92" s="154" t="s">
        <v>90</v>
      </c>
      <c r="B92" s="147">
        <v>-106367.3219269999</v>
      </c>
      <c r="C92" s="200">
        <v>-107224.53197500005</v>
      </c>
      <c r="D92" s="200">
        <v>-107221.36355899979</v>
      </c>
      <c r="E92" s="200">
        <v>-107561.13026299977</v>
      </c>
      <c r="F92" s="200">
        <v>-107422.30816800005</v>
      </c>
      <c r="G92" s="200">
        <v>-106898.99378099988</v>
      </c>
      <c r="H92" s="200">
        <v>-107658.26392699999</v>
      </c>
      <c r="I92" s="200">
        <v>-109044.342695</v>
      </c>
      <c r="J92" s="200">
        <v>-109541.33599200007</v>
      </c>
      <c r="K92" s="200">
        <v>-109535.65354899998</v>
      </c>
      <c r="L92" s="147">
        <v>-109263.56708999997</v>
      </c>
      <c r="M92" s="147">
        <v>-109007.19595000005</v>
      </c>
      <c r="N92" s="147">
        <v>-104442.76130200003</v>
      </c>
      <c r="O92" s="147">
        <v>-97319.727676999959</v>
      </c>
      <c r="P92" s="200">
        <v>-83724.625745999772</v>
      </c>
      <c r="Q92" s="200">
        <v>-71640.181086000142</v>
      </c>
      <c r="R92" s="147">
        <v>-55384.409213000123</v>
      </c>
      <c r="S92" s="147">
        <v>-46553.296371999983</v>
      </c>
      <c r="T92" s="147">
        <v>-47991.888629999827</v>
      </c>
      <c r="U92" s="200">
        <v>-48163.123097999953</v>
      </c>
      <c r="V92" s="200">
        <v>-45031.432911999931</v>
      </c>
      <c r="W92" s="147">
        <v>-47076.144221000053</v>
      </c>
      <c r="X92" s="147">
        <v>-49228.839103999955</v>
      </c>
      <c r="Y92" s="147">
        <v>-52558.019035000034</v>
      </c>
      <c r="Z92" s="147">
        <f t="shared" si="18"/>
        <v>-84666.970554500003</v>
      </c>
      <c r="AA92" s="147">
        <f t="shared" si="15"/>
        <v>-48341.574499999959</v>
      </c>
      <c r="AB92" s="147">
        <f t="shared" si="16"/>
        <v>36325.396054500045</v>
      </c>
      <c r="AC92" s="148">
        <f t="shared" si="17"/>
        <v>-0.42903857096336573</v>
      </c>
      <c r="AD92" s="142">
        <f>ROW()</f>
        <v>92</v>
      </c>
    </row>
    <row r="93" spans="1:30" s="143" customFormat="1">
      <c r="A93" s="154" t="s">
        <v>91</v>
      </c>
      <c r="B93" s="147">
        <v>6043.0371609999993</v>
      </c>
      <c r="C93" s="200">
        <v>9493.6133279999995</v>
      </c>
      <c r="D93" s="200">
        <v>8922.3143020000007</v>
      </c>
      <c r="E93" s="200">
        <v>9454.9840920000024</v>
      </c>
      <c r="F93" s="200">
        <v>8215.6258990000006</v>
      </c>
      <c r="G93" s="200">
        <v>8024.8990990000011</v>
      </c>
      <c r="H93" s="200">
        <v>7700.8309760000011</v>
      </c>
      <c r="I93" s="200">
        <v>7340.5238150000005</v>
      </c>
      <c r="J93" s="200">
        <v>6811.3187889999999</v>
      </c>
      <c r="K93" s="200">
        <v>7934.53035</v>
      </c>
      <c r="L93" s="147">
        <v>7890.3921370000007</v>
      </c>
      <c r="M93" s="147">
        <v>7387.0573069999991</v>
      </c>
      <c r="N93" s="147">
        <v>7723.216578999999</v>
      </c>
      <c r="O93" s="147">
        <v>6865.3311230000008</v>
      </c>
      <c r="P93" s="200">
        <v>9188.965060999999</v>
      </c>
      <c r="Q93" s="200">
        <v>9135.200393000001</v>
      </c>
      <c r="R93" s="147">
        <v>8982.4383660000003</v>
      </c>
      <c r="S93" s="147">
        <v>8614.1440410000014</v>
      </c>
      <c r="T93" s="147">
        <v>7829.8218669999987</v>
      </c>
      <c r="U93" s="200">
        <v>8076.1815130000005</v>
      </c>
      <c r="V93" s="200">
        <v>7956.1653939999997</v>
      </c>
      <c r="W93" s="147">
        <v>8020.1276349999989</v>
      </c>
      <c r="X93" s="147">
        <v>8132.3208540000005</v>
      </c>
      <c r="Y93" s="147">
        <v>8144.1070020000006</v>
      </c>
      <c r="Z93" s="147">
        <f t="shared" si="18"/>
        <v>8223.3431258750006</v>
      </c>
      <c r="AA93" s="147">
        <f t="shared" si="15"/>
        <v>8026.4540441666659</v>
      </c>
      <c r="AB93" s="147">
        <f t="shared" si="16"/>
        <v>-196.88908170833474</v>
      </c>
      <c r="AC93" s="148">
        <f t="shared" si="17"/>
        <v>-2.3942705380834376E-2</v>
      </c>
      <c r="AD93" s="142">
        <f>ROW()</f>
        <v>93</v>
      </c>
    </row>
    <row r="94" spans="1:30" s="143" customFormat="1">
      <c r="A94" s="154" t="s">
        <v>92</v>
      </c>
      <c r="B94" s="147">
        <v>11751.371894000002</v>
      </c>
      <c r="C94" s="200">
        <v>4521.3264060000001</v>
      </c>
      <c r="D94" s="200">
        <v>5650.6441990000012</v>
      </c>
      <c r="E94" s="200">
        <v>838.95342999999991</v>
      </c>
      <c r="F94" s="200">
        <v>5299.8355370000008</v>
      </c>
      <c r="G94" s="200">
        <v>10170.234490000001</v>
      </c>
      <c r="H94" s="200">
        <v>2630.2817899999995</v>
      </c>
      <c r="I94" s="200">
        <v>473.09903199999997</v>
      </c>
      <c r="J94" s="200">
        <v>16061.145707000001</v>
      </c>
      <c r="K94" s="200">
        <v>2764.7086590000004</v>
      </c>
      <c r="L94" s="147">
        <v>1168.8009669999999</v>
      </c>
      <c r="M94" s="147">
        <v>2207.2172310000001</v>
      </c>
      <c r="N94" s="147">
        <v>722.61889100000008</v>
      </c>
      <c r="O94" s="147">
        <v>56307.293665000005</v>
      </c>
      <c r="P94" s="200">
        <v>37737.739047999996</v>
      </c>
      <c r="Q94" s="200">
        <v>7409.1088840000011</v>
      </c>
      <c r="R94" s="147">
        <v>25891.784781999995</v>
      </c>
      <c r="S94" s="147">
        <v>7713.3319709999987</v>
      </c>
      <c r="T94" s="147">
        <v>6184.6563099999985</v>
      </c>
      <c r="U94" s="200">
        <v>46115.813803999998</v>
      </c>
      <c r="V94" s="200">
        <v>67034.036492999992</v>
      </c>
      <c r="W94" s="147">
        <v>2850.3814489999995</v>
      </c>
      <c r="X94" s="147">
        <v>17273.000878999999</v>
      </c>
      <c r="Y94" s="147">
        <v>5188.0568980000007</v>
      </c>
      <c r="Z94" s="147">
        <f t="shared" si="18"/>
        <v>17394.736929874998</v>
      </c>
      <c r="AA94" s="147">
        <f t="shared" si="15"/>
        <v>24107.657638833334</v>
      </c>
      <c r="AB94" s="147">
        <f t="shared" si="16"/>
        <v>6712.920708958336</v>
      </c>
      <c r="AC94" s="148">
        <f t="shared" si="17"/>
        <v>0.38591677103371841</v>
      </c>
      <c r="AD94" s="142">
        <f>ROW()</f>
        <v>94</v>
      </c>
    </row>
    <row r="95" spans="1:30" s="143" customFormat="1">
      <c r="A95" s="155" t="s">
        <v>120</v>
      </c>
      <c r="B95" s="147">
        <v>28492.756724999999</v>
      </c>
      <c r="C95" s="200">
        <v>33134.273198000003</v>
      </c>
      <c r="D95" s="200">
        <v>40054.621354000003</v>
      </c>
      <c r="E95" s="200">
        <v>42719.237900999993</v>
      </c>
      <c r="F95" s="200">
        <v>44224.571397</v>
      </c>
      <c r="G95" s="200">
        <v>46073.117021000005</v>
      </c>
      <c r="H95" s="200">
        <v>44419.873834999999</v>
      </c>
      <c r="I95" s="200">
        <v>43620.641310999992</v>
      </c>
      <c r="J95" s="200">
        <v>40751.195212999999</v>
      </c>
      <c r="K95" s="200">
        <v>44652.511099999989</v>
      </c>
      <c r="L95" s="147">
        <v>47696.587825000002</v>
      </c>
      <c r="M95" s="147">
        <v>42087.858335000004</v>
      </c>
      <c r="N95" s="147">
        <v>44870.535900000003</v>
      </c>
      <c r="O95" s="147">
        <v>38953.655136000001</v>
      </c>
      <c r="P95" s="200">
        <v>50058.623230999983</v>
      </c>
      <c r="Q95" s="200">
        <v>49782.319975999999</v>
      </c>
      <c r="R95" s="147">
        <v>45326.890188999998</v>
      </c>
      <c r="S95" s="147">
        <v>44294.402145000007</v>
      </c>
      <c r="T95" s="147">
        <v>44191.747670000004</v>
      </c>
      <c r="U95" s="200">
        <v>41483.761381999997</v>
      </c>
      <c r="V95" s="200">
        <v>46477.103399</v>
      </c>
      <c r="W95" s="147">
        <v>49697.477465000004</v>
      </c>
      <c r="X95" s="147">
        <v>50414.563025999996</v>
      </c>
      <c r="Y95" s="147">
        <v>45966.475944000005</v>
      </c>
      <c r="Z95" s="147">
        <f t="shared" si="18"/>
        <v>45383.859092125</v>
      </c>
      <c r="AA95" s="147">
        <f t="shared" si="15"/>
        <v>46371.854814333339</v>
      </c>
      <c r="AB95" s="147">
        <f t="shared" si="16"/>
        <v>987.99572220833943</v>
      </c>
      <c r="AC95" s="148">
        <f t="shared" si="17"/>
        <v>2.1769760041842195E-2</v>
      </c>
      <c r="AD95" s="142">
        <f>ROW()</f>
        <v>95</v>
      </c>
    </row>
    <row r="96" spans="1:30" s="143" customFormat="1">
      <c r="A96" s="151" t="s">
        <v>12</v>
      </c>
      <c r="B96" s="152">
        <v>10.969442000000004</v>
      </c>
      <c r="C96" s="201">
        <v>3.9277069999999945</v>
      </c>
      <c r="D96" s="201">
        <v>50.529238999999961</v>
      </c>
      <c r="E96" s="201">
        <v>51.772471000000003</v>
      </c>
      <c r="F96" s="201">
        <v>63.303079000000047</v>
      </c>
      <c r="G96" s="201">
        <v>68.305643000000032</v>
      </c>
      <c r="H96" s="201">
        <v>70.377478999999937</v>
      </c>
      <c r="I96" s="201">
        <v>72.592753000000002</v>
      </c>
      <c r="J96" s="201">
        <v>71.128432000000103</v>
      </c>
      <c r="K96" s="201">
        <v>71.321700000000021</v>
      </c>
      <c r="L96" s="152">
        <v>69.25475799999991</v>
      </c>
      <c r="M96" s="152">
        <v>71.429876000000021</v>
      </c>
      <c r="N96" s="152">
        <v>73.666305000000008</v>
      </c>
      <c r="O96" s="152">
        <v>72.312719000000158</v>
      </c>
      <c r="P96" s="201">
        <v>74.750147999999925</v>
      </c>
      <c r="Q96" s="201">
        <v>74.508041000000006</v>
      </c>
      <c r="R96" s="152">
        <v>72.680499999999995</v>
      </c>
      <c r="S96" s="152">
        <v>108.53882000000003</v>
      </c>
      <c r="T96" s="152">
        <v>109.9777950000001</v>
      </c>
      <c r="U96" s="201">
        <v>114.50840099999994</v>
      </c>
      <c r="V96" s="201">
        <v>121.6578999999999</v>
      </c>
      <c r="W96" s="152">
        <v>135.70113300000008</v>
      </c>
      <c r="X96" s="152">
        <v>150.40721999999994</v>
      </c>
      <c r="Y96" s="152">
        <v>165.30205199999992</v>
      </c>
      <c r="Z96" s="152">
        <f t="shared" si="18"/>
        <v>77.142645874999999</v>
      </c>
      <c r="AA96" s="152">
        <f t="shared" si="15"/>
        <v>132.92575016666663</v>
      </c>
      <c r="AB96" s="152">
        <f t="shared" si="16"/>
        <v>55.783104291666632</v>
      </c>
      <c r="AC96" s="153">
        <f t="shared" si="17"/>
        <v>0.72311629525977328</v>
      </c>
      <c r="AD96" s="142">
        <f>ROW()</f>
        <v>96</v>
      </c>
    </row>
    <row r="97" spans="1:30" s="143" customFormat="1">
      <c r="A97" s="151" t="s">
        <v>13</v>
      </c>
      <c r="B97" s="152">
        <v>0</v>
      </c>
      <c r="C97" s="201">
        <v>0</v>
      </c>
      <c r="D97" s="201">
        <v>0</v>
      </c>
      <c r="E97" s="201">
        <v>0</v>
      </c>
      <c r="F97" s="201">
        <v>0</v>
      </c>
      <c r="G97" s="201">
        <v>0</v>
      </c>
      <c r="H97" s="201">
        <v>0</v>
      </c>
      <c r="I97" s="201">
        <v>0</v>
      </c>
      <c r="J97" s="201">
        <v>0</v>
      </c>
      <c r="K97" s="201">
        <v>0</v>
      </c>
      <c r="L97" s="152">
        <v>0</v>
      </c>
      <c r="M97" s="152">
        <v>0</v>
      </c>
      <c r="N97" s="152">
        <v>0</v>
      </c>
      <c r="O97" s="152">
        <v>0</v>
      </c>
      <c r="P97" s="201">
        <v>0</v>
      </c>
      <c r="Q97" s="201">
        <v>0</v>
      </c>
      <c r="R97" s="152">
        <v>0</v>
      </c>
      <c r="S97" s="152">
        <v>0</v>
      </c>
      <c r="T97" s="152">
        <v>0</v>
      </c>
      <c r="U97" s="201">
        <v>0</v>
      </c>
      <c r="V97" s="201">
        <v>0</v>
      </c>
      <c r="W97" s="152">
        <v>0</v>
      </c>
      <c r="X97" s="152">
        <v>0</v>
      </c>
      <c r="Y97" s="152">
        <v>0</v>
      </c>
      <c r="Z97" s="152">
        <f t="shared" si="18"/>
        <v>0</v>
      </c>
      <c r="AA97" s="152">
        <f t="shared" si="15"/>
        <v>0</v>
      </c>
      <c r="AB97" s="152">
        <f t="shared" si="16"/>
        <v>0</v>
      </c>
      <c r="AC97" s="153"/>
      <c r="AD97" s="142">
        <f>ROW()</f>
        <v>97</v>
      </c>
    </row>
    <row r="98" spans="1:30" s="143" customFormat="1">
      <c r="A98" s="156" t="s">
        <v>14</v>
      </c>
      <c r="B98" s="152">
        <v>0</v>
      </c>
      <c r="C98" s="201">
        <v>0</v>
      </c>
      <c r="D98" s="201">
        <v>5.9643000000000006</v>
      </c>
      <c r="E98" s="201">
        <v>0</v>
      </c>
      <c r="F98" s="201">
        <v>0</v>
      </c>
      <c r="G98" s="201">
        <v>0</v>
      </c>
      <c r="H98" s="201">
        <v>1.5904800000000001</v>
      </c>
      <c r="I98" s="201">
        <v>0</v>
      </c>
      <c r="J98" s="201">
        <v>4.7714400000000001</v>
      </c>
      <c r="K98" s="201">
        <v>0</v>
      </c>
      <c r="L98" s="152">
        <v>0.59643000000000002</v>
      </c>
      <c r="M98" s="152">
        <v>6.0438239999999999</v>
      </c>
      <c r="N98" s="152">
        <v>4.7714400000000001</v>
      </c>
      <c r="O98" s="152">
        <v>27.038160000000001</v>
      </c>
      <c r="P98" s="201">
        <v>26.83935</v>
      </c>
      <c r="Q98" s="201">
        <v>65.965158000000002</v>
      </c>
      <c r="R98" s="152">
        <v>3.9762</v>
      </c>
      <c r="S98" s="152">
        <v>0.23857200000000001</v>
      </c>
      <c r="T98" s="152">
        <v>65.726585999999998</v>
      </c>
      <c r="U98" s="201">
        <v>0</v>
      </c>
      <c r="V98" s="201">
        <v>5.9643000000000006</v>
      </c>
      <c r="W98" s="152">
        <v>10.73574</v>
      </c>
      <c r="X98" s="152">
        <v>2.6720059999999997</v>
      </c>
      <c r="Y98" s="152">
        <v>17.019726000000002</v>
      </c>
      <c r="Z98" s="152">
        <f t="shared" si="18"/>
        <v>16.933641750000003</v>
      </c>
      <c r="AA98" s="152">
        <f t="shared" si="15"/>
        <v>17.019726333333335</v>
      </c>
      <c r="AB98" s="152">
        <f t="shared" si="16"/>
        <v>8.6084583333331466E-2</v>
      </c>
      <c r="AC98" s="153">
        <f t="shared" si="17"/>
        <v>5.0836426448747475E-3</v>
      </c>
      <c r="AD98" s="142">
        <f>ROW()</f>
        <v>98</v>
      </c>
    </row>
    <row r="99" spans="1:30" s="143" customFormat="1">
      <c r="A99" s="156" t="s">
        <v>101</v>
      </c>
      <c r="B99" s="152">
        <v>-565.620992</v>
      </c>
      <c r="C99" s="201">
        <v>-563.48027300000001</v>
      </c>
      <c r="D99" s="201">
        <v>-561.33955200000003</v>
      </c>
      <c r="E99" s="201">
        <v>-559.19883299999992</v>
      </c>
      <c r="F99" s="201">
        <v>-557.05811300000005</v>
      </c>
      <c r="G99" s="201">
        <v>-554.91739300000006</v>
      </c>
      <c r="H99" s="201">
        <v>-552.77667300000007</v>
      </c>
      <c r="I99" s="201">
        <v>-550.63595399999997</v>
      </c>
      <c r="J99" s="201">
        <v>-548.49523399999998</v>
      </c>
      <c r="K99" s="201">
        <v>-546.35451399999999</v>
      </c>
      <c r="L99" s="152">
        <v>-544.21379400000001</v>
      </c>
      <c r="M99" s="152">
        <v>-542.07307400000002</v>
      </c>
      <c r="N99" s="152">
        <v>-539.93235499999992</v>
      </c>
      <c r="O99" s="152">
        <v>-537.79163499999993</v>
      </c>
      <c r="P99" s="201">
        <v>-535.65091500000005</v>
      </c>
      <c r="Q99" s="201">
        <v>-533.51019599999995</v>
      </c>
      <c r="R99" s="152">
        <v>-531.36947499999997</v>
      </c>
      <c r="S99" s="152">
        <v>-529.22875599999998</v>
      </c>
      <c r="T99" s="152">
        <v>-527.08803599999999</v>
      </c>
      <c r="U99" s="201">
        <v>-524.947316</v>
      </c>
      <c r="V99" s="201">
        <v>-522.80659700000001</v>
      </c>
      <c r="W99" s="152">
        <v>-520.66587600000003</v>
      </c>
      <c r="X99" s="152">
        <v>-518.52515700000004</v>
      </c>
      <c r="Y99" s="152">
        <v>-518.52515700000004</v>
      </c>
      <c r="Z99" s="152">
        <f t="shared" si="18"/>
        <v>-536.72127499999999</v>
      </c>
      <c r="AA99" s="152">
        <f t="shared" si="15"/>
        <v>-522.09302316666663</v>
      </c>
      <c r="AB99" s="152">
        <f t="shared" si="16"/>
        <v>14.628251833333366</v>
      </c>
      <c r="AC99" s="153">
        <f t="shared" si="17"/>
        <v>-2.725483880498936E-2</v>
      </c>
      <c r="AD99" s="142">
        <f>ROW()</f>
        <v>99</v>
      </c>
    </row>
    <row r="100" spans="1:30">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30">
      <c r="A101" s="197" t="s">
        <v>158</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222"/>
      <c r="AA101" s="222"/>
      <c r="AB101" s="222"/>
      <c r="AC101" s="222"/>
      <c r="AD101" s="122">
        <f>ROW()</f>
        <v>101</v>
      </c>
    </row>
    <row r="102" spans="1:30">
      <c r="A102" s="18" t="s">
        <v>93</v>
      </c>
      <c r="B102" s="19"/>
      <c r="C102" s="4"/>
      <c r="D102" s="4"/>
      <c r="E102" s="4"/>
      <c r="F102" s="17"/>
      <c r="G102" s="17"/>
      <c r="H102" s="17"/>
      <c r="I102" s="17"/>
      <c r="J102" s="17"/>
      <c r="K102" s="17"/>
      <c r="L102" s="17"/>
      <c r="M102" s="17"/>
      <c r="N102" s="17"/>
      <c r="O102" s="17"/>
      <c r="P102" s="17"/>
      <c r="Q102" s="17"/>
      <c r="R102" s="17"/>
      <c r="S102" s="17"/>
      <c r="T102" s="17"/>
      <c r="U102" s="17"/>
      <c r="V102" s="17"/>
      <c r="W102" s="17"/>
      <c r="X102" s="17"/>
      <c r="Y102" s="17"/>
      <c r="AD102" s="122">
        <f>ROW()</f>
        <v>102</v>
      </c>
    </row>
    <row r="103" spans="1:30">
      <c r="A103" s="18" t="s">
        <v>94</v>
      </c>
      <c r="B103" s="18"/>
      <c r="C103" s="4"/>
      <c r="D103" s="4"/>
      <c r="E103" s="4"/>
      <c r="F103" s="17"/>
      <c r="G103" s="17"/>
      <c r="H103" s="17"/>
      <c r="I103" s="17"/>
      <c r="J103" s="17"/>
      <c r="K103" s="17"/>
      <c r="L103" s="17"/>
      <c r="M103" s="17"/>
      <c r="N103" s="17"/>
      <c r="O103" s="17"/>
      <c r="P103" s="17"/>
      <c r="Q103" s="17"/>
      <c r="R103" s="17"/>
      <c r="S103" s="17"/>
      <c r="T103" s="17"/>
      <c r="U103" s="17"/>
      <c r="V103" s="17"/>
      <c r="W103" s="17"/>
      <c r="X103" s="17"/>
      <c r="Y103" s="17"/>
      <c r="AD103" s="122">
        <f>ROW()</f>
        <v>103</v>
      </c>
    </row>
    <row r="104" spans="1:30" ht="15.6">
      <c r="A104" s="20" t="s">
        <v>95</v>
      </c>
      <c r="B104" s="18"/>
      <c r="C104" s="4"/>
      <c r="D104" s="4"/>
      <c r="E104" s="4"/>
      <c r="F104" s="17"/>
      <c r="G104" s="17"/>
      <c r="H104" s="17"/>
      <c r="I104" s="17"/>
      <c r="J104" s="17"/>
      <c r="K104" s="17"/>
      <c r="L104" s="17"/>
      <c r="M104" s="17"/>
      <c r="N104" s="17"/>
      <c r="O104" s="17"/>
      <c r="P104" s="17"/>
      <c r="Q104" s="17"/>
      <c r="R104" s="17"/>
      <c r="S104" s="17"/>
      <c r="T104" s="17"/>
      <c r="U104" s="17"/>
      <c r="V104" s="17"/>
      <c r="W104" s="17"/>
      <c r="X104" s="17"/>
      <c r="Y104" s="17"/>
      <c r="AD104" s="122">
        <f>ROW()</f>
        <v>104</v>
      </c>
    </row>
    <row r="105" spans="1:30" ht="15.6">
      <c r="A105" s="20" t="s">
        <v>96</v>
      </c>
      <c r="B105" s="18"/>
      <c r="C105" s="4"/>
      <c r="D105" s="4"/>
      <c r="E105" s="4"/>
      <c r="F105" s="17"/>
      <c r="G105" s="17"/>
      <c r="H105" s="17"/>
      <c r="I105" s="17"/>
      <c r="J105" s="17"/>
      <c r="K105" s="17"/>
      <c r="L105" s="17"/>
      <c r="M105" s="17"/>
      <c r="N105" s="17"/>
      <c r="O105" s="17"/>
      <c r="P105" s="17"/>
      <c r="Q105" s="17"/>
      <c r="R105" s="17"/>
      <c r="S105" s="17"/>
      <c r="T105" s="17"/>
      <c r="U105" s="17"/>
      <c r="V105" s="17"/>
      <c r="W105" s="17"/>
      <c r="X105" s="17"/>
      <c r="Y105" s="17"/>
      <c r="AD105" s="122">
        <f>ROW()</f>
        <v>105</v>
      </c>
    </row>
    <row r="106" spans="1:30">
      <c r="A106" s="21" t="s">
        <v>3</v>
      </c>
      <c r="B106" s="18" t="s">
        <v>97</v>
      </c>
      <c r="C106" s="4"/>
      <c r="D106" s="4"/>
      <c r="E106" s="4"/>
      <c r="F106" s="17"/>
      <c r="G106" s="17"/>
      <c r="H106" s="17"/>
      <c r="I106" s="17"/>
      <c r="J106" s="17"/>
      <c r="K106" s="17"/>
      <c r="L106" s="17"/>
      <c r="M106" s="17"/>
      <c r="N106" s="17"/>
      <c r="O106" s="17"/>
      <c r="P106" s="17"/>
      <c r="Q106" s="17"/>
      <c r="R106" s="17"/>
      <c r="S106" s="17"/>
      <c r="T106" s="17"/>
      <c r="U106" s="17"/>
      <c r="V106" s="17"/>
      <c r="W106" s="17"/>
      <c r="X106" s="17"/>
      <c r="Y106" s="17"/>
      <c r="AD106" s="122">
        <f>ROW()</f>
        <v>106</v>
      </c>
    </row>
    <row r="107" spans="1:30">
      <c r="A107" s="22"/>
      <c r="B107" s="18" t="s">
        <v>98</v>
      </c>
      <c r="C107" s="4"/>
      <c r="D107" s="4"/>
      <c r="E107" s="4"/>
      <c r="F107" s="17"/>
      <c r="G107" s="17"/>
      <c r="H107" s="17"/>
      <c r="I107" s="17"/>
      <c r="J107" s="17"/>
      <c r="K107" s="17"/>
      <c r="L107" s="17"/>
      <c r="M107" s="17"/>
      <c r="N107" s="17"/>
      <c r="O107" s="17"/>
      <c r="P107" s="17"/>
      <c r="Q107" s="17"/>
      <c r="R107" s="17"/>
      <c r="S107" s="17"/>
      <c r="T107" s="17"/>
      <c r="U107" s="17"/>
      <c r="V107" s="17"/>
      <c r="W107" s="17"/>
      <c r="X107" s="17"/>
      <c r="Y107" s="17"/>
      <c r="AD107" s="122">
        <f>ROW()</f>
        <v>107</v>
      </c>
    </row>
    <row r="108" spans="1:30">
      <c r="A108" s="23"/>
      <c r="B108" s="24" t="s">
        <v>99</v>
      </c>
      <c r="C108" s="4"/>
      <c r="D108" s="4"/>
      <c r="E108" s="4"/>
      <c r="F108" s="17"/>
      <c r="G108" s="17"/>
      <c r="H108" s="17"/>
      <c r="I108" s="17"/>
      <c r="J108" s="17"/>
      <c r="K108" s="17"/>
      <c r="L108" s="17"/>
      <c r="M108" s="17"/>
      <c r="N108" s="17"/>
      <c r="O108" s="17"/>
      <c r="P108" s="17"/>
      <c r="Q108" s="17"/>
      <c r="R108" s="17"/>
      <c r="S108" s="17"/>
      <c r="T108" s="17"/>
      <c r="U108" s="17"/>
      <c r="V108" s="17"/>
      <c r="W108" s="17"/>
      <c r="X108" s="17"/>
      <c r="Y108" s="17"/>
      <c r="AD108" s="122">
        <f>ROW()</f>
        <v>108</v>
      </c>
    </row>
    <row r="109" spans="1:30">
      <c r="A109" s="25" t="s">
        <v>100</v>
      </c>
      <c r="B109" s="25"/>
      <c r="C109" s="4"/>
      <c r="D109" s="4"/>
      <c r="E109" s="4"/>
      <c r="F109" s="17"/>
      <c r="G109" s="17"/>
      <c r="H109" s="17"/>
      <c r="I109" s="17"/>
      <c r="J109" s="17"/>
      <c r="K109" s="17"/>
      <c r="L109" s="17"/>
      <c r="M109" s="17"/>
      <c r="N109" s="17"/>
      <c r="O109" s="17"/>
      <c r="P109" s="17"/>
      <c r="Q109" s="17"/>
      <c r="R109" s="17"/>
      <c r="S109" s="17"/>
      <c r="T109" s="17"/>
      <c r="U109" s="17"/>
      <c r="V109" s="17"/>
      <c r="W109" s="17"/>
      <c r="X109" s="17"/>
      <c r="Y109" s="17"/>
      <c r="AD109" s="122">
        <f>ROW()</f>
        <v>109</v>
      </c>
    </row>
    <row r="110" spans="1:30">
      <c r="A110" s="5" t="s">
        <v>26</v>
      </c>
      <c r="B110" s="4"/>
      <c r="C110" s="4"/>
      <c r="D110" s="4"/>
      <c r="E110" s="4"/>
      <c r="F110" s="17"/>
      <c r="G110" s="17"/>
      <c r="H110" s="17"/>
      <c r="I110" s="17"/>
      <c r="J110" s="17"/>
      <c r="K110" s="17"/>
      <c r="L110" s="17"/>
      <c r="M110" s="17"/>
      <c r="N110" s="17"/>
      <c r="O110" s="17"/>
      <c r="P110" s="17"/>
      <c r="Q110" s="17"/>
      <c r="R110" s="17"/>
      <c r="S110" s="17"/>
      <c r="T110" s="17"/>
      <c r="U110" s="17"/>
      <c r="V110" s="17"/>
      <c r="W110" s="17"/>
      <c r="X110" s="17"/>
      <c r="Y110" s="17"/>
      <c r="AD110" s="122">
        <f>ROW()</f>
        <v>110</v>
      </c>
    </row>
    <row r="111" spans="1:30">
      <c r="A111" s="9" t="s">
        <v>27</v>
      </c>
      <c r="B111" s="4"/>
      <c r="C111" s="4"/>
      <c r="D111" s="4"/>
      <c r="E111" s="4"/>
      <c r="F111" s="17"/>
      <c r="G111" s="17"/>
      <c r="H111" s="17"/>
      <c r="I111" s="17"/>
      <c r="J111" s="17"/>
      <c r="K111" s="17"/>
      <c r="L111" s="17"/>
      <c r="M111" s="17"/>
      <c r="N111" s="17"/>
      <c r="O111" s="17"/>
      <c r="P111" s="17"/>
      <c r="Q111" s="17"/>
      <c r="R111" s="17"/>
      <c r="S111" s="17"/>
      <c r="T111" s="17"/>
      <c r="U111" s="17"/>
      <c r="V111" s="17"/>
      <c r="W111" s="17"/>
      <c r="X111" s="17"/>
      <c r="Y111" s="17"/>
      <c r="AD111" s="122">
        <f>ROW()</f>
        <v>111</v>
      </c>
    </row>
    <row r="112" spans="1:30">
      <c r="A112" s="4" t="s">
        <v>28</v>
      </c>
      <c r="AD112" s="122">
        <f>ROW()</f>
        <v>112</v>
      </c>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row r="166" spans="1:25">
      <c r="A166" s="4"/>
      <c r="B166" s="4"/>
      <c r="C166" s="4"/>
      <c r="D166" s="4"/>
      <c r="E166" s="4"/>
      <c r="F166" s="17"/>
      <c r="G166" s="17"/>
      <c r="H166" s="17"/>
      <c r="I166" s="17"/>
      <c r="J166" s="17"/>
      <c r="K166" s="17"/>
      <c r="L166" s="17"/>
      <c r="M166" s="17"/>
      <c r="N166" s="17"/>
      <c r="O166" s="17"/>
      <c r="P166" s="17"/>
      <c r="Q166" s="17"/>
      <c r="R166" s="17"/>
      <c r="S166" s="17"/>
      <c r="T166" s="17"/>
      <c r="U166" s="17"/>
      <c r="V166" s="17"/>
      <c r="W166" s="17"/>
      <c r="X166" s="17"/>
      <c r="Y166" s="17"/>
    </row>
    <row r="167" spans="1:25">
      <c r="A167" s="4"/>
      <c r="B167" s="4"/>
      <c r="C167" s="4"/>
      <c r="D167" s="4"/>
      <c r="E167" s="4"/>
      <c r="F167" s="17"/>
      <c r="G167" s="17"/>
      <c r="H167" s="17"/>
      <c r="I167" s="17"/>
      <c r="J167" s="17"/>
      <c r="K167" s="17"/>
      <c r="L167" s="17"/>
      <c r="M167" s="17"/>
      <c r="N167" s="17"/>
      <c r="O167" s="17"/>
      <c r="P167" s="17"/>
      <c r="Q167" s="17"/>
      <c r="R167" s="17"/>
      <c r="S167" s="17"/>
      <c r="T167" s="17"/>
      <c r="U167" s="17"/>
      <c r="V167" s="17"/>
      <c r="W167" s="17"/>
      <c r="X167" s="17"/>
      <c r="Y167" s="17"/>
    </row>
    <row r="168" spans="1:25">
      <c r="A168" s="4"/>
      <c r="B168" s="4"/>
      <c r="C168" s="4"/>
      <c r="D168" s="4"/>
      <c r="E168" s="4"/>
      <c r="F168" s="17"/>
      <c r="G168" s="17"/>
      <c r="H168" s="17"/>
      <c r="I168" s="17"/>
      <c r="J168" s="17"/>
      <c r="K168" s="17"/>
      <c r="L168" s="17"/>
      <c r="M168" s="17"/>
      <c r="N168" s="17"/>
      <c r="O168" s="17"/>
      <c r="P168" s="17"/>
      <c r="Q168" s="17"/>
      <c r="R168" s="17"/>
      <c r="S168" s="17"/>
      <c r="T168" s="17"/>
      <c r="U168" s="17"/>
      <c r="V168" s="17"/>
      <c r="W168" s="17"/>
      <c r="X168" s="17"/>
      <c r="Y168" s="17"/>
    </row>
    <row r="169" spans="1:25">
      <c r="A169" s="4"/>
      <c r="B169" s="4"/>
      <c r="C169" s="4"/>
      <c r="D169" s="4"/>
      <c r="E169" s="4"/>
      <c r="F169" s="17"/>
      <c r="G169" s="17"/>
      <c r="H169" s="17"/>
      <c r="I169" s="17"/>
      <c r="J169" s="17"/>
      <c r="K169" s="17"/>
      <c r="L169" s="17"/>
      <c r="M169" s="17"/>
      <c r="N169" s="17"/>
      <c r="O169" s="17"/>
      <c r="P169" s="17"/>
      <c r="Q169" s="17"/>
      <c r="R169" s="17"/>
      <c r="S169" s="17"/>
      <c r="T169" s="17"/>
      <c r="U169" s="17"/>
      <c r="V169" s="17"/>
      <c r="W169" s="17"/>
      <c r="X169" s="17"/>
      <c r="Y169" s="17"/>
    </row>
    <row r="170" spans="1:25">
      <c r="A170" s="4"/>
      <c r="B170" s="4"/>
      <c r="C170" s="4"/>
      <c r="D170" s="4"/>
      <c r="E170" s="4"/>
      <c r="F170" s="17"/>
      <c r="G170" s="17"/>
      <c r="H170" s="17"/>
      <c r="I170" s="17"/>
      <c r="J170" s="17"/>
      <c r="K170" s="17"/>
      <c r="L170" s="17"/>
      <c r="M170" s="17"/>
      <c r="N170" s="17"/>
      <c r="O170" s="17"/>
      <c r="P170" s="17"/>
      <c r="Q170" s="17"/>
      <c r="R170" s="17"/>
      <c r="S170" s="17"/>
      <c r="T170" s="17"/>
      <c r="U170" s="17"/>
      <c r="V170" s="17"/>
      <c r="W170" s="17"/>
      <c r="X170" s="17"/>
      <c r="Y170" s="17"/>
    </row>
    <row r="171" spans="1:25">
      <c r="A171" s="4"/>
      <c r="B171" s="4"/>
      <c r="C171" s="4"/>
      <c r="D171" s="4"/>
      <c r="E171" s="4"/>
      <c r="F171" s="17"/>
      <c r="G171" s="17"/>
      <c r="H171" s="17"/>
      <c r="I171" s="17"/>
      <c r="J171" s="17"/>
      <c r="K171" s="17"/>
      <c r="L171" s="17"/>
      <c r="M171" s="17"/>
      <c r="N171" s="17"/>
      <c r="O171" s="17"/>
      <c r="P171" s="17"/>
      <c r="Q171" s="17"/>
      <c r="R171" s="17"/>
      <c r="S171" s="17"/>
      <c r="T171" s="17"/>
      <c r="U171" s="17"/>
      <c r="V171" s="17"/>
      <c r="W171" s="17"/>
      <c r="X171" s="17"/>
      <c r="Y171" s="17"/>
    </row>
    <row r="172" spans="1:25">
      <c r="A172" s="4"/>
      <c r="B172" s="4"/>
      <c r="C172" s="4"/>
      <c r="D172" s="4"/>
      <c r="E172" s="4"/>
      <c r="F172" s="17"/>
      <c r="G172" s="17"/>
      <c r="H172" s="17"/>
      <c r="I172" s="17"/>
      <c r="J172" s="17"/>
      <c r="K172" s="17"/>
      <c r="L172" s="17"/>
      <c r="M172" s="17"/>
      <c r="N172" s="17"/>
      <c r="O172" s="17"/>
      <c r="P172" s="17"/>
      <c r="Q172" s="17"/>
      <c r="R172" s="17"/>
      <c r="S172" s="17"/>
      <c r="T172" s="17"/>
      <c r="U172" s="17"/>
      <c r="V172" s="17"/>
      <c r="W172" s="17"/>
      <c r="X172" s="17"/>
      <c r="Y172" s="17"/>
    </row>
    <row r="173" spans="1:25">
      <c r="A173" s="4"/>
      <c r="B173" s="4"/>
      <c r="C173" s="4"/>
      <c r="D173" s="4"/>
      <c r="E173" s="4"/>
      <c r="F173" s="17"/>
      <c r="G173" s="17"/>
      <c r="H173" s="17"/>
      <c r="I173" s="17"/>
      <c r="J173" s="17"/>
      <c r="K173" s="17"/>
      <c r="L173" s="17"/>
      <c r="M173" s="17"/>
      <c r="N173" s="17"/>
      <c r="O173" s="17"/>
      <c r="P173" s="17"/>
      <c r="Q173" s="17"/>
      <c r="R173" s="17"/>
      <c r="S173" s="17"/>
      <c r="T173" s="17"/>
      <c r="U173" s="17"/>
      <c r="V173" s="17"/>
      <c r="W173" s="17"/>
      <c r="X173" s="17"/>
      <c r="Y173" s="17"/>
    </row>
    <row r="174" spans="1:25">
      <c r="A174" s="4"/>
      <c r="B174" s="4"/>
      <c r="C174" s="4"/>
      <c r="D174" s="4"/>
      <c r="E174" s="4"/>
      <c r="F174" s="17"/>
      <c r="G174" s="17"/>
      <c r="H174" s="17"/>
      <c r="I174" s="17"/>
      <c r="J174" s="17"/>
      <c r="K174" s="17"/>
      <c r="L174" s="17"/>
      <c r="M174" s="17"/>
      <c r="N174" s="17"/>
      <c r="O174" s="17"/>
      <c r="P174" s="17"/>
      <c r="Q174" s="17"/>
      <c r="R174" s="17"/>
      <c r="S174" s="17"/>
      <c r="T174" s="17"/>
      <c r="U174" s="17"/>
      <c r="V174" s="17"/>
      <c r="W174" s="17"/>
      <c r="X174" s="17"/>
      <c r="Y174" s="17"/>
    </row>
    <row r="175" spans="1:25">
      <c r="A175" s="4"/>
      <c r="B175" s="4"/>
      <c r="C175" s="4"/>
      <c r="D175" s="4"/>
      <c r="E175" s="4"/>
      <c r="F175" s="17"/>
      <c r="G175" s="17"/>
      <c r="H175" s="17"/>
      <c r="I175" s="17"/>
      <c r="J175" s="17"/>
      <c r="K175" s="17"/>
      <c r="L175" s="17"/>
      <c r="M175" s="17"/>
      <c r="N175" s="17"/>
      <c r="O175" s="17"/>
      <c r="P175" s="17"/>
      <c r="Q175" s="17"/>
      <c r="R175" s="17"/>
      <c r="S175" s="17"/>
      <c r="T175" s="17"/>
      <c r="U175" s="17"/>
      <c r="V175" s="17"/>
      <c r="W175" s="17"/>
      <c r="X175" s="17"/>
      <c r="Y175" s="17"/>
    </row>
  </sheetData>
  <mergeCells count="6">
    <mergeCell ref="Z10:Z12"/>
    <mergeCell ref="AA10:AA12"/>
    <mergeCell ref="AB10:AB12"/>
    <mergeCell ref="AC10:AC12"/>
    <mergeCell ref="B8:T9"/>
    <mergeCell ref="R11:Y11"/>
  </mergeCells>
  <hyperlinks>
    <hyperlink ref="B5" r:id="rId1"/>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FUS17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161</v>
      </c>
      <c r="AD1" s="122">
        <f>ROW()</f>
        <v>1</v>
      </c>
    </row>
    <row r="2" spans="1:32" ht="21">
      <c r="B2" s="6" t="s">
        <v>145</v>
      </c>
      <c r="AD2" s="122">
        <f>ROW()</f>
        <v>2</v>
      </c>
    </row>
    <row r="3" spans="1:32">
      <c r="AD3" s="122">
        <f>ROW()</f>
        <v>3</v>
      </c>
    </row>
    <row r="4" spans="1:32">
      <c r="B4" s="159" t="s">
        <v>162</v>
      </c>
      <c r="AD4" s="122">
        <f>ROW()</f>
        <v>4</v>
      </c>
    </row>
    <row r="5" spans="1:32">
      <c r="AD5" s="122">
        <f>ROW()</f>
        <v>5</v>
      </c>
    </row>
    <row r="6" spans="1:32">
      <c r="AD6" s="122">
        <f>ROW()</f>
        <v>6</v>
      </c>
    </row>
    <row r="7" spans="1:32">
      <c r="C7" s="7"/>
      <c r="D7" s="7"/>
      <c r="E7" s="7"/>
      <c r="F7" s="7"/>
      <c r="AD7" s="122">
        <f>ROW()</f>
        <v>7</v>
      </c>
    </row>
    <row r="8" spans="1:32">
      <c r="A8" s="8"/>
      <c r="B8" s="121"/>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2" t="str">
        <f>CONCATENATE("See note in Row ",AD14, " pointing out change in underlying formula for Row ",AD13, " starting in 2006.")</f>
        <v>See note in Row 14 pointing out change in underlying formula for Row 13 starting in 2006.</v>
      </c>
      <c r="S11" s="373"/>
      <c r="T11" s="373"/>
      <c r="U11" s="373"/>
      <c r="V11" s="373"/>
      <c r="W11" s="373"/>
      <c r="X11" s="373"/>
      <c r="Y11" s="374"/>
      <c r="Z11" s="359"/>
      <c r="AA11" s="359"/>
      <c r="AB11" s="359"/>
      <c r="AC11" s="359"/>
      <c r="AD11" s="122">
        <f>ROW()</f>
        <v>11</v>
      </c>
    </row>
    <row r="12" spans="1:32">
      <c r="A12" s="28" t="s">
        <v>33</v>
      </c>
      <c r="B12" s="117">
        <v>1990</v>
      </c>
      <c r="C12" s="117">
        <v>1991</v>
      </c>
      <c r="D12" s="117">
        <v>1992</v>
      </c>
      <c r="E12" s="117">
        <v>1993</v>
      </c>
      <c r="F12" s="117">
        <v>1994</v>
      </c>
      <c r="G12" s="117">
        <v>1995</v>
      </c>
      <c r="H12" s="117">
        <v>1996</v>
      </c>
      <c r="I12" s="117">
        <v>1997</v>
      </c>
      <c r="J12" s="117">
        <v>1998</v>
      </c>
      <c r="K12" s="117">
        <v>1999</v>
      </c>
      <c r="L12" s="117">
        <v>2000</v>
      </c>
      <c r="M12" s="117">
        <v>2001</v>
      </c>
      <c r="N12" s="117">
        <v>2002</v>
      </c>
      <c r="O12" s="117">
        <v>2003</v>
      </c>
      <c r="P12" s="117">
        <v>2004</v>
      </c>
      <c r="Q12" s="117">
        <v>2005</v>
      </c>
      <c r="R12" s="117">
        <v>2006</v>
      </c>
      <c r="S12" s="117">
        <v>2007</v>
      </c>
      <c r="T12" s="117">
        <v>2008</v>
      </c>
      <c r="U12" s="117">
        <v>2009</v>
      </c>
      <c r="V12" s="117">
        <v>2010</v>
      </c>
      <c r="W12" s="117">
        <v>2011</v>
      </c>
      <c r="X12" s="117">
        <v>2012</v>
      </c>
      <c r="Y12" s="117">
        <v>2013</v>
      </c>
      <c r="Z12" s="360"/>
      <c r="AA12" s="360"/>
      <c r="AB12" s="360"/>
      <c r="AC12" s="360"/>
      <c r="AD12" s="122">
        <f>ROW()</f>
        <v>12</v>
      </c>
    </row>
    <row r="13" spans="1:32">
      <c r="A13" s="32" t="s">
        <v>34</v>
      </c>
      <c r="B13" s="33">
        <f>'BC Emissions by Year'!B13*1000000/Indicators!C$11</f>
        <v>15769.453972202829</v>
      </c>
      <c r="C13" s="33">
        <f>'BC Emissions by Year'!C13*1000000/Indicators!D$11</f>
        <v>15161.86183999145</v>
      </c>
      <c r="D13" s="33">
        <f>'BC Emissions by Year'!D13*1000000/Indicators!E$11</f>
        <v>14554.584929725603</v>
      </c>
      <c r="E13" s="33">
        <f>'BC Emissions by Year'!E13*1000000/Indicators!F$11</f>
        <v>14897.810335711662</v>
      </c>
      <c r="F13" s="33">
        <f>'BC Emissions by Year'!F13*1000000/Indicators!G$11</f>
        <v>15202.220601681141</v>
      </c>
      <c r="G13" s="33">
        <f>'BC Emissions by Year'!G13*1000000/Indicators!H$11</f>
        <v>15892.293122435029</v>
      </c>
      <c r="H13" s="33">
        <f>'BC Emissions by Year'!H13*1000000/Indicators!I$11</f>
        <v>16007.277812969574</v>
      </c>
      <c r="I13" s="33">
        <f>'BC Emissions by Year'!I13*1000000/Indicators!J$11</f>
        <v>15419.266890717752</v>
      </c>
      <c r="J13" s="33">
        <f>'BC Emissions by Year'!J13*1000000/Indicators!K$11</f>
        <v>15537.821422306859</v>
      </c>
      <c r="K13" s="33">
        <f>'BC Emissions by Year'!K13*1000000/Indicators!L$11</f>
        <v>15860.648244056854</v>
      </c>
      <c r="L13" s="33">
        <f>'BC Emissions by Year'!L13*1000000/Indicators!M$11</f>
        <v>16058.872975545955</v>
      </c>
      <c r="M13" s="33">
        <f>'BC Emissions by Year'!M13*1000000/Indicators!N$11</f>
        <v>16367.75093580529</v>
      </c>
      <c r="N13" s="33">
        <f>'BC Emissions by Year'!N13*1000000/Indicators!O$11</f>
        <v>15567.452199541702</v>
      </c>
      <c r="O13" s="33">
        <f>'BC Emissions by Year'!O13*1000000/Indicators!P$11</f>
        <v>15757.664150078104</v>
      </c>
      <c r="P13" s="33">
        <f>'BC Emissions by Year'!P13*1000000/Indicators!Q$11</f>
        <v>16036.463068291865</v>
      </c>
      <c r="Q13" s="33">
        <f>'BC Emissions by Year'!Q13*1000000/Indicators!R$11</f>
        <v>15359.83944210124</v>
      </c>
      <c r="R13" s="33">
        <f>'BC Emissions by Year'!R13*1000000/Indicators!S$11</f>
        <v>15435.567635040965</v>
      </c>
      <c r="S13" s="33">
        <f>'BC Emissions by Year'!S13*1000000/Indicators!T$11</f>
        <v>15355.176117417159</v>
      </c>
      <c r="T13" s="33">
        <f>'BC Emissions by Year'!T13*1000000/Indicators!U$11</f>
        <v>15237.546898864055</v>
      </c>
      <c r="U13" s="33">
        <f>'BC Emissions by Year'!U13*1000000/Indicators!V$11</f>
        <v>14182.928920468883</v>
      </c>
      <c r="V13" s="33">
        <f>'BC Emissions by Year'!V13*1000000/Indicators!W$11</f>
        <v>13894.878189290297</v>
      </c>
      <c r="W13" s="33">
        <f>'BC Emissions by Year'!W13*1000000/Indicators!X$11</f>
        <v>13854.169439858968</v>
      </c>
      <c r="X13" s="33">
        <f>'BC Emissions by Year'!X13*1000000/Indicators!Y$11</f>
        <v>13968.411641094222</v>
      </c>
      <c r="Y13" s="33">
        <f>'BC Emissions by Year'!Y13*1000000/Indicators!Z$11</f>
        <v>13971.729021753245</v>
      </c>
      <c r="Z13" s="34">
        <f>AVERAGE(L13:S13)</f>
        <v>15742.348315477782</v>
      </c>
      <c r="AA13" s="34">
        <f>AVERAGE(T13:Y13)</f>
        <v>14184.944018554947</v>
      </c>
      <c r="AB13" s="34">
        <f t="shared" ref="AB13:AB15" si="0">AA13-Z13</f>
        <v>-1557.4042969228358</v>
      </c>
      <c r="AC13" s="135">
        <f t="shared" ref="AC13:AC83" si="1">AB13/Z13</f>
        <v>-9.8930875223463652E-2</v>
      </c>
      <c r="AD13" s="122">
        <f>ROW()</f>
        <v>13</v>
      </c>
    </row>
    <row r="14" spans="1:32">
      <c r="A14" s="126" t="str">
        <f>CONCATENATE("'TOTAL' figures above are sum of 'ENERGY' (Row ",AD15, "), 'INDUSTRIAL PROCESSES AND PRODUCT USE' (Row ",AD56, "), 'AGRICULTURE' (Row ",AD72, ") and 'WASTE' (Row ",AD80, "). However, beginning in 2006 (partially in that year, fully in subsequent years, TOTAL also includes Row ",AD85, "(Afforestation + Deforestation). Thus the pre-2006 TOTAL figures aren't consistent with post-2006.")</f>
        <v>'TOTAL' figures above are sum of 'ENERGY' (Row 15), 'INDUSTRIAL PROCESSES AND PRODUCT USE' (Row 56), 'AGRICULTURE' (Row 72) and 'WASTE' (Row 80). However, beginning in 2006 (partially in that year, fully in subsequent years, TOTAL also includes Row 85(Afforestation + Deforestation). Thus the pre-2006 TOTAL figures aren't consistent with post-2006.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34"/>
      <c r="AA14" s="34"/>
      <c r="AB14" s="34"/>
      <c r="AC14" s="221"/>
      <c r="AD14" s="122">
        <f>ROW()</f>
        <v>14</v>
      </c>
    </row>
    <row r="15" spans="1:32">
      <c r="A15" s="108" t="s">
        <v>35</v>
      </c>
      <c r="B15" s="109">
        <f>'BC Emissions by Year'!B15*1000000/Indicators!C$11</f>
        <v>12876.111169800339</v>
      </c>
      <c r="C15" s="109">
        <f>'BC Emissions by Year'!C15*1000000/Indicators!D$11</f>
        <v>12265.671149727712</v>
      </c>
      <c r="D15" s="109">
        <f>'BC Emissions by Year'!D15*1000000/Indicators!E$11</f>
        <v>11649.143449841855</v>
      </c>
      <c r="E15" s="109">
        <f>'BC Emissions by Year'!E15*1000000/Indicators!F$11</f>
        <v>12063.825014187592</v>
      </c>
      <c r="F15" s="109">
        <f>'BC Emissions by Year'!F15*1000000/Indicators!G$11</f>
        <v>12378.195495243577</v>
      </c>
      <c r="G15" s="109">
        <f>'BC Emissions by Year'!G15*1000000/Indicators!H$11</f>
        <v>13031.58811947259</v>
      </c>
      <c r="H15" s="109">
        <f>'BC Emissions by Year'!H15*1000000/Indicators!I$11</f>
        <v>13099.419779221478</v>
      </c>
      <c r="I15" s="109">
        <f>'BC Emissions by Year'!I15*1000000/Indicators!J$11</f>
        <v>12463.84865336296</v>
      </c>
      <c r="J15" s="109">
        <f>'BC Emissions by Year'!J15*1000000/Indicators!K$11</f>
        <v>12576.50629777086</v>
      </c>
      <c r="K15" s="109">
        <f>'BC Emissions by Year'!K15*1000000/Indicators!L$11</f>
        <v>12866.232330141724</v>
      </c>
      <c r="L15" s="109">
        <f>'BC Emissions by Year'!L15*1000000/Indicators!M$11</f>
        <v>12982.833248334471</v>
      </c>
      <c r="M15" s="109">
        <f>'BC Emissions by Year'!M15*1000000/Indicators!N$11</f>
        <v>13443.055859239732</v>
      </c>
      <c r="N15" s="109">
        <f>'BC Emissions by Year'!N15*1000000/Indicators!O$11</f>
        <v>12660.773790905638</v>
      </c>
      <c r="O15" s="109">
        <f>'BC Emissions by Year'!O15*1000000/Indicators!P$11</f>
        <v>12766.422869103993</v>
      </c>
      <c r="P15" s="109">
        <f>'BC Emissions by Year'!P15*1000000/Indicators!Q$11</f>
        <v>12945.935504079196</v>
      </c>
      <c r="Q15" s="109">
        <f>'BC Emissions by Year'!Q15*1000000/Indicators!R$11</f>
        <v>12416.887393397656</v>
      </c>
      <c r="R15" s="109">
        <f>'BC Emissions by Year'!R15*1000000/Indicators!S$11</f>
        <v>12001.369009299853</v>
      </c>
      <c r="S15" s="109">
        <f>'BC Emissions by Year'!S15*1000000/Indicators!T$11</f>
        <v>11781.984496190686</v>
      </c>
      <c r="T15" s="109">
        <f>'BC Emissions by Year'!T15*1000000/Indicators!U$11</f>
        <v>11771.4447501472</v>
      </c>
      <c r="U15" s="109">
        <f>'BC Emissions by Year'!U15*1000000/Indicators!V$11</f>
        <v>10833.967118637869</v>
      </c>
      <c r="V15" s="109">
        <f>'BC Emissions by Year'!V15*1000000/Indicators!W$11</f>
        <v>10676.723885333076</v>
      </c>
      <c r="W15" s="109">
        <f>'BC Emissions by Year'!W15*1000000/Indicators!X$11</f>
        <v>10702.663339043316</v>
      </c>
      <c r="X15" s="109">
        <f>'BC Emissions by Year'!X15*1000000/Indicators!Y$11</f>
        <v>10870.684113071147</v>
      </c>
      <c r="Y15" s="109">
        <f>'BC Emissions by Year'!Y15*1000000/Indicators!Z$11</f>
        <v>10981.342659038151</v>
      </c>
      <c r="Z15" s="110">
        <f>AVERAGE(L15:S15)</f>
        <v>12624.907771318904</v>
      </c>
      <c r="AA15" s="110">
        <f t="shared" ref="AA15:AA77" si="2">AVERAGE(T15:Y15)</f>
        <v>10972.80431087846</v>
      </c>
      <c r="AB15" s="110">
        <f t="shared" si="0"/>
        <v>-1652.1034604404431</v>
      </c>
      <c r="AC15" s="111">
        <f t="shared" si="1"/>
        <v>-0.13086063600350964</v>
      </c>
      <c r="AD15" s="122">
        <f>ROW()</f>
        <v>15</v>
      </c>
    </row>
    <row r="16" spans="1:32">
      <c r="A16" s="123" t="str">
        <f>CONCATENATE("'ENERGY' figures above are sum of 'Stationary Combustion Sources' (Row ",AD20, "), 'Transport' (Row ",AD32, "), and 'Fugitive Sources' (Row ",AD52, ").")</f>
        <v>'ENERGY' figures above are sum of 'Stationary Combustion Sources' (Row 20), 'Transport' (Row 32), and 'Fugitive Sources' (Row 52).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66">
        <f>'BC Emissions by Year'!B18*1000000/Indicators!C$11</f>
        <v>11626.261543972489</v>
      </c>
      <c r="C18" s="166">
        <f>'BC Emissions by Year'!C18*1000000/Indicators!D$11</f>
        <v>11077.404977072967</v>
      </c>
      <c r="D18" s="166">
        <f>'BC Emissions by Year'!D18*1000000/Indicators!E$11</f>
        <v>10506.11520166067</v>
      </c>
      <c r="E18" s="166">
        <f>'BC Emissions by Year'!E18*1000000/Indicators!F$11</f>
        <v>10971.740546694224</v>
      </c>
      <c r="F18" s="166">
        <f>'BC Emissions by Year'!F18*1000000/Indicators!G$11</f>
        <v>10983.12352215303</v>
      </c>
      <c r="G18" s="166">
        <f>'BC Emissions by Year'!G18*1000000/Indicators!H$11</f>
        <v>11601.866423802396</v>
      </c>
      <c r="H18" s="166">
        <f>'BC Emissions by Year'!H18*1000000/Indicators!I$11</f>
        <v>11574.794291115697</v>
      </c>
      <c r="I18" s="166">
        <f>'BC Emissions by Year'!I18*1000000/Indicators!J$11</f>
        <v>10922.303510803797</v>
      </c>
      <c r="J18" s="166">
        <f>'BC Emissions by Year'!J18*1000000/Indicators!K$11</f>
        <v>11068.814660139873</v>
      </c>
      <c r="K18" s="166">
        <f>'BC Emissions by Year'!K18*1000000/Indicators!L$11</f>
        <v>11430.923540029833</v>
      </c>
      <c r="L18" s="166">
        <f>'BC Emissions by Year'!L18*1000000/Indicators!M$11</f>
        <v>11564.014461297351</v>
      </c>
      <c r="M18" s="166">
        <f>'BC Emissions by Year'!M18*1000000/Indicators!N$11</f>
        <v>11988.811550640376</v>
      </c>
      <c r="N18" s="166">
        <f>'BC Emissions by Year'!N18*1000000/Indicators!O$11</f>
        <v>11342.157623484542</v>
      </c>
      <c r="O18" s="166">
        <f>'BC Emissions by Year'!O18*1000000/Indicators!P$11</f>
        <v>11490.289899751906</v>
      </c>
      <c r="P18" s="166">
        <f>'BC Emissions by Year'!P18*1000000/Indicators!Q$11</f>
        <v>11706.319704384452</v>
      </c>
      <c r="Q18" s="166">
        <f>'BC Emissions by Year'!Q18*1000000/Indicators!R$11</f>
        <v>11141.832427105473</v>
      </c>
      <c r="R18" s="166">
        <f>'BC Emissions by Year'!R18*1000000/Indicators!S$11</f>
        <v>10809.85964585299</v>
      </c>
      <c r="S18" s="166">
        <f>'BC Emissions by Year'!S18*1000000/Indicators!T$11</f>
        <v>10605.442416399743</v>
      </c>
      <c r="T18" s="166">
        <f>'BC Emissions by Year'!T18*1000000/Indicators!U$11</f>
        <v>10514.01598040844</v>
      </c>
      <c r="U18" s="166">
        <f>'BC Emissions by Year'!U18*1000000/Indicators!V$11</f>
        <v>9716.8963982805144</v>
      </c>
      <c r="V18" s="166">
        <f>'BC Emissions by Year'!V18*1000000/Indicators!W$11</f>
        <v>9588.0729773855273</v>
      </c>
      <c r="W18" s="166">
        <f>'BC Emissions by Year'!W18*1000000/Indicators!X$11</f>
        <v>9499.5104359507459</v>
      </c>
      <c r="X18" s="166">
        <f>'BC Emissions by Year'!X18*1000000/Indicators!Y$11</f>
        <v>9719.4777905243882</v>
      </c>
      <c r="Y18" s="166">
        <f>'BC Emissions by Year'!Y18*1000000/Indicators!Z$11</f>
        <v>9809.0166875716313</v>
      </c>
      <c r="Z18" s="166">
        <f>AVERAGE(L18:S18)</f>
        <v>11331.090966114605</v>
      </c>
      <c r="AA18" s="166">
        <f t="shared" si="2"/>
        <v>9807.8317116868748</v>
      </c>
      <c r="AB18" s="166">
        <f t="shared" ref="AB18:AB81" si="3">AA18-Z18</f>
        <v>-1523.2592544277304</v>
      </c>
      <c r="AC18" s="168">
        <f t="shared" ref="AC18:AC19" si="4">AB18/Z18</f>
        <v>-0.13443182646604868</v>
      </c>
      <c r="AD18" s="122">
        <f>ROW()</f>
        <v>18</v>
      </c>
    </row>
    <row r="19" spans="1:30">
      <c r="A19" s="165" t="s">
        <v>179</v>
      </c>
      <c r="B19" s="166">
        <f>'BC Emissions by Year'!B19*1000000/Indicators!C$11</f>
        <v>11380.998691955956</v>
      </c>
      <c r="C19" s="166">
        <f>'BC Emissions by Year'!C19*1000000/Indicators!D$11</f>
        <v>10936.760037077644</v>
      </c>
      <c r="D19" s="166">
        <f>'BC Emissions by Year'!D19*1000000/Indicators!E$11</f>
        <v>10234.794302320495</v>
      </c>
      <c r="E19" s="166">
        <f>'BC Emissions by Year'!E19*1000000/Indicators!F$11</f>
        <v>10421.527948499494</v>
      </c>
      <c r="F19" s="166">
        <f>'BC Emissions by Year'!F19*1000000/Indicators!G$11</f>
        <v>10491.664043725434</v>
      </c>
      <c r="G19" s="166">
        <f>'BC Emissions by Year'!G19*1000000/Indicators!H$11</f>
        <v>11006.957502450085</v>
      </c>
      <c r="H19" s="166">
        <f>'BC Emissions by Year'!H19*1000000/Indicators!I$11</f>
        <v>11475.939926184117</v>
      </c>
      <c r="I19" s="166">
        <f>'BC Emissions by Year'!I19*1000000/Indicators!J$11</f>
        <v>10732.159145714997</v>
      </c>
      <c r="J19" s="166">
        <f>'BC Emissions by Year'!J19*1000000/Indicators!K$11</f>
        <v>10694.274512243994</v>
      </c>
      <c r="K19" s="166">
        <f>'BC Emissions by Year'!K19*1000000/Indicators!L$11</f>
        <v>11218.869890684975</v>
      </c>
      <c r="L19" s="166">
        <f>'BC Emissions by Year'!L19*1000000/Indicators!M$11</f>
        <v>11084.273201926573</v>
      </c>
      <c r="M19" s="166">
        <f>'BC Emissions by Year'!M19*1000000/Indicators!N$11</f>
        <v>11379.360187755708</v>
      </c>
      <c r="N19" s="166">
        <f>'BC Emissions by Year'!N19*1000000/Indicators!O$11</f>
        <v>11110.021406065616</v>
      </c>
      <c r="O19" s="166">
        <f>'BC Emissions by Year'!O19*1000000/Indicators!P$11</f>
        <v>11242.320434802383</v>
      </c>
      <c r="P19" s="166">
        <f>'BC Emissions by Year'!P19*1000000/Indicators!Q$11</f>
        <v>11404.149623318375</v>
      </c>
      <c r="Q19" s="166">
        <f>'BC Emissions by Year'!Q19*1000000/Indicators!R$11</f>
        <v>10822.897567827396</v>
      </c>
      <c r="R19" s="166">
        <f>'BC Emissions by Year'!R19*1000000/Indicators!S$11</f>
        <v>10450.908790780055</v>
      </c>
      <c r="S19" s="166">
        <f>'BC Emissions by Year'!S19*1000000/Indicators!T$11</f>
        <v>10338.616048443077</v>
      </c>
      <c r="T19" s="166">
        <f>'BC Emissions by Year'!T19*1000000/Indicators!U$11</f>
        <v>10172.331640250899</v>
      </c>
      <c r="U19" s="166">
        <f>'BC Emissions by Year'!U19*1000000/Indicators!V$11</f>
        <v>9414.0100031706334</v>
      </c>
      <c r="V19" s="166">
        <f>'BC Emissions by Year'!V19*1000000/Indicators!W$11</f>
        <v>9312.0506893187903</v>
      </c>
      <c r="W19" s="166">
        <f>'BC Emissions by Year'!W19*1000000/Indicators!X$11</f>
        <v>9326.4036673358969</v>
      </c>
      <c r="X19" s="166">
        <f>'BC Emissions by Year'!X19*1000000/Indicators!Y$11</f>
        <v>9519.4946905167799</v>
      </c>
      <c r="Y19" s="166">
        <f>'BC Emissions by Year'!Y19*1000000/Indicators!Z$11</f>
        <v>9627.3608196029127</v>
      </c>
      <c r="Z19" s="166">
        <f t="shared" ref="Z19" si="5">Z30+Z32</f>
        <v>10979.068407614897</v>
      </c>
      <c r="AA19" s="166">
        <f t="shared" si="2"/>
        <v>9561.9419183659866</v>
      </c>
      <c r="AB19" s="166">
        <f t="shared" si="3"/>
        <v>-1417.1264892489107</v>
      </c>
      <c r="AC19" s="168">
        <f t="shared" si="4"/>
        <v>-0.12907529460933276</v>
      </c>
      <c r="AD19" s="122">
        <f>ROW()</f>
        <v>19</v>
      </c>
    </row>
    <row r="20" spans="1:30">
      <c r="A20" s="92" t="s">
        <v>36</v>
      </c>
      <c r="B20" s="93">
        <f>'BC Emissions by Year'!B20*1000000/Indicators!C$11</f>
        <v>5910.7951938829028</v>
      </c>
      <c r="C20" s="93">
        <f>'BC Emissions by Year'!C20*1000000/Indicators!D$11</f>
        <v>5401.4431913856815</v>
      </c>
      <c r="D20" s="93">
        <f>'BC Emissions by Year'!D20*1000000/Indicators!E$11</f>
        <v>4909.7429651314578</v>
      </c>
      <c r="E20" s="93">
        <f>'BC Emissions by Year'!E20*1000000/Indicators!F$11</f>
        <v>5381.2752768231958</v>
      </c>
      <c r="F20" s="93">
        <f>'BC Emissions by Year'!F20*1000000/Indicators!G$11</f>
        <v>5238.8370119422143</v>
      </c>
      <c r="G20" s="93">
        <f>'BC Emissions by Year'!G20*1000000/Indicators!H$11</f>
        <v>5709.2442604681137</v>
      </c>
      <c r="H20" s="93">
        <f>'BC Emissions by Year'!H20*1000000/Indicators!I$11</f>
        <v>5656.1011270602794</v>
      </c>
      <c r="I20" s="93">
        <f>'BC Emissions by Year'!I20*1000000/Indicators!J$11</f>
        <v>4953.4529308453175</v>
      </c>
      <c r="J20" s="93">
        <f>'BC Emissions by Year'!J20*1000000/Indicators!K$11</f>
        <v>5034.1046619013068</v>
      </c>
      <c r="K20" s="93">
        <f>'BC Emissions by Year'!K20*1000000/Indicators!L$11</f>
        <v>5460.8866038265305</v>
      </c>
      <c r="L20" s="93">
        <f>'BC Emissions by Year'!L20*1000000/Indicators!M$11</f>
        <v>5584.7189840136634</v>
      </c>
      <c r="M20" s="93">
        <f>'BC Emissions by Year'!M20*1000000/Indicators!N$11</f>
        <v>6053.1465884887584</v>
      </c>
      <c r="N20" s="93">
        <f>'BC Emissions by Year'!N20*1000000/Indicators!O$11</f>
        <v>5493.6974017258863</v>
      </c>
      <c r="O20" s="93">
        <f>'BC Emissions by Year'!O20*1000000/Indicators!P$11</f>
        <v>5315.880558501377</v>
      </c>
      <c r="P20" s="93">
        <f>'BC Emissions by Year'!P20*1000000/Indicators!Q$11</f>
        <v>5391.7466491572141</v>
      </c>
      <c r="Q20" s="93">
        <f>'BC Emissions by Year'!Q20*1000000/Indicators!R$11</f>
        <v>5162.3539604264552</v>
      </c>
      <c r="R20" s="93">
        <f>'BC Emissions by Year'!R20*1000000/Indicators!S$11</f>
        <v>5004.474252038116</v>
      </c>
      <c r="S20" s="93">
        <f>'BC Emissions by Year'!S20*1000000/Indicators!T$11</f>
        <v>4748.6068751361809</v>
      </c>
      <c r="T20" s="93">
        <f>'BC Emissions by Year'!T20*1000000/Indicators!U$11</f>
        <v>4631.5186184835002</v>
      </c>
      <c r="U20" s="93">
        <f>'BC Emissions by Year'!U20*1000000/Indicators!V$11</f>
        <v>4408.4366965612608</v>
      </c>
      <c r="V20" s="93">
        <f>'BC Emissions by Year'!V20*1000000/Indicators!W$11</f>
        <v>4224.0883336267079</v>
      </c>
      <c r="W20" s="93">
        <f>'BC Emissions by Year'!W20*1000000/Indicators!X$11</f>
        <v>4504.6070130134749</v>
      </c>
      <c r="X20" s="93">
        <f>'BC Emissions by Year'!X20*1000000/Indicators!Y$11</f>
        <v>4449.5175688719755</v>
      </c>
      <c r="Y20" s="93">
        <f>'BC Emissions by Year'!Y20*1000000/Indicators!Z$11</f>
        <v>4406.1513573997172</v>
      </c>
      <c r="Z20" s="94">
        <f>AVERAGE(L20:S20)</f>
        <v>5344.3281586859575</v>
      </c>
      <c r="AA20" s="94">
        <f t="shared" si="2"/>
        <v>4437.3865979927732</v>
      </c>
      <c r="AB20" s="94">
        <f t="shared" si="3"/>
        <v>-906.94156069318433</v>
      </c>
      <c r="AC20" s="112">
        <f t="shared" si="1"/>
        <v>-0.16970169753127204</v>
      </c>
      <c r="AD20" s="122">
        <f>ROW()</f>
        <v>20</v>
      </c>
    </row>
    <row r="21" spans="1:30">
      <c r="A21" s="124" t="str">
        <f>CONCATENATE("'Stationary Combustion Sources'  above are sum of eight elements in Rows ",AD22, "-",AD29, ".")</f>
        <v>'Stationary Combustion Sources'  above are sum of eight elements in Rows 22-29.</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19"/>
      <c r="AA21" s="119"/>
      <c r="AB21" s="119"/>
      <c r="AC21" s="119"/>
      <c r="AD21" s="122">
        <f>ROW()</f>
        <v>21</v>
      </c>
    </row>
    <row r="22" spans="1:30">
      <c r="A22" s="95" t="s">
        <v>37</v>
      </c>
      <c r="B22" s="96">
        <f>'BC Emissions by Year'!B22*1000000/Indicators!C$11</f>
        <v>245.26285201653286</v>
      </c>
      <c r="C22" s="96">
        <f>'BC Emissions by Year'!C22*1000000/Indicators!D$11</f>
        <v>140.64493999532277</v>
      </c>
      <c r="D22" s="96">
        <f>'BC Emissions by Year'!D22*1000000/Indicators!E$11</f>
        <v>271.32089934017569</v>
      </c>
      <c r="E22" s="96">
        <f>'BC Emissions by Year'!E22*1000000/Indicators!F$11</f>
        <v>550.21259819472766</v>
      </c>
      <c r="F22" s="96">
        <f>'BC Emissions by Year'!F22*1000000/Indicators!G$11</f>
        <v>491.45947842759466</v>
      </c>
      <c r="G22" s="96">
        <f>'BC Emissions by Year'!G22*1000000/Indicators!H$11</f>
        <v>594.90892135230945</v>
      </c>
      <c r="H22" s="96">
        <f>'BC Emissions by Year'!H22*1000000/Indicators!I$11</f>
        <v>98.854364931579923</v>
      </c>
      <c r="I22" s="96">
        <f>'BC Emissions by Year'!I22*1000000/Indicators!J$11</f>
        <v>190.14436508879865</v>
      </c>
      <c r="J22" s="96">
        <f>'BC Emissions by Year'!J22*1000000/Indicators!K$11</f>
        <v>374.5401478958795</v>
      </c>
      <c r="K22" s="96">
        <f>'BC Emissions by Year'!K22*1000000/Indicators!L$11</f>
        <v>212.05364934485667</v>
      </c>
      <c r="L22" s="96">
        <f>'BC Emissions by Year'!L22*1000000/Indicators!M$11</f>
        <v>479.74125937077713</v>
      </c>
      <c r="M22" s="96">
        <f>'BC Emissions by Year'!M22*1000000/Indicators!N$11</f>
        <v>609.45136288466597</v>
      </c>
      <c r="N22" s="96">
        <f>'BC Emissions by Year'!N22*1000000/Indicators!O$11</f>
        <v>232.13621741892547</v>
      </c>
      <c r="O22" s="96">
        <f>'BC Emissions by Year'!O22*1000000/Indicators!P$11</f>
        <v>247.96946494952334</v>
      </c>
      <c r="P22" s="96">
        <f>'BC Emissions by Year'!P22*1000000/Indicators!Q$11</f>
        <v>302.17008106607744</v>
      </c>
      <c r="Q22" s="96">
        <f>'BC Emissions by Year'!Q22*1000000/Indicators!R$11</f>
        <v>318.93485927807802</v>
      </c>
      <c r="R22" s="96">
        <f>'BC Emissions by Year'!R22*1000000/Indicators!S$11</f>
        <v>358.9508550729355</v>
      </c>
      <c r="S22" s="96">
        <f>'BC Emissions by Year'!S22*1000000/Indicators!T$11</f>
        <v>266.82636795666832</v>
      </c>
      <c r="T22" s="96">
        <f>'BC Emissions by Year'!T22*1000000/Indicators!U$11</f>
        <v>341.68434015754201</v>
      </c>
      <c r="U22" s="96">
        <f>'BC Emissions by Year'!U22*1000000/Indicators!V$11</f>
        <v>302.88639510988207</v>
      </c>
      <c r="V22" s="96">
        <f>'BC Emissions by Year'!V22*1000000/Indicators!W$11</f>
        <v>276.02228806673747</v>
      </c>
      <c r="W22" s="96">
        <f>'BC Emissions by Year'!W22*1000000/Indicators!X$11</f>
        <v>173.10676861485001</v>
      </c>
      <c r="X22" s="96">
        <f>'BC Emissions by Year'!X22*1000000/Indicators!Y$11</f>
        <v>199.98310000760856</v>
      </c>
      <c r="Y22" s="96">
        <f>'BC Emissions by Year'!Y22*1000000/Indicators!Z$11</f>
        <v>181.65586796871929</v>
      </c>
      <c r="Z22" s="127">
        <f t="shared" ref="Z22:Z30" si="6">AVERAGE(L22:S22)</f>
        <v>352.02255849970646</v>
      </c>
      <c r="AA22" s="127">
        <f t="shared" si="2"/>
        <v>245.88979332088991</v>
      </c>
      <c r="AB22" s="127">
        <f t="shared" si="3"/>
        <v>-106.13276517881656</v>
      </c>
      <c r="AC22" s="136">
        <f t="shared" si="1"/>
        <v>-0.30149421568647866</v>
      </c>
      <c r="AD22" s="122">
        <f>ROW()</f>
        <v>22</v>
      </c>
    </row>
    <row r="23" spans="1:30">
      <c r="A23" s="99" t="s">
        <v>38</v>
      </c>
      <c r="B23" s="96">
        <f>'BC Emissions by Year'!B23*1000000/Indicators!C$11</f>
        <v>368.6703169196702</v>
      </c>
      <c r="C23" s="96">
        <f>'BC Emissions by Year'!C23*1000000/Indicators!D$11</f>
        <v>358.09452527261237</v>
      </c>
      <c r="D23" s="96">
        <f>'BC Emissions by Year'!D23*1000000/Indicators!E$11</f>
        <v>293.43293324440577</v>
      </c>
      <c r="E23" s="96">
        <f>'BC Emissions by Year'!E23*1000000/Indicators!F$11</f>
        <v>196.98274272661934</v>
      </c>
      <c r="F23" s="96">
        <f>'BC Emissions by Year'!F23*1000000/Indicators!G$11</f>
        <v>187.81141784439805</v>
      </c>
      <c r="G23" s="96">
        <f>'BC Emissions by Year'!G23*1000000/Indicators!H$11</f>
        <v>150.03055056151342</v>
      </c>
      <c r="H23" s="96">
        <f>'BC Emissions by Year'!H23*1000000/Indicators!I$11</f>
        <v>189.89334015511872</v>
      </c>
      <c r="I23" s="96">
        <f>'BC Emissions by Year'!I23*1000000/Indicators!J$11</f>
        <v>111.72279942476848</v>
      </c>
      <c r="J23" s="96">
        <f>'BC Emissions by Year'!J23*1000000/Indicators!K$11</f>
        <v>103.879568819224</v>
      </c>
      <c r="K23" s="96">
        <f>'BC Emissions by Year'!K23*1000000/Indicators!L$11</f>
        <v>117.07519389714018</v>
      </c>
      <c r="L23" s="96">
        <f>'BC Emissions by Year'!L23*1000000/Indicators!M$11</f>
        <v>103.22142383992546</v>
      </c>
      <c r="M23" s="96">
        <f>'BC Emissions by Year'!M23*1000000/Indicators!N$11</f>
        <v>108.04264439942138</v>
      </c>
      <c r="N23" s="96">
        <f>'BC Emissions by Year'!N23*1000000/Indicators!O$11</f>
        <v>125.66511306475032</v>
      </c>
      <c r="O23" s="96">
        <f>'BC Emissions by Year'!O23*1000000/Indicators!P$11</f>
        <v>119.13254416911586</v>
      </c>
      <c r="P23" s="96">
        <f>'BC Emissions by Year'!P23*1000000/Indicators!Q$11</f>
        <v>206.58583457996639</v>
      </c>
      <c r="Q23" s="96">
        <f>'BC Emissions by Year'!Q23*1000000/Indicators!R$11</f>
        <v>118.60232786692106</v>
      </c>
      <c r="R23" s="96">
        <f>'BC Emissions by Year'!R23*1000000/Indicators!S$11</f>
        <v>149.02083161757261</v>
      </c>
      <c r="S23" s="96">
        <f>'BC Emissions by Year'!S23*1000000/Indicators!T$11</f>
        <v>148.6240199881295</v>
      </c>
      <c r="T23" s="96">
        <f>'BC Emissions by Year'!T23*1000000/Indicators!U$11</f>
        <v>111.68653917437577</v>
      </c>
      <c r="U23" s="96">
        <f>'BC Emissions by Year'!U23*1000000/Indicators!V$11</f>
        <v>131.94636904685677</v>
      </c>
      <c r="V23" s="96">
        <f>'BC Emissions by Year'!V23*1000000/Indicators!W$11</f>
        <v>141.82629226597302</v>
      </c>
      <c r="W23" s="96">
        <f>'BC Emissions by Year'!W23*1000000/Indicators!X$11</f>
        <v>115.77115596716583</v>
      </c>
      <c r="X23" s="96">
        <f>'BC Emissions by Year'!X23*1000000/Indicators!Y$11</f>
        <v>124.71146292807407</v>
      </c>
      <c r="Y23" s="96">
        <f>'BC Emissions by Year'!Y23*1000000/Indicators!Z$11</f>
        <v>113.2101527757533</v>
      </c>
      <c r="Z23" s="127">
        <f t="shared" si="6"/>
        <v>134.86184244072533</v>
      </c>
      <c r="AA23" s="127">
        <f t="shared" si="2"/>
        <v>123.19199535969977</v>
      </c>
      <c r="AB23" s="127">
        <f t="shared" si="3"/>
        <v>-11.669847081025551</v>
      </c>
      <c r="AC23" s="136">
        <f t="shared" si="1"/>
        <v>-8.6531867501029425E-2</v>
      </c>
      <c r="AD23" s="122">
        <f>ROW()</f>
        <v>23</v>
      </c>
    </row>
    <row r="24" spans="1:30">
      <c r="A24" s="95" t="s">
        <v>39</v>
      </c>
      <c r="B24" s="96">
        <f>'BC Emissions by Year'!B24*1000000/Indicators!C$11</f>
        <v>818.024041618365</v>
      </c>
      <c r="C24" s="96">
        <f>'BC Emissions by Year'!C24*1000000/Indicators!D$11</f>
        <v>584.88351545467765</v>
      </c>
      <c r="D24" s="96">
        <f>'BC Emissions by Year'!D24*1000000/Indicators!E$11</f>
        <v>315.98945067905191</v>
      </c>
      <c r="E24" s="96">
        <f>'BC Emissions by Year'!E24*1000000/Indicators!F$11</f>
        <v>332.82295194523545</v>
      </c>
      <c r="F24" s="96">
        <f>'BC Emissions by Year'!F24*1000000/Indicators!G$11</f>
        <v>522.49611099857509</v>
      </c>
      <c r="G24" s="96">
        <f>'BC Emissions by Year'!G24*1000000/Indicators!H$11</f>
        <v>834.59158507540019</v>
      </c>
      <c r="H24" s="96">
        <f>'BC Emissions by Year'!H24*1000000/Indicators!I$11</f>
        <v>1036.0327990530423</v>
      </c>
      <c r="I24" s="96">
        <f>'BC Emissions by Year'!I24*1000000/Indicators!J$11</f>
        <v>662.10997010734002</v>
      </c>
      <c r="J24" s="96">
        <f>'BC Emissions by Year'!J24*1000000/Indicators!K$11</f>
        <v>848.4933293559792</v>
      </c>
      <c r="K24" s="96">
        <f>'BC Emissions by Year'!K24*1000000/Indicators!L$11</f>
        <v>1178.0215192835708</v>
      </c>
      <c r="L24" s="96">
        <f>'BC Emissions by Year'!L24*1000000/Indicators!M$11</f>
        <v>874.55558044514748</v>
      </c>
      <c r="M24" s="96">
        <f>'BC Emissions by Year'!M24*1000000/Indicators!N$11</f>
        <v>1252.1506846639563</v>
      </c>
      <c r="N24" s="96">
        <f>'BC Emissions by Year'!N24*1000000/Indicators!O$11</f>
        <v>1303.0155242075045</v>
      </c>
      <c r="O24" s="96">
        <f>'BC Emissions by Year'!O24*1000000/Indicators!P$11</f>
        <v>1361.9549116919825</v>
      </c>
      <c r="P24" s="96">
        <f>'BC Emissions by Year'!P24*1000000/Indicators!Q$11</f>
        <v>1438.9828997148857</v>
      </c>
      <c r="Q24" s="96">
        <f>'BC Emissions by Year'!Q24*1000000/Indicators!R$11</f>
        <v>1288.7982960975771</v>
      </c>
      <c r="R24" s="96">
        <f>'BC Emissions by Year'!R24*1000000/Indicators!S$11</f>
        <v>1465.689031116204</v>
      </c>
      <c r="S24" s="96">
        <f>'BC Emissions by Year'!S24*1000000/Indicators!T$11</f>
        <v>1382.0215640188696</v>
      </c>
      <c r="T24" s="96">
        <f>'BC Emissions by Year'!T24*1000000/Indicators!U$11</f>
        <v>1391.3938834039564</v>
      </c>
      <c r="U24" s="96">
        <f>'BC Emissions by Year'!U24*1000000/Indicators!V$11</f>
        <v>1329.9841391670961</v>
      </c>
      <c r="V24" s="96">
        <f>'BC Emissions by Year'!V24*1000000/Indicators!W$11</f>
        <v>1355.2698245567558</v>
      </c>
      <c r="W24" s="96">
        <f>'BC Emissions by Year'!W24*1000000/Indicators!X$11</f>
        <v>1495.5264223503368</v>
      </c>
      <c r="X24" s="96">
        <f>'BC Emissions by Year'!X24*1000000/Indicators!Y$11</f>
        <v>1457.9383275276441</v>
      </c>
      <c r="Y24" s="96">
        <f>'BC Emissions by Year'!Y24*1000000/Indicators!Z$11</f>
        <v>1505.3982278987066</v>
      </c>
      <c r="Z24" s="127">
        <f t="shared" si="6"/>
        <v>1295.8960614945158</v>
      </c>
      <c r="AA24" s="127">
        <f t="shared" si="2"/>
        <v>1422.5851374840825</v>
      </c>
      <c r="AB24" s="127">
        <f t="shared" si="3"/>
        <v>126.68907598956662</v>
      </c>
      <c r="AC24" s="136">
        <f t="shared" si="1"/>
        <v>9.7761757099145835E-2</v>
      </c>
      <c r="AD24" s="122">
        <f>ROW()</f>
        <v>24</v>
      </c>
    </row>
    <row r="25" spans="1:30">
      <c r="A25" s="99" t="s">
        <v>40</v>
      </c>
      <c r="B25" s="96">
        <f>'BC Emissions by Year'!B25*1000000/Indicators!C$11</f>
        <v>1980.8875138114797</v>
      </c>
      <c r="C25" s="96">
        <f>'BC Emissions by Year'!C25*1000000/Indicators!D$11</f>
        <v>1835.0226331468875</v>
      </c>
      <c r="D25" s="96">
        <f>'BC Emissions by Year'!D25*1000000/Indicators!E$11</f>
        <v>1604.83039481779</v>
      </c>
      <c r="E25" s="96">
        <f>'BC Emissions by Year'!E25*1000000/Indicators!F$11</f>
        <v>1687.0488450417358</v>
      </c>
      <c r="F25" s="96">
        <f>'BC Emissions by Year'!F25*1000000/Indicators!G$11</f>
        <v>1689.5905301612004</v>
      </c>
      <c r="G25" s="96">
        <f>'BC Emissions by Year'!G25*1000000/Indicators!H$11</f>
        <v>1860.6613946144803</v>
      </c>
      <c r="H25" s="96">
        <f>'BC Emissions by Year'!H25*1000000/Indicators!I$11</f>
        <v>1965.6333867164772</v>
      </c>
      <c r="I25" s="96">
        <f>'BC Emissions by Year'!I25*1000000/Indicators!J$11</f>
        <v>1806.2001370147284</v>
      </c>
      <c r="J25" s="96">
        <f>'BC Emissions by Year'!J25*1000000/Indicators!K$11</f>
        <v>1667.7229470025718</v>
      </c>
      <c r="K25" s="96">
        <f>'BC Emissions by Year'!K25*1000000/Indicators!L$11</f>
        <v>1828.5904794049736</v>
      </c>
      <c r="L25" s="96">
        <f>'BC Emissions by Year'!L25*1000000/Indicators!M$11</f>
        <v>1942.8337264279498</v>
      </c>
      <c r="M25" s="96">
        <f>'BC Emissions by Year'!M25*1000000/Indicators!N$11</f>
        <v>1921.1551716723193</v>
      </c>
      <c r="N25" s="96">
        <f>'BC Emissions by Year'!N25*1000000/Indicators!O$11</f>
        <v>1651.4141339268133</v>
      </c>
      <c r="O25" s="96">
        <f>'BC Emissions by Year'!O25*1000000/Indicators!P$11</f>
        <v>1663.5068312809201</v>
      </c>
      <c r="P25" s="96">
        <f>'BC Emissions by Year'!P25*1000000/Indicators!Q$11</f>
        <v>1571.4905545655461</v>
      </c>
      <c r="Q25" s="96">
        <f>'BC Emissions by Year'!Q25*1000000/Indicators!R$11</f>
        <v>1515.3962361927483</v>
      </c>
      <c r="R25" s="96">
        <f>'BC Emissions by Year'!R25*1000000/Indicators!S$11</f>
        <v>1116.550693132765</v>
      </c>
      <c r="S25" s="96">
        <f>'BC Emissions by Year'!S25*1000000/Indicators!T$11</f>
        <v>1086.3675988750706</v>
      </c>
      <c r="T25" s="96">
        <f>'BC Emissions by Year'!T25*1000000/Indicators!U$11</f>
        <v>935.15864583808229</v>
      </c>
      <c r="U25" s="96">
        <f>'BC Emissions by Year'!U25*1000000/Indicators!V$11</f>
        <v>916.14319611213909</v>
      </c>
      <c r="V25" s="96">
        <f>'BC Emissions by Year'!V25*1000000/Indicators!W$11</f>
        <v>909.8489336833868</v>
      </c>
      <c r="W25" s="96">
        <f>'BC Emissions by Year'!W25*1000000/Indicators!X$11</f>
        <v>929.2650681594497</v>
      </c>
      <c r="X25" s="96">
        <f>'BC Emissions by Year'!X25*1000000/Indicators!Y$11</f>
        <v>944.03701137638177</v>
      </c>
      <c r="Y25" s="96">
        <f>'BC Emissions by Year'!Y25*1000000/Indicators!Z$11</f>
        <v>966.70187788855628</v>
      </c>
      <c r="Z25" s="127">
        <f t="shared" si="6"/>
        <v>1558.5893682592666</v>
      </c>
      <c r="AA25" s="127">
        <f t="shared" si="2"/>
        <v>933.5257888429993</v>
      </c>
      <c r="AB25" s="127">
        <f t="shared" si="3"/>
        <v>-625.06357941626732</v>
      </c>
      <c r="AC25" s="136">
        <f t="shared" si="1"/>
        <v>-0.40104442654730715</v>
      </c>
      <c r="AD25" s="122">
        <f>ROW()</f>
        <v>25</v>
      </c>
    </row>
    <row r="26" spans="1:30">
      <c r="A26" s="99" t="s">
        <v>41</v>
      </c>
      <c r="B26" s="96">
        <f>'BC Emissions by Year'!B26*1000000/Indicators!C$11</f>
        <v>93.399168349426859</v>
      </c>
      <c r="C26" s="96">
        <f>'BC Emissions by Year'!C26*1000000/Indicators!D$11</f>
        <v>80.239007779684968</v>
      </c>
      <c r="D26" s="96">
        <f>'BC Emissions by Year'!D26*1000000/Indicators!E$11</f>
        <v>92.664517753261777</v>
      </c>
      <c r="E26" s="96">
        <f>'BC Emissions by Year'!E26*1000000/Indicators!F$11</f>
        <v>96.511006640250571</v>
      </c>
      <c r="F26" s="96">
        <f>'BC Emissions by Year'!F26*1000000/Indicators!G$11</f>
        <v>77.901655484178107</v>
      </c>
      <c r="G26" s="96">
        <f>'BC Emissions by Year'!G26*1000000/Indicators!H$11</f>
        <v>53.218536854282988</v>
      </c>
      <c r="H26" s="96">
        <f>'BC Emissions by Year'!H26*1000000/Indicators!I$11</f>
        <v>54.011635908987323</v>
      </c>
      <c r="I26" s="96">
        <f>'BC Emissions by Year'!I26*1000000/Indicators!J$11</f>
        <v>32.19096035210606</v>
      </c>
      <c r="J26" s="96">
        <f>'BC Emissions by Year'!J26*1000000/Indicators!K$11</f>
        <v>25.501759955090407</v>
      </c>
      <c r="K26" s="96">
        <f>'BC Emissions by Year'!K26*1000000/Indicators!L$11</f>
        <v>21.620820217506463</v>
      </c>
      <c r="L26" s="96">
        <f>'BC Emissions by Year'!L26*1000000/Indicators!M$11</f>
        <v>18.97666805306952</v>
      </c>
      <c r="M26" s="96">
        <f>'BC Emissions by Year'!M26*1000000/Indicators!N$11</f>
        <v>17.759633700370451</v>
      </c>
      <c r="N26" s="96">
        <f>'BC Emissions by Year'!N26*1000000/Indicators!O$11</f>
        <v>18.534676126132609</v>
      </c>
      <c r="O26" s="96">
        <f>'BC Emissions by Year'!O26*1000000/Indicators!P$11</f>
        <v>20.395834150715693</v>
      </c>
      <c r="P26" s="96">
        <f>'BC Emissions by Year'!P26*1000000/Indicators!Q$11</f>
        <v>25.13277067217776</v>
      </c>
      <c r="Q26" s="96">
        <f>'BC Emissions by Year'!Q26*1000000/Indicators!R$11</f>
        <v>26.729145442880011</v>
      </c>
      <c r="R26" s="96">
        <f>'BC Emissions by Year'!R26*1000000/Indicators!S$11</f>
        <v>28.150788871702353</v>
      </c>
      <c r="S26" s="96">
        <f>'BC Emissions by Year'!S26*1000000/Indicators!T$11</f>
        <v>29.244373743296418</v>
      </c>
      <c r="T26" s="96">
        <f>'BC Emissions by Year'!T26*1000000/Indicators!U$11</f>
        <v>24.044737334609827</v>
      </c>
      <c r="U26" s="96">
        <f>'BC Emissions by Year'!U26*1000000/Indicators!V$11</f>
        <v>14.296267173376251</v>
      </c>
      <c r="V26" s="96">
        <f>'BC Emissions by Year'!V26*1000000/Indicators!W$11</f>
        <v>18.336846327881982</v>
      </c>
      <c r="W26" s="96">
        <f>'BC Emissions by Year'!W26*1000000/Indicators!X$11</f>
        <v>41.892710671975237</v>
      </c>
      <c r="X26" s="96">
        <f>'BC Emissions by Year'!X26*1000000/Indicators!Y$11</f>
        <v>42.023323195027949</v>
      </c>
      <c r="Y26" s="96">
        <f>'BC Emissions by Year'!Y26*1000000/Indicators!Z$11</f>
        <v>35.370036147404591</v>
      </c>
      <c r="Z26" s="127">
        <f t="shared" si="6"/>
        <v>23.115486345043102</v>
      </c>
      <c r="AA26" s="127">
        <f t="shared" si="2"/>
        <v>29.327320141712637</v>
      </c>
      <c r="AB26" s="127">
        <f t="shared" si="3"/>
        <v>6.2118337966695343</v>
      </c>
      <c r="AC26" s="136">
        <f t="shared" si="1"/>
        <v>0.26873039588897091</v>
      </c>
      <c r="AD26" s="122">
        <f>ROW()</f>
        <v>26</v>
      </c>
    </row>
    <row r="27" spans="1:30">
      <c r="A27" s="99" t="s">
        <v>42</v>
      </c>
      <c r="B27" s="96">
        <f>'BC Emissions by Year'!B27*1000000/Indicators!C$11</f>
        <v>866.82605808779499</v>
      </c>
      <c r="C27" s="96">
        <f>'BC Emissions by Year'!C27*1000000/Indicators!D$11</f>
        <v>923.30549317300074</v>
      </c>
      <c r="D27" s="96">
        <f>'BC Emissions by Year'!D27*1000000/Indicators!E$11</f>
        <v>929.4077688481475</v>
      </c>
      <c r="E27" s="96">
        <f>'BC Emissions by Year'!E27*1000000/Indicators!F$11</f>
        <v>1012.8653441486225</v>
      </c>
      <c r="F27" s="96">
        <f>'BC Emissions by Year'!F27*1000000/Indicators!G$11</f>
        <v>908.33784318318408</v>
      </c>
      <c r="G27" s="96">
        <f>'BC Emissions by Year'!G27*1000000/Indicators!H$11</f>
        <v>904.23280259301032</v>
      </c>
      <c r="H27" s="96">
        <f>'BC Emissions by Year'!H27*1000000/Indicators!I$11</f>
        <v>892.05867885004477</v>
      </c>
      <c r="I27" s="96">
        <f>'BC Emissions by Year'!I27*1000000/Indicators!J$11</f>
        <v>844.69130843531229</v>
      </c>
      <c r="J27" s="96">
        <f>'BC Emissions by Year'!J27*1000000/Indicators!K$11</f>
        <v>739.42156512717304</v>
      </c>
      <c r="K27" s="96">
        <f>'BC Emissions by Year'!K27*1000000/Indicators!L$11</f>
        <v>757.35478417320701</v>
      </c>
      <c r="L27" s="96">
        <f>'BC Emissions by Year'!L27*1000000/Indicators!M$11</f>
        <v>855.55071216097588</v>
      </c>
      <c r="M27" s="96">
        <f>'BC Emissions by Year'!M27*1000000/Indicators!N$11</f>
        <v>847.55931538996185</v>
      </c>
      <c r="N27" s="96">
        <f>'BC Emissions by Year'!N27*1000000/Indicators!O$11</f>
        <v>989.87131205815592</v>
      </c>
      <c r="O27" s="96">
        <f>'BC Emissions by Year'!O27*1000000/Indicators!P$11</f>
        <v>802.27207708580511</v>
      </c>
      <c r="P27" s="96">
        <f>'BC Emissions by Year'!P27*1000000/Indicators!Q$11</f>
        <v>766.44327567720609</v>
      </c>
      <c r="Q27" s="96">
        <f>'BC Emissions by Year'!Q27*1000000/Indicators!R$11</f>
        <v>722.22944832897008</v>
      </c>
      <c r="R27" s="96">
        <f>'BC Emissions by Year'!R27*1000000/Indicators!S$11</f>
        <v>706.2431606858338</v>
      </c>
      <c r="S27" s="96">
        <f>'BC Emissions by Year'!S27*1000000/Indicators!T$11</f>
        <v>680.8232507716499</v>
      </c>
      <c r="T27" s="96">
        <f>'BC Emissions by Year'!T27*1000000/Indicators!U$11</f>
        <v>713.81258580988992</v>
      </c>
      <c r="U27" s="96">
        <f>'BC Emissions by Year'!U27*1000000/Indicators!V$11</f>
        <v>624.93749061776691</v>
      </c>
      <c r="V27" s="96">
        <f>'BC Emissions by Year'!V27*1000000/Indicators!W$11</f>
        <v>562.21361345160335</v>
      </c>
      <c r="W27" s="96">
        <f>'BC Emissions by Year'!W27*1000000/Indicators!X$11</f>
        <v>629.41304194874601</v>
      </c>
      <c r="X27" s="96">
        <f>'BC Emissions by Year'!X27*1000000/Indicators!Y$11</f>
        <v>620.35997660082046</v>
      </c>
      <c r="Y27" s="96">
        <f>'BC Emissions by Year'!Y27*1000000/Indicators!Z$11</f>
        <v>565.7643066410576</v>
      </c>
      <c r="Z27" s="127">
        <f t="shared" si="6"/>
        <v>796.37406901981979</v>
      </c>
      <c r="AA27" s="127">
        <f t="shared" si="2"/>
        <v>619.41683584498071</v>
      </c>
      <c r="AB27" s="127">
        <f t="shared" si="3"/>
        <v>-176.95723317483908</v>
      </c>
      <c r="AC27" s="136">
        <f t="shared" si="1"/>
        <v>-0.22220366038868983</v>
      </c>
      <c r="AD27" s="122">
        <f>ROW()</f>
        <v>27</v>
      </c>
    </row>
    <row r="28" spans="1:30">
      <c r="A28" s="99" t="s">
        <v>43</v>
      </c>
      <c r="B28" s="96">
        <f>'BC Emissions by Year'!B28*1000000/Indicators!C$11</f>
        <v>1439.4945807771396</v>
      </c>
      <c r="C28" s="96">
        <f>'BC Emissions by Year'!C28*1000000/Indicators!D$11</f>
        <v>1368.0166707454434</v>
      </c>
      <c r="D28" s="96">
        <f>'BC Emissions by Year'!D28*1000000/Indicators!E$11</f>
        <v>1294.6122352677303</v>
      </c>
      <c r="E28" s="96">
        <f>'BC Emissions by Year'!E28*1000000/Indicators!F$11</f>
        <v>1399.7653462648088</v>
      </c>
      <c r="F28" s="96">
        <f>'BC Emissions by Year'!F28*1000000/Indicators!G$11</f>
        <v>1306.0754040767299</v>
      </c>
      <c r="G28" s="96">
        <f>'BC Emissions by Year'!G28*1000000/Indicators!H$11</f>
        <v>1270.9571805917651</v>
      </c>
      <c r="H28" s="96">
        <f>'BC Emissions by Year'!H28*1000000/Indicators!I$11</f>
        <v>1370.915670979464</v>
      </c>
      <c r="I28" s="96">
        <f>'BC Emissions by Year'!I28*1000000/Indicators!J$11</f>
        <v>1238.1101131048054</v>
      </c>
      <c r="J28" s="96">
        <f>'BC Emissions by Year'!J28*1000000/Indicators!K$11</f>
        <v>1211.2398506800396</v>
      </c>
      <c r="K28" s="96">
        <f>'BC Emissions by Year'!K28*1000000/Indicators!L$11</f>
        <v>1280.6637401296866</v>
      </c>
      <c r="L28" s="96">
        <f>'BC Emissions by Year'!L28*1000000/Indicators!M$11</f>
        <v>1230.9460366974265</v>
      </c>
      <c r="M28" s="96">
        <f>'BC Emissions by Year'!M28*1000000/Indicators!N$11</f>
        <v>1207.770606044633</v>
      </c>
      <c r="N28" s="96">
        <f>'BC Emissions by Year'!N28*1000000/Indicators!O$11</f>
        <v>1140.9960261353624</v>
      </c>
      <c r="O28" s="96">
        <f>'BC Emissions by Year'!O28*1000000/Indicators!P$11</f>
        <v>1080.0168425740646</v>
      </c>
      <c r="P28" s="96">
        <f>'BC Emissions by Year'!P28*1000000/Indicators!Q$11</f>
        <v>1063.3297246492602</v>
      </c>
      <c r="Q28" s="96">
        <f>'BC Emissions by Year'!Q28*1000000/Indicators!R$11</f>
        <v>1154.3617080730385</v>
      </c>
      <c r="R28" s="96">
        <f>'BC Emissions by Year'!R28*1000000/Indicators!S$11</f>
        <v>1162.3357922417897</v>
      </c>
      <c r="S28" s="96">
        <f>'BC Emissions by Year'!S28*1000000/Indicators!T$11</f>
        <v>1137.9357341410173</v>
      </c>
      <c r="T28" s="96">
        <f>'BC Emissions by Year'!T28*1000000/Indicators!U$11</f>
        <v>1099.8744240946878</v>
      </c>
      <c r="U28" s="96">
        <f>'BC Emissions by Year'!U28*1000000/Indicators!V$11</f>
        <v>1077.6498796107089</v>
      </c>
      <c r="V28" s="96">
        <f>'BC Emissions by Year'!V28*1000000/Indicators!W$11</f>
        <v>891.80908559452735</v>
      </c>
      <c r="W28" s="96">
        <f>'BC Emissions by Year'!W28*1000000/Indicators!X$11</f>
        <v>1057.8071887611106</v>
      </c>
      <c r="X28" s="96">
        <f>'BC Emissions by Year'!X28*1000000/Indicators!Y$11</f>
        <v>975.68806322110402</v>
      </c>
      <c r="Y28" s="96">
        <f>'BC Emissions by Year'!Y28*1000000/Indicators!Z$11</f>
        <v>954.44266200821789</v>
      </c>
      <c r="Z28" s="127">
        <f t="shared" si="6"/>
        <v>1147.2115588195741</v>
      </c>
      <c r="AA28" s="127">
        <f t="shared" si="2"/>
        <v>1009.5452172150594</v>
      </c>
      <c r="AB28" s="127">
        <f t="shared" si="3"/>
        <v>-137.66634160451463</v>
      </c>
      <c r="AC28" s="136">
        <f t="shared" si="1"/>
        <v>-0.1200008320576605</v>
      </c>
      <c r="AD28" s="122">
        <f>ROW()</f>
        <v>28</v>
      </c>
    </row>
    <row r="29" spans="1:30">
      <c r="A29" s="99" t="s">
        <v>44</v>
      </c>
      <c r="B29" s="96">
        <f>'BC Emissions by Year'!B29*1000000/Indicators!C$11</f>
        <v>98.23066230249529</v>
      </c>
      <c r="C29" s="96">
        <f>'BC Emissions by Year'!C29*1000000/Indicators!D$11</f>
        <v>111.23640581805252</v>
      </c>
      <c r="D29" s="96">
        <f>'BC Emissions by Year'!D29*1000000/Indicators!E$11</f>
        <v>107.48476518089531</v>
      </c>
      <c r="E29" s="96">
        <f>'BC Emissions by Year'!E29*1000000/Indicators!F$11</f>
        <v>105.06644186119519</v>
      </c>
      <c r="F29" s="96">
        <f>'BC Emissions by Year'!F29*1000000/Indicators!G$11</f>
        <v>55.164571766354065</v>
      </c>
      <c r="G29" s="96">
        <f>'BC Emissions by Year'!G29*1000000/Indicators!H$11</f>
        <v>40.643288825352954</v>
      </c>
      <c r="H29" s="96">
        <f>'BC Emissions by Year'!H29*1000000/Indicators!I$11</f>
        <v>48.701250465565927</v>
      </c>
      <c r="I29" s="96">
        <f>'BC Emissions by Year'!I29*1000000/Indicators!J$11</f>
        <v>68.283277317457916</v>
      </c>
      <c r="J29" s="96">
        <f>'BC Emissions by Year'!J29*1000000/Indicators!K$11</f>
        <v>63.305493065348628</v>
      </c>
      <c r="K29" s="96">
        <f>'BC Emissions by Year'!K29*1000000/Indicators!L$11</f>
        <v>65.506417375588185</v>
      </c>
      <c r="L29" s="96">
        <f>'BC Emissions by Year'!L29*1000000/Indicators!M$11</f>
        <v>78.893577018392122</v>
      </c>
      <c r="M29" s="96">
        <f>'BC Emissions by Year'!M29*1000000/Indicators!N$11</f>
        <v>89.257169733431027</v>
      </c>
      <c r="N29" s="96">
        <f>'BC Emissions by Year'!N29*1000000/Indicators!O$11</f>
        <v>32.064398788242698</v>
      </c>
      <c r="O29" s="96">
        <f>'BC Emissions by Year'!O29*1000000/Indicators!P$11</f>
        <v>20.63205259925164</v>
      </c>
      <c r="P29" s="96">
        <f>'BC Emissions by Year'!P29*1000000/Indicators!Q$11</f>
        <v>17.611508232096281</v>
      </c>
      <c r="Q29" s="96">
        <f>'BC Emissions by Year'!Q29*1000000/Indicators!R$11</f>
        <v>17.30193914624369</v>
      </c>
      <c r="R29" s="96">
        <f>'BC Emissions by Year'!R29*1000000/Indicators!S$11</f>
        <v>17.533099299312468</v>
      </c>
      <c r="S29" s="96">
        <f>'BC Emissions by Year'!S29*1000000/Indicators!T$11</f>
        <v>16.763965641479306</v>
      </c>
      <c r="T29" s="96">
        <f>'BC Emissions by Year'!T29*1000000/Indicators!U$11</f>
        <v>13.863462670356364</v>
      </c>
      <c r="U29" s="96">
        <f>'BC Emissions by Year'!U29*1000000/Indicators!V$11</f>
        <v>10.592959723434873</v>
      </c>
      <c r="V29" s="96">
        <f>'BC Emissions by Year'!V29*1000000/Indicators!W$11</f>
        <v>68.761449679842286</v>
      </c>
      <c r="W29" s="96">
        <f>'BC Emissions by Year'!W29*1000000/Indicators!X$11</f>
        <v>61.824656539840198</v>
      </c>
      <c r="X29" s="96">
        <f>'BC Emissions by Year'!X29*1000000/Indicators!Y$11</f>
        <v>84.776304015314892</v>
      </c>
      <c r="Y29" s="96">
        <f>'BC Emissions by Year'!Y29*1000000/Indicators!Z$11</f>
        <v>83.608226071301942</v>
      </c>
      <c r="Z29" s="127">
        <f t="shared" si="6"/>
        <v>36.257213807306151</v>
      </c>
      <c r="AA29" s="127">
        <f t="shared" si="2"/>
        <v>53.904509783348423</v>
      </c>
      <c r="AB29" s="127">
        <f t="shared" si="3"/>
        <v>17.647295976042273</v>
      </c>
      <c r="AC29" s="136">
        <f t="shared" si="1"/>
        <v>0.48672509889566268</v>
      </c>
      <c r="AD29" s="122">
        <f>ROW()</f>
        <v>29</v>
      </c>
    </row>
    <row r="30" spans="1:30">
      <c r="A30" s="205" t="s">
        <v>178</v>
      </c>
      <c r="B30" s="101">
        <f>'BC Emissions by Year'!B30*1000000/Indicators!C$11</f>
        <v>5665.5323418663711</v>
      </c>
      <c r="C30" s="101">
        <f>'BC Emissions by Year'!C30*1000000/Indicators!D$11</f>
        <v>5260.7982513903589</v>
      </c>
      <c r="D30" s="101">
        <f>'BC Emissions by Year'!D30*1000000/Indicators!E$11</f>
        <v>4638.422065791282</v>
      </c>
      <c r="E30" s="101">
        <f>'BC Emissions by Year'!E30*1000000/Indicators!F$11</f>
        <v>4831.0626786284674</v>
      </c>
      <c r="F30" s="101">
        <f>'BC Emissions by Year'!F30*1000000/Indicators!G$11</f>
        <v>4747.3775335146192</v>
      </c>
      <c r="G30" s="101">
        <f>'BC Emissions by Year'!G30*1000000/Indicators!H$11</f>
        <v>5114.3353391158034</v>
      </c>
      <c r="H30" s="101">
        <f>'BC Emissions by Year'!H30*1000000/Indicators!I$11</f>
        <v>5557.2467621286987</v>
      </c>
      <c r="I30" s="101">
        <f>'BC Emissions by Year'!I30*1000000/Indicators!J$11</f>
        <v>4763.3085657565198</v>
      </c>
      <c r="J30" s="101">
        <f>'BC Emissions by Year'!J30*1000000/Indicators!K$11</f>
        <v>4659.5645140054276</v>
      </c>
      <c r="K30" s="101">
        <f>'BC Emissions by Year'!K30*1000000/Indicators!L$11</f>
        <v>5248.8329544816734</v>
      </c>
      <c r="L30" s="101">
        <f>'BC Emissions by Year'!L30*1000000/Indicators!M$11</f>
        <v>5104.9777246428866</v>
      </c>
      <c r="M30" s="101">
        <f>'BC Emissions by Year'!M30*1000000/Indicators!N$11</f>
        <v>5443.6952256040922</v>
      </c>
      <c r="N30" s="101">
        <f>'BC Emissions by Year'!N30*1000000/Indicators!O$11</f>
        <v>5261.561184306961</v>
      </c>
      <c r="O30" s="101">
        <f>'BC Emissions by Year'!O30*1000000/Indicators!P$11</f>
        <v>5067.9110935518538</v>
      </c>
      <c r="P30" s="101">
        <f>'BC Emissions by Year'!P30*1000000/Indicators!Q$11</f>
        <v>5089.5765680911372</v>
      </c>
      <c r="Q30" s="101">
        <f>'BC Emissions by Year'!Q30*1000000/Indicators!R$11</f>
        <v>4843.4191011483763</v>
      </c>
      <c r="R30" s="101">
        <f>'BC Emissions by Year'!R30*1000000/Indicators!S$11</f>
        <v>4645.5233969651799</v>
      </c>
      <c r="S30" s="101">
        <f>'BC Emissions by Year'!S30*1000000/Indicators!T$11</f>
        <v>4481.7805071795128</v>
      </c>
      <c r="T30" s="101">
        <f>'BC Emissions by Year'!T30*1000000/Indicators!U$11</f>
        <v>4289.8342783259577</v>
      </c>
      <c r="U30" s="101">
        <f>'BC Emissions by Year'!U30*1000000/Indicators!V$11</f>
        <v>4105.5503014513779</v>
      </c>
      <c r="V30" s="101">
        <f>'BC Emissions by Year'!V30*1000000/Indicators!W$11</f>
        <v>3948.0660455599705</v>
      </c>
      <c r="W30" s="101">
        <f>'BC Emissions by Year'!W30*1000000/Indicators!X$11</f>
        <v>4331.5002443986241</v>
      </c>
      <c r="X30" s="101">
        <f>'BC Emissions by Year'!X30*1000000/Indicators!Y$11</f>
        <v>4249.5344688643672</v>
      </c>
      <c r="Y30" s="101">
        <f>'BC Emissions by Year'!Y30*1000000/Indicators!Z$11</f>
        <v>4224.4954894309976</v>
      </c>
      <c r="Z30" s="94">
        <f t="shared" si="6"/>
        <v>4992.3056001862506</v>
      </c>
      <c r="AA30" s="94">
        <f t="shared" si="2"/>
        <v>4191.4968046718823</v>
      </c>
      <c r="AB30" s="94">
        <f t="shared" si="3"/>
        <v>-800.80879551436828</v>
      </c>
      <c r="AC30" s="112">
        <f t="shared" si="1"/>
        <v>-0.16040860869664952</v>
      </c>
      <c r="AD30" s="122">
        <f>ROW()</f>
        <v>30</v>
      </c>
    </row>
    <row r="31" spans="1:30">
      <c r="A31" s="99"/>
      <c r="B31" s="96"/>
      <c r="C31" s="96"/>
      <c r="D31" s="96"/>
      <c r="E31" s="96"/>
      <c r="F31" s="96"/>
      <c r="G31" s="96"/>
      <c r="H31" s="96"/>
      <c r="I31" s="96"/>
      <c r="J31" s="96"/>
      <c r="K31" s="96"/>
      <c r="L31" s="96"/>
      <c r="M31" s="96"/>
      <c r="N31" s="96"/>
      <c r="O31" s="96"/>
      <c r="P31" s="96"/>
      <c r="Q31" s="96"/>
      <c r="R31" s="96"/>
      <c r="S31" s="96"/>
      <c r="T31" s="96"/>
      <c r="U31" s="96"/>
      <c r="V31" s="96"/>
      <c r="W31" s="96"/>
      <c r="X31" s="96"/>
      <c r="Y31" s="96"/>
      <c r="Z31" s="94"/>
      <c r="AA31" s="94"/>
      <c r="AB31" s="94"/>
      <c r="AC31" s="112"/>
      <c r="AD31" s="122">
        <f>ROW()</f>
        <v>31</v>
      </c>
    </row>
    <row r="32" spans="1:30" ht="16.2">
      <c r="A32" s="100" t="s">
        <v>45</v>
      </c>
      <c r="B32" s="93">
        <f>'BC Emissions by Year'!B32*1000000/Indicators!C$11</f>
        <v>5715.4663500895849</v>
      </c>
      <c r="C32" s="93">
        <f>'BC Emissions by Year'!C32*1000000/Indicators!D$11</f>
        <v>5675.9617856872856</v>
      </c>
      <c r="D32" s="93">
        <f>'BC Emissions by Year'!D32*1000000/Indicators!E$11</f>
        <v>5596.3722365292124</v>
      </c>
      <c r="E32" s="93">
        <f>'BC Emissions by Year'!E32*1000000/Indicators!F$11</f>
        <v>5590.465269871027</v>
      </c>
      <c r="F32" s="93">
        <f>'BC Emissions by Year'!F32*1000000/Indicators!G$11</f>
        <v>5744.2865102108144</v>
      </c>
      <c r="G32" s="93">
        <f>'BC Emissions by Year'!G32*1000000/Indicators!H$11</f>
        <v>5892.622163334282</v>
      </c>
      <c r="H32" s="93">
        <f>'BC Emissions by Year'!H32*1000000/Indicators!I$11</f>
        <v>5918.6931640554203</v>
      </c>
      <c r="I32" s="93">
        <f>'BC Emissions by Year'!I32*1000000/Indicators!J$11</f>
        <v>5968.8505799584791</v>
      </c>
      <c r="J32" s="93">
        <f>'BC Emissions by Year'!J32*1000000/Indicators!K$11</f>
        <v>6034.7099982385671</v>
      </c>
      <c r="K32" s="93">
        <f>'BC Emissions by Year'!K32*1000000/Indicators!L$11</f>
        <v>5970.0369362033007</v>
      </c>
      <c r="L32" s="93">
        <f>'BC Emissions by Year'!L32*1000000/Indicators!M$11</f>
        <v>5979.2954772836856</v>
      </c>
      <c r="M32" s="93">
        <f>'BC Emissions by Year'!M32*1000000/Indicators!N$11</f>
        <v>5935.6649621516181</v>
      </c>
      <c r="N32" s="93">
        <f>'BC Emissions by Year'!N32*1000000/Indicators!O$11</f>
        <v>5848.4602217586562</v>
      </c>
      <c r="O32" s="93">
        <f>'BC Emissions by Year'!O32*1000000/Indicators!P$11</f>
        <v>6174.4093412505299</v>
      </c>
      <c r="P32" s="93">
        <f>'BC Emissions by Year'!P32*1000000/Indicators!Q$11</f>
        <v>6314.5730552272371</v>
      </c>
      <c r="Q32" s="93">
        <f>'BC Emissions by Year'!Q32*1000000/Indicators!R$11</f>
        <v>5979.4784666790183</v>
      </c>
      <c r="R32" s="93">
        <f>'BC Emissions by Year'!R32*1000000/Indicators!S$11</f>
        <v>5805.385393814875</v>
      </c>
      <c r="S32" s="93">
        <f>'BC Emissions by Year'!S32*1000000/Indicators!T$11</f>
        <v>5856.8355412635628</v>
      </c>
      <c r="T32" s="93">
        <f>'BC Emissions by Year'!T32*1000000/Indicators!U$11</f>
        <v>5882.4973619249395</v>
      </c>
      <c r="U32" s="93">
        <f>'BC Emissions by Year'!U32*1000000/Indicators!V$11</f>
        <v>5308.4597017192546</v>
      </c>
      <c r="V32" s="93">
        <f>'BC Emissions by Year'!V32*1000000/Indicators!W$11</f>
        <v>5363.9846437588185</v>
      </c>
      <c r="W32" s="93">
        <f>'BC Emissions by Year'!W32*1000000/Indicators!X$11</f>
        <v>4994.9034229372719</v>
      </c>
      <c r="X32" s="93">
        <f>'BC Emissions by Year'!X32*1000000/Indicators!Y$11</f>
        <v>5269.9602216524117</v>
      </c>
      <c r="Y32" s="93">
        <f>'BC Emissions by Year'!Y32*1000000/Indicators!Z$11</f>
        <v>5402.8653301719132</v>
      </c>
      <c r="Z32" s="94">
        <f>AVERAGE(L32:S32)</f>
        <v>5986.7628074286476</v>
      </c>
      <c r="AA32" s="94">
        <f t="shared" si="2"/>
        <v>5370.4451136941016</v>
      </c>
      <c r="AB32" s="94">
        <f t="shared" si="3"/>
        <v>-616.31769373454608</v>
      </c>
      <c r="AC32" s="113">
        <f t="shared" si="1"/>
        <v>-0.10294673658521948</v>
      </c>
      <c r="AD32" s="122">
        <f>ROW()</f>
        <v>32</v>
      </c>
    </row>
    <row r="33" spans="1:30">
      <c r="A33" s="124" t="str">
        <f>CONCATENATE("'Transport' figures above are sum of these five Rows: ",AD34, ", ", AD35, ", ", AD45, ", ",AD46, " and ",AD47, ".")</f>
        <v>'Transport' figures above are sum of these five Rows: 34, 35, 45, 46 and 47.</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19"/>
      <c r="AA33" s="119"/>
      <c r="AB33" s="119"/>
      <c r="AC33" s="119"/>
      <c r="AD33" s="122">
        <f>ROW()</f>
        <v>33</v>
      </c>
    </row>
    <row r="34" spans="1:30">
      <c r="A34" s="95" t="s">
        <v>46</v>
      </c>
      <c r="B34" s="96">
        <f>'BC Emissions by Year'!B34*1000000/Indicators!C$11</f>
        <v>406.01841036581476</v>
      </c>
      <c r="C34" s="96">
        <f>'BC Emissions by Year'!C34*1000000/Indicators!D$11</f>
        <v>356.22139176916494</v>
      </c>
      <c r="D34" s="96">
        <f>'BC Emissions by Year'!D34*1000000/Indicators!E$11</f>
        <v>342.06591423943382</v>
      </c>
      <c r="E34" s="96">
        <f>'BC Emissions by Year'!E34*1000000/Indicators!F$11</f>
        <v>317.31149167409188</v>
      </c>
      <c r="F34" s="96">
        <f>'BC Emissions by Year'!F34*1000000/Indicators!G$11</f>
        <v>324.30853466503373</v>
      </c>
      <c r="G34" s="96">
        <f>'BC Emissions by Year'!G34*1000000/Indicators!H$11</f>
        <v>342.99314167025256</v>
      </c>
      <c r="H34" s="96">
        <f>'BC Emissions by Year'!H34*1000000/Indicators!I$11</f>
        <v>378.5314983814352</v>
      </c>
      <c r="I34" s="96">
        <f>'BC Emissions by Year'!I34*1000000/Indicators!J$11</f>
        <v>377.8996086079739</v>
      </c>
      <c r="J34" s="96">
        <f>'BC Emissions by Year'!J34*1000000/Indicators!K$11</f>
        <v>399.49714936056944</v>
      </c>
      <c r="K34" s="96">
        <f>'BC Emissions by Year'!K34*1000000/Indicators!L$11</f>
        <v>408.52872988898031</v>
      </c>
      <c r="L34" s="96">
        <f>'BC Emissions by Year'!L34*1000000/Indicators!M$11</f>
        <v>394.67417646292938</v>
      </c>
      <c r="M34" s="96">
        <f>'BC Emissions by Year'!M34*1000000/Indicators!N$11</f>
        <v>349.13541775382731</v>
      </c>
      <c r="N34" s="96">
        <f>'BC Emissions by Year'!N34*1000000/Indicators!O$11</f>
        <v>338.67432268726481</v>
      </c>
      <c r="O34" s="96">
        <f>'BC Emissions by Year'!O34*1000000/Indicators!P$11</f>
        <v>337.56516476365459</v>
      </c>
      <c r="P34" s="96">
        <f>'BC Emissions by Year'!P34*1000000/Indicators!Q$11</f>
        <v>365.99223322469976</v>
      </c>
      <c r="Q34" s="96">
        <f>'BC Emissions by Year'!Q34*1000000/Indicators!R$11</f>
        <v>373.0058486203593</v>
      </c>
      <c r="R34" s="96">
        <f>'BC Emissions by Year'!R34*1000000/Indicators!S$11</f>
        <v>359.60717384857656</v>
      </c>
      <c r="S34" s="96">
        <f>'BC Emissions by Year'!S34*1000000/Indicators!T$11</f>
        <v>347.32417568263475</v>
      </c>
      <c r="T34" s="96">
        <f>'BC Emissions by Year'!T34*1000000/Indicators!U$11</f>
        <v>323.1461190274573</v>
      </c>
      <c r="U34" s="96">
        <f>'BC Emissions by Year'!U34*1000000/Indicators!V$11</f>
        <v>283.44995667197696</v>
      </c>
      <c r="V34" s="96">
        <f>'BC Emissions by Year'!V34*1000000/Indicators!W$11</f>
        <v>267.59905314730548</v>
      </c>
      <c r="W34" s="96">
        <f>'BC Emissions by Year'!W34*1000000/Indicators!X$11</f>
        <v>248.68109092249173</v>
      </c>
      <c r="X34" s="96">
        <f>'BC Emissions by Year'!X34*1000000/Indicators!Y$11</f>
        <v>285.08515296283309</v>
      </c>
      <c r="Y34" s="96">
        <f>'BC Emissions by Year'!Y34*1000000/Indicators!Z$11</f>
        <v>288.99037725091193</v>
      </c>
      <c r="Z34" s="127">
        <f>AVERAGE(L34:S34)</f>
        <v>358.24731413049329</v>
      </c>
      <c r="AA34" s="127">
        <f t="shared" si="2"/>
        <v>282.82529166382943</v>
      </c>
      <c r="AB34" s="127">
        <f t="shared" si="3"/>
        <v>-75.422022466663861</v>
      </c>
      <c r="AC34" s="136">
        <f t="shared" si="1"/>
        <v>-0.21053060132417636</v>
      </c>
      <c r="AD34" s="122">
        <f>ROW()</f>
        <v>34</v>
      </c>
    </row>
    <row r="35" spans="1:30">
      <c r="A35" s="95" t="s">
        <v>47</v>
      </c>
      <c r="B35" s="96">
        <f>'BC Emissions by Year'!B35*1000000/Indicators!C$11</f>
        <v>3500.4397650582496</v>
      </c>
      <c r="C35" s="96">
        <f>'BC Emissions by Year'!C35*1000000/Indicators!D$11</f>
        <v>3433.4390990793213</v>
      </c>
      <c r="D35" s="96">
        <f>'BC Emissions by Year'!D35*1000000/Indicators!E$11</f>
        <v>3357.0809018796344</v>
      </c>
      <c r="E35" s="96">
        <f>'BC Emissions by Year'!E35*1000000/Indicators!F$11</f>
        <v>3438.607685476024</v>
      </c>
      <c r="F35" s="96">
        <f>'BC Emissions by Year'!F35*1000000/Indicators!G$11</f>
        <v>3553.2160666914583</v>
      </c>
      <c r="G35" s="96">
        <f>'BC Emissions by Year'!G35*1000000/Indicators!H$11</f>
        <v>3515.9495249995721</v>
      </c>
      <c r="H35" s="96">
        <f>'BC Emissions by Year'!H35*1000000/Indicators!I$11</f>
        <v>3440.6222614724625</v>
      </c>
      <c r="I35" s="96">
        <f>'BC Emissions by Year'!I35*1000000/Indicators!J$11</f>
        <v>3498.033809384111</v>
      </c>
      <c r="J35" s="96">
        <f>'BC Emissions by Year'!J35*1000000/Indicators!K$11</f>
        <v>3641.5801403490609</v>
      </c>
      <c r="K35" s="96">
        <f>'BC Emissions by Year'!K35*1000000/Indicators!L$11</f>
        <v>3623.9526399435408</v>
      </c>
      <c r="L35" s="96">
        <f>'BC Emissions by Year'!L35*1000000/Indicators!M$11</f>
        <v>3676.0307020309169</v>
      </c>
      <c r="M35" s="96">
        <f>'BC Emissions by Year'!M35*1000000/Indicators!N$11</f>
        <v>3601.6573715900636</v>
      </c>
      <c r="N35" s="96">
        <f>'BC Emissions by Year'!N35*1000000/Indicators!O$11</f>
        <v>3614.6057750623199</v>
      </c>
      <c r="O35" s="96">
        <f>'BC Emissions by Year'!O35*1000000/Indicators!P$11</f>
        <v>3644.6070462450016</v>
      </c>
      <c r="P35" s="96">
        <f>'BC Emissions by Year'!P35*1000000/Indicators!Q$11</f>
        <v>3803.8037907026446</v>
      </c>
      <c r="Q35" s="96">
        <f>'BC Emissions by Year'!Q35*1000000/Indicators!R$11</f>
        <v>3704.1849384097068</v>
      </c>
      <c r="R35" s="96">
        <f>'BC Emissions by Year'!R35*1000000/Indicators!S$11</f>
        <v>3644.5911204196705</v>
      </c>
      <c r="S35" s="96">
        <f>'BC Emissions by Year'!S35*1000000/Indicators!T$11</f>
        <v>3643.4106377907979</v>
      </c>
      <c r="T35" s="96">
        <f>'BC Emissions by Year'!T35*1000000/Indicators!U$11</f>
        <v>3574.2467776604294</v>
      </c>
      <c r="U35" s="96">
        <f>'BC Emissions by Year'!U35*1000000/Indicators!V$11</f>
        <v>3557.0688627816899</v>
      </c>
      <c r="V35" s="96">
        <f>'BC Emissions by Year'!V35*1000000/Indicators!W$11</f>
        <v>3494.9507227279387</v>
      </c>
      <c r="W35" s="96">
        <f>'BC Emissions by Year'!W35*1000000/Indicators!X$11</f>
        <v>3407.0004261316039</v>
      </c>
      <c r="X35" s="96">
        <f>'BC Emissions by Year'!X35*1000000/Indicators!Y$11</f>
        <v>3230.1269220679728</v>
      </c>
      <c r="Y35" s="96">
        <f>'BC Emissions by Year'!Y35*1000000/Indicators!Z$11</f>
        <v>3475.0039675864109</v>
      </c>
      <c r="Z35" s="127">
        <f>AVERAGE(L35:S35)</f>
        <v>3666.6114227813905</v>
      </c>
      <c r="AA35" s="127">
        <f t="shared" si="2"/>
        <v>3456.3996131593408</v>
      </c>
      <c r="AB35" s="127">
        <f t="shared" si="3"/>
        <v>-210.21180962204971</v>
      </c>
      <c r="AC35" s="136">
        <f t="shared" si="1"/>
        <v>-5.7331357316993473E-2</v>
      </c>
      <c r="AD35" s="122">
        <f>ROW()</f>
        <v>35</v>
      </c>
    </row>
    <row r="36" spans="1:30">
      <c r="A36" s="125" t="str">
        <f>CONCATENATE("'Road Transportation figures above are sum of eight elements in Rows ",AD37, "-",AD44, ".")</f>
        <v>'Road Transportation figures above are sum of eight elements in Rows 37-44.</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19"/>
      <c r="AA36" s="119"/>
      <c r="AB36" s="119"/>
      <c r="AC36" s="119"/>
      <c r="AD36" s="122">
        <f>ROW()</f>
        <v>36</v>
      </c>
    </row>
    <row r="37" spans="1:30">
      <c r="A37" s="102" t="s">
        <v>48</v>
      </c>
      <c r="B37" s="96">
        <f>'BC Emissions by Year'!B37*1000000/Indicators!C$11</f>
        <v>1146.5368905965356</v>
      </c>
      <c r="C37" s="96">
        <f>'BC Emissions by Year'!C37*1000000/Indicators!D$11</f>
        <v>1154.1663260646419</v>
      </c>
      <c r="D37" s="96">
        <f>'BC Emissions by Year'!D37*1000000/Indicators!E$11</f>
        <v>1156.2102425010262</v>
      </c>
      <c r="E37" s="96">
        <f>'BC Emissions by Year'!E37*1000000/Indicators!F$11</f>
        <v>1173.3047657911827</v>
      </c>
      <c r="F37" s="96">
        <f>'BC Emissions by Year'!F37*1000000/Indicators!G$11</f>
        <v>1160.4362359547029</v>
      </c>
      <c r="G37" s="96">
        <f>'BC Emissions by Year'!G37*1000000/Indicators!H$11</f>
        <v>1157.648330199502</v>
      </c>
      <c r="H37" s="96">
        <f>'BC Emissions by Year'!H37*1000000/Indicators!I$11</f>
        <v>1132.1359278528207</v>
      </c>
      <c r="I37" s="96">
        <f>'BC Emissions by Year'!I37*1000000/Indicators!J$11</f>
        <v>1125.1133049133252</v>
      </c>
      <c r="J37" s="96">
        <f>'BC Emissions by Year'!J37*1000000/Indicators!K$11</f>
        <v>1103.7943217188115</v>
      </c>
      <c r="K37" s="96">
        <f>'BC Emissions by Year'!K37*1000000/Indicators!L$11</f>
        <v>1118.0172698873373</v>
      </c>
      <c r="L37" s="96">
        <f>'BC Emissions by Year'!L37*1000000/Indicators!M$11</f>
        <v>1094.0548174173859</v>
      </c>
      <c r="M37" s="96">
        <f>'BC Emissions by Year'!M37*1000000/Indicators!N$11</f>
        <v>1059.4553448662534</v>
      </c>
      <c r="N37" s="96">
        <f>'BC Emissions by Year'!N37*1000000/Indicators!O$11</f>
        <v>1053.6651359373802</v>
      </c>
      <c r="O37" s="96">
        <f>'BC Emissions by Year'!O37*1000000/Indicators!P$11</f>
        <v>1037.0058032442419</v>
      </c>
      <c r="P37" s="96">
        <f>'BC Emissions by Year'!P37*1000000/Indicators!Q$11</f>
        <v>1060.2172861799113</v>
      </c>
      <c r="Q37" s="96">
        <f>'BC Emissions by Year'!Q37*1000000/Indicators!R$11</f>
        <v>1001.2190149793354</v>
      </c>
      <c r="R37" s="96">
        <f>'BC Emissions by Year'!R37*1000000/Indicators!S$11</f>
        <v>971.29864276816056</v>
      </c>
      <c r="S37" s="96">
        <f>'BC Emissions by Year'!S37*1000000/Indicators!T$11</f>
        <v>955.21054229685603</v>
      </c>
      <c r="T37" s="96">
        <f>'BC Emissions by Year'!T37*1000000/Indicators!U$11</f>
        <v>934.16123462295889</v>
      </c>
      <c r="U37" s="96">
        <f>'BC Emissions by Year'!U37*1000000/Indicators!V$11</f>
        <v>937.65425865152019</v>
      </c>
      <c r="V37" s="96">
        <f>'BC Emissions by Year'!V37*1000000/Indicators!W$11</f>
        <v>888.40172638672016</v>
      </c>
      <c r="W37" s="96">
        <f>'BC Emissions by Year'!W37*1000000/Indicators!X$11</f>
        <v>808.76679498020644</v>
      </c>
      <c r="X37" s="96">
        <f>'BC Emissions by Year'!X37*1000000/Indicators!Y$11</f>
        <v>794.85003196802052</v>
      </c>
      <c r="Y37" s="96">
        <f>'BC Emissions by Year'!Y37*1000000/Indicators!Z$11</f>
        <v>846.63635812142957</v>
      </c>
      <c r="Z37" s="127">
        <f t="shared" ref="Z37:Z51" si="7">AVERAGE(L37:S37)</f>
        <v>1029.0158234611906</v>
      </c>
      <c r="AA37" s="127">
        <f t="shared" si="2"/>
        <v>868.41173412180922</v>
      </c>
      <c r="AB37" s="127">
        <f t="shared" si="3"/>
        <v>-160.6040893393814</v>
      </c>
      <c r="AC37" s="136">
        <f t="shared" si="1"/>
        <v>-0.15607543215338962</v>
      </c>
      <c r="AD37" s="122">
        <f>ROW()</f>
        <v>37</v>
      </c>
    </row>
    <row r="38" spans="1:30">
      <c r="A38" s="102" t="s">
        <v>49</v>
      </c>
      <c r="B38" s="96">
        <f>'BC Emissions by Year'!B38*1000000/Indicators!C$11</f>
        <v>654.77768505665733</v>
      </c>
      <c r="C38" s="96">
        <f>'BC Emissions by Year'!C38*1000000/Indicators!D$11</f>
        <v>697.53406671999619</v>
      </c>
      <c r="D38" s="96">
        <f>'BC Emissions by Year'!D38*1000000/Indicators!E$11</f>
        <v>741.08280192906136</v>
      </c>
      <c r="E38" s="96">
        <f>'BC Emissions by Year'!E38*1000000/Indicators!F$11</f>
        <v>805.38422691783876</v>
      </c>
      <c r="F38" s="96">
        <f>'BC Emissions by Year'!F38*1000000/Indicators!G$11</f>
        <v>852.6854352683813</v>
      </c>
      <c r="G38" s="96">
        <f>'BC Emissions by Year'!G38*1000000/Indicators!H$11</f>
        <v>889.73317184765483</v>
      </c>
      <c r="H38" s="96">
        <f>'BC Emissions by Year'!H38*1000000/Indicators!I$11</f>
        <v>919.52025036321254</v>
      </c>
      <c r="I38" s="96">
        <f>'BC Emissions by Year'!I38*1000000/Indicators!J$11</f>
        <v>978.74788926969973</v>
      </c>
      <c r="J38" s="96">
        <f>'BC Emissions by Year'!J38*1000000/Indicators!K$11</f>
        <v>1049.9554600676192</v>
      </c>
      <c r="K38" s="96">
        <f>'BC Emissions by Year'!K38*1000000/Indicators!L$11</f>
        <v>1100.0839517081238</v>
      </c>
      <c r="L38" s="96">
        <f>'BC Emissions by Year'!L38*1000000/Indicators!M$11</f>
        <v>1111.6824619869565</v>
      </c>
      <c r="M38" s="96">
        <f>'BC Emissions by Year'!M38*1000000/Indicators!N$11</f>
        <v>1120.8600557459474</v>
      </c>
      <c r="N38" s="96">
        <f>'BC Emissions by Year'!N38*1000000/Indicators!O$11</f>
        <v>1136.1368240078984</v>
      </c>
      <c r="O38" s="96">
        <f>'BC Emissions by Year'!O38*1000000/Indicators!P$11</f>
        <v>1137.0427715587564</v>
      </c>
      <c r="P38" s="96">
        <f>'BC Emissions by Year'!P38*1000000/Indicators!Q$11</f>
        <v>1188.3149332250603</v>
      </c>
      <c r="Q38" s="96">
        <f>'BC Emissions by Year'!Q38*1000000/Indicators!R$11</f>
        <v>1138.8772822169155</v>
      </c>
      <c r="R38" s="96">
        <f>'BC Emissions by Year'!R38*1000000/Indicators!S$11</f>
        <v>1105.9957912521743</v>
      </c>
      <c r="S38" s="96">
        <f>'BC Emissions by Year'!S38*1000000/Indicators!T$11</f>
        <v>1090.4046081106608</v>
      </c>
      <c r="T38" s="96">
        <f>'BC Emissions by Year'!T38*1000000/Indicators!U$11</f>
        <v>1068.5451455507368</v>
      </c>
      <c r="U38" s="96">
        <f>'BC Emissions by Year'!U38*1000000/Indicators!V$11</f>
        <v>1074.6318365717223</v>
      </c>
      <c r="V38" s="96">
        <f>'BC Emissions by Year'!V38*1000000/Indicators!W$11</f>
        <v>1019.5802429354269</v>
      </c>
      <c r="W38" s="96">
        <f>'BC Emissions by Year'!W38*1000000/Indicators!X$11</f>
        <v>928.58160701620625</v>
      </c>
      <c r="X38" s="96">
        <f>'BC Emissions by Year'!X38*1000000/Indicators!Y$11</f>
        <v>915.13162086846125</v>
      </c>
      <c r="Y38" s="96">
        <f>'BC Emissions by Year'!Y38*1000000/Indicators!Z$11</f>
        <v>974.75705678135284</v>
      </c>
      <c r="Z38" s="127">
        <f t="shared" si="7"/>
        <v>1128.6643410130464</v>
      </c>
      <c r="AA38" s="127">
        <f t="shared" si="2"/>
        <v>996.87125162065104</v>
      </c>
      <c r="AB38" s="127">
        <f t="shared" si="3"/>
        <v>-131.79308939239536</v>
      </c>
      <c r="AC38" s="136">
        <f t="shared" si="1"/>
        <v>-0.11676907349983509</v>
      </c>
      <c r="AD38" s="122">
        <f>ROW()</f>
        <v>38</v>
      </c>
    </row>
    <row r="39" spans="1:30">
      <c r="A39" s="102" t="s">
        <v>50</v>
      </c>
      <c r="B39" s="96">
        <f>'BC Emissions by Year'!B39*1000000/Indicators!C$11</f>
        <v>683.55661311853908</v>
      </c>
      <c r="C39" s="96">
        <f>'BC Emissions by Year'!C39*1000000/Indicators!D$11</f>
        <v>625.60842061655831</v>
      </c>
      <c r="D39" s="96">
        <f>'BC Emissions by Year'!D39*1000000/Indicators!E$11</f>
        <v>588.54959600804375</v>
      </c>
      <c r="E39" s="96">
        <f>'BC Emissions by Year'!E39*1000000/Indicators!F$11</f>
        <v>586.53036542626614</v>
      </c>
      <c r="F39" s="96">
        <f>'BC Emissions by Year'!F39*1000000/Indicators!G$11</f>
        <v>586.88763541937328</v>
      </c>
      <c r="G39" s="96">
        <f>'BC Emissions by Year'!G39*1000000/Indicators!H$11</f>
        <v>531.84940154512515</v>
      </c>
      <c r="H39" s="96">
        <f>'BC Emissions by Year'!H39*1000000/Indicators!I$11</f>
        <v>495.35233044751584</v>
      </c>
      <c r="I39" s="96">
        <f>'BC Emissions by Year'!I39*1000000/Indicators!J$11</f>
        <v>489.11146598611697</v>
      </c>
      <c r="J39" s="96">
        <f>'BC Emissions by Year'!J39*1000000/Indicators!K$11</f>
        <v>497.01900519125337</v>
      </c>
      <c r="K39" s="96">
        <f>'BC Emissions by Year'!K39*1000000/Indicators!L$11</f>
        <v>453.52648462689882</v>
      </c>
      <c r="L39" s="96">
        <f>'BC Emissions by Year'!L39*1000000/Indicators!M$11</f>
        <v>454.42465828741086</v>
      </c>
      <c r="M39" s="96">
        <f>'BC Emissions by Year'!M39*1000000/Indicators!N$11</f>
        <v>423.34852466181815</v>
      </c>
      <c r="N39" s="96">
        <f>'BC Emissions by Year'!N39*1000000/Indicators!O$11</f>
        <v>407.43951763528781</v>
      </c>
      <c r="O39" s="96">
        <f>'BC Emissions by Year'!O39*1000000/Indicators!P$11</f>
        <v>432.08192831386395</v>
      </c>
      <c r="P39" s="96">
        <f>'BC Emissions by Year'!P39*1000000/Indicators!Q$11</f>
        <v>447.01394121858033</v>
      </c>
      <c r="Q39" s="96">
        <f>'BC Emissions by Year'!Q39*1000000/Indicators!R$11</f>
        <v>427.55599724180024</v>
      </c>
      <c r="R39" s="96">
        <f>'BC Emissions by Year'!R39*1000000/Indicators!S$11</f>
        <v>419.2645636345564</v>
      </c>
      <c r="S39" s="96">
        <f>'BC Emissions by Year'!S39*1000000/Indicators!T$11</f>
        <v>417.34126805675368</v>
      </c>
      <c r="T39" s="96">
        <f>'BC Emissions by Year'!T39*1000000/Indicators!U$11</f>
        <v>413.1628572423383</v>
      </c>
      <c r="U39" s="96">
        <f>'BC Emissions by Year'!U39*1000000/Indicators!V$11</f>
        <v>419.51700110508187</v>
      </c>
      <c r="V39" s="96">
        <f>'BC Emissions by Year'!V39*1000000/Indicators!W$11</f>
        <v>401.32183252799547</v>
      </c>
      <c r="W39" s="96">
        <f>'BC Emissions by Year'!W39*1000000/Indicators!X$11</f>
        <v>369.2077290222403</v>
      </c>
      <c r="X39" s="96">
        <f>'BC Emissions by Year'!X39*1000000/Indicators!Y$11</f>
        <v>366.4920345917451</v>
      </c>
      <c r="Y39" s="96">
        <f>'BC Emissions by Year'!Y39*1000000/Indicators!Z$11</f>
        <v>393.94753829786168</v>
      </c>
      <c r="Z39" s="127">
        <f t="shared" si="7"/>
        <v>428.55879988125895</v>
      </c>
      <c r="AA39" s="127">
        <f t="shared" si="2"/>
        <v>393.9414987978771</v>
      </c>
      <c r="AB39" s="127">
        <f t="shared" si="3"/>
        <v>-34.617301083381847</v>
      </c>
      <c r="AC39" s="136">
        <f t="shared" si="1"/>
        <v>-8.0776082752176098E-2</v>
      </c>
      <c r="AD39" s="122">
        <f>ROW()</f>
        <v>39</v>
      </c>
    </row>
    <row r="40" spans="1:30">
      <c r="A40" s="102" t="s">
        <v>51</v>
      </c>
      <c r="B40" s="96">
        <f>'BC Emissions by Year'!B40*1000000/Indicators!C$11</f>
        <v>5.8786304124505619</v>
      </c>
      <c r="C40" s="96">
        <f>'BC Emissions by Year'!C40*1000000/Indicators!D$11</f>
        <v>5.4706434353174824</v>
      </c>
      <c r="D40" s="96">
        <f>'BC Emissions by Year'!D40*1000000/Indicators!E$11</f>
        <v>5.0253637647348688</v>
      </c>
      <c r="E40" s="96">
        <f>'BC Emissions by Year'!E40*1000000/Indicators!F$11</f>
        <v>4.6971061759646284</v>
      </c>
      <c r="F40" s="96">
        <f>'BC Emissions by Year'!F40*1000000/Indicators!G$11</f>
        <v>4.2178458143655044</v>
      </c>
      <c r="G40" s="96">
        <f>'BC Emissions by Year'!G40*1000000/Indicators!H$11</f>
        <v>3.8290418993508317</v>
      </c>
      <c r="H40" s="96">
        <f>'BC Emissions by Year'!H40*1000000/Indicators!I$11</f>
        <v>3.403421572607876</v>
      </c>
      <c r="I40" s="96">
        <f>'BC Emissions by Year'!I40*1000000/Indicators!J$11</f>
        <v>3.3888114918525325</v>
      </c>
      <c r="J40" s="96">
        <f>'BC Emissions by Year'!J40*1000000/Indicators!K$11</f>
        <v>4.1417737386759068</v>
      </c>
      <c r="K40" s="96">
        <f>'BC Emissions by Year'!K40*1000000/Indicators!L$11</f>
        <v>3.8680996925407456</v>
      </c>
      <c r="L40" s="96">
        <f>'BC Emissions by Year'!L40*1000000/Indicators!M$11</f>
        <v>4.3951420582625458</v>
      </c>
      <c r="M40" s="96">
        <f>'BC Emissions by Year'!M40*1000000/Indicators!N$11</f>
        <v>4.8242868487861781</v>
      </c>
      <c r="N40" s="96">
        <f>'BC Emissions by Year'!N40*1000000/Indicators!O$11</f>
        <v>5.2723929236093241</v>
      </c>
      <c r="O40" s="96">
        <f>'BC Emissions by Year'!O40*1000000/Indicators!P$11</f>
        <v>5.6852742361765376</v>
      </c>
      <c r="P40" s="96">
        <f>'BC Emissions by Year'!P40*1000000/Indicators!Q$11</f>
        <v>6.6802286798805461</v>
      </c>
      <c r="Q40" s="96">
        <f>'BC Emissions by Year'!Q40*1000000/Indicators!R$11</f>
        <v>6.9260487069648073</v>
      </c>
      <c r="R40" s="96">
        <f>'BC Emissions by Year'!R40*1000000/Indicators!S$11</f>
        <v>6.8031290533217028</v>
      </c>
      <c r="S40" s="96">
        <f>'BC Emissions by Year'!S40*1000000/Indicators!T$11</f>
        <v>6.7670190320244465</v>
      </c>
      <c r="T40" s="96">
        <f>'BC Emissions by Year'!T40*1000000/Indicators!U$11</f>
        <v>6.6975219649060778</v>
      </c>
      <c r="U40" s="96">
        <f>'BC Emissions by Year'!U40*1000000/Indicators!V$11</f>
        <v>6.7979701798729621</v>
      </c>
      <c r="V40" s="96">
        <f>'BC Emissions by Year'!V40*1000000/Indicators!W$11</f>
        <v>6.5009219905032172</v>
      </c>
      <c r="W40" s="96">
        <f>'BC Emissions by Year'!W40*1000000/Indicators!X$11</f>
        <v>5.9771952470042251</v>
      </c>
      <c r="X40" s="96">
        <f>'BC Emissions by Year'!X40*1000000/Indicators!Y$11</f>
        <v>5.9292580992052368</v>
      </c>
      <c r="Y40" s="96">
        <f>'BC Emissions by Year'!Y40*1000000/Indicators!Z$11</f>
        <v>6.3720263699613442</v>
      </c>
      <c r="Z40" s="127">
        <f t="shared" si="7"/>
        <v>5.9191901923782613</v>
      </c>
      <c r="AA40" s="127">
        <f t="shared" si="2"/>
        <v>6.3791489752421775</v>
      </c>
      <c r="AB40" s="127">
        <f t="shared" si="3"/>
        <v>0.45995878286391623</v>
      </c>
      <c r="AC40" s="136">
        <f t="shared" si="1"/>
        <v>7.7706369945026249E-2</v>
      </c>
      <c r="AD40" s="122">
        <f>ROW()</f>
        <v>40</v>
      </c>
    </row>
    <row r="41" spans="1:30">
      <c r="A41" s="102" t="s">
        <v>52</v>
      </c>
      <c r="B41" s="96">
        <f>'BC Emissions by Year'!B41*1000000/Indicators!C$11</f>
        <v>10.537330718592049</v>
      </c>
      <c r="C41" s="96">
        <f>'BC Emissions by Year'!C41*1000000/Indicators!D$11</f>
        <v>10.52534708732489</v>
      </c>
      <c r="D41" s="96">
        <f>'BC Emissions by Year'!D41*1000000/Indicators!E$11</f>
        <v>10.362117187079747</v>
      </c>
      <c r="E41" s="96">
        <f>'BC Emissions by Year'!E41*1000000/Indicators!F$11</f>
        <v>10.730217170962062</v>
      </c>
      <c r="F41" s="96">
        <f>'BC Emissions by Year'!F41*1000000/Indicators!G$11</f>
        <v>10.365027334694171</v>
      </c>
      <c r="G41" s="96">
        <f>'BC Emissions by Year'!G41*1000000/Indicators!H$11</f>
        <v>10.317165322661587</v>
      </c>
      <c r="H41" s="96">
        <f>'BC Emissions by Year'!H41*1000000/Indicators!I$11</f>
        <v>10.467313204787619</v>
      </c>
      <c r="I41" s="96">
        <f>'BC Emissions by Year'!I41*1000000/Indicators!J$11</f>
        <v>10.752945046277565</v>
      </c>
      <c r="J41" s="96">
        <f>'BC Emissions by Year'!J41*1000000/Indicators!K$11</f>
        <v>11.870785006225139</v>
      </c>
      <c r="K41" s="96">
        <f>'BC Emissions by Year'!K41*1000000/Indicators!L$11</f>
        <v>12.447701789418288</v>
      </c>
      <c r="L41" s="96">
        <f>'BC Emissions by Year'!L41*1000000/Indicators!M$11</f>
        <v>12.702727516934177</v>
      </c>
      <c r="M41" s="96">
        <f>'BC Emissions by Year'!M41*1000000/Indicators!N$11</f>
        <v>12.624146123464197</v>
      </c>
      <c r="N41" s="96">
        <f>'BC Emissions by Year'!N41*1000000/Indicators!O$11</f>
        <v>13.252603824427887</v>
      </c>
      <c r="O41" s="96">
        <f>'BC Emissions by Year'!O41*1000000/Indicators!P$11</f>
        <v>12.933330315599001</v>
      </c>
      <c r="P41" s="96">
        <f>'BC Emissions by Year'!P41*1000000/Indicators!Q$11</f>
        <v>14.400007983561107</v>
      </c>
      <c r="Q41" s="96">
        <f>'BC Emissions by Year'!Q41*1000000/Indicators!R$11</f>
        <v>15.257325378387627</v>
      </c>
      <c r="R41" s="96">
        <f>'BC Emissions by Year'!R41*1000000/Indicators!S$11</f>
        <v>14.887086886511518</v>
      </c>
      <c r="S41" s="96">
        <f>'BC Emissions by Year'!S41*1000000/Indicators!T$11</f>
        <v>15.577149419829565</v>
      </c>
      <c r="T41" s="96">
        <f>'BC Emissions by Year'!T41*1000000/Indicators!U$11</f>
        <v>16.374456461163614</v>
      </c>
      <c r="U41" s="96">
        <f>'BC Emissions by Year'!U41*1000000/Indicators!V$11</f>
        <v>17.870205908165726</v>
      </c>
      <c r="V41" s="96">
        <f>'BC Emissions by Year'!V41*1000000/Indicators!W$11</f>
        <v>18.68663023804962</v>
      </c>
      <c r="W41" s="96">
        <f>'BC Emissions by Year'!W41*1000000/Indicators!X$11</f>
        <v>18.141986133846363</v>
      </c>
      <c r="X41" s="96">
        <f>'BC Emissions by Year'!X41*1000000/Indicators!Y$11</f>
        <v>18.685710400181978</v>
      </c>
      <c r="Y41" s="96">
        <f>'BC Emissions by Year'!Y41*1000000/Indicators!Z$11</f>
        <v>20.456662604605299</v>
      </c>
      <c r="Z41" s="127">
        <f t="shared" si="7"/>
        <v>13.954297181089387</v>
      </c>
      <c r="AA41" s="127">
        <f t="shared" si="2"/>
        <v>18.369275291002101</v>
      </c>
      <c r="AB41" s="127">
        <f t="shared" si="3"/>
        <v>4.4149781099127132</v>
      </c>
      <c r="AC41" s="136">
        <f t="shared" si="1"/>
        <v>0.31638842520107802</v>
      </c>
      <c r="AD41" s="122">
        <f>ROW()</f>
        <v>41</v>
      </c>
    </row>
    <row r="42" spans="1:30">
      <c r="A42" s="102" t="s">
        <v>53</v>
      </c>
      <c r="B42" s="96">
        <f>'BC Emissions by Year'!B42*1000000/Indicators!C$11</f>
        <v>12.30532871517342</v>
      </c>
      <c r="C42" s="96">
        <f>'BC Emissions by Year'!C42*1000000/Indicators!D$11</f>
        <v>13.753893212329679</v>
      </c>
      <c r="D42" s="96">
        <f>'BC Emissions by Year'!D42*1000000/Indicators!E$11</f>
        <v>13.905222596426729</v>
      </c>
      <c r="E42" s="96">
        <f>'BC Emissions by Year'!E42*1000000/Indicators!F$11</f>
        <v>14.560550857975928</v>
      </c>
      <c r="F42" s="96">
        <f>'BC Emissions by Year'!F42*1000000/Indicators!G$11</f>
        <v>17.126002736799666</v>
      </c>
      <c r="G42" s="96">
        <f>'BC Emissions by Year'!G42*1000000/Indicators!H$11</f>
        <v>19.416908969030953</v>
      </c>
      <c r="H42" s="96">
        <f>'BC Emissions by Year'!H42*1000000/Indicators!I$11</f>
        <v>19.588665722800304</v>
      </c>
      <c r="I42" s="96">
        <f>'BC Emissions by Year'!I42*1000000/Indicators!J$11</f>
        <v>18.950511067165905</v>
      </c>
      <c r="J42" s="96">
        <f>'BC Emissions by Year'!J42*1000000/Indicators!K$11</f>
        <v>20.388635316575879</v>
      </c>
      <c r="K42" s="96">
        <f>'BC Emissions by Year'!K42*1000000/Indicators!L$11</f>
        <v>20.185554239201679</v>
      </c>
      <c r="L42" s="96">
        <f>'BC Emissions by Year'!L42*1000000/Indicators!M$11</f>
        <v>18.00113934756639</v>
      </c>
      <c r="M42" s="96">
        <f>'BC Emissions by Year'!M42*1000000/Indicators!N$11</f>
        <v>14.716046571091342</v>
      </c>
      <c r="N42" s="96">
        <f>'BC Emissions by Year'!N42*1000000/Indicators!O$11</f>
        <v>12.560551400574825</v>
      </c>
      <c r="O42" s="96">
        <f>'BC Emissions by Year'!O42*1000000/Indicators!P$11</f>
        <v>13.999931055656257</v>
      </c>
      <c r="P42" s="96">
        <f>'BC Emissions by Year'!P42*1000000/Indicators!Q$11</f>
        <v>14.386686959149577</v>
      </c>
      <c r="Q42" s="96">
        <f>'BC Emissions by Year'!Q42*1000000/Indicators!R$11</f>
        <v>14.074253330248718</v>
      </c>
      <c r="R42" s="96">
        <f>'BC Emissions by Year'!R42*1000000/Indicators!S$11</f>
        <v>13.868037510710728</v>
      </c>
      <c r="S42" s="96">
        <f>'BC Emissions by Year'!S42*1000000/Indicators!T$11</f>
        <v>13.960085160700604</v>
      </c>
      <c r="T42" s="96">
        <f>'BC Emissions by Year'!T42*1000000/Indicators!U$11</f>
        <v>13.844385080645957</v>
      </c>
      <c r="U42" s="96">
        <f>'BC Emissions by Year'!U42*1000000/Indicators!V$11</f>
        <v>14.405170971500711</v>
      </c>
      <c r="V42" s="96">
        <f>'BC Emissions by Year'!V42*1000000/Indicators!W$11</f>
        <v>14.306685514146151</v>
      </c>
      <c r="W42" s="96">
        <f>'BC Emissions by Year'!W42*1000000/Indicators!X$11</f>
        <v>13.180529457054954</v>
      </c>
      <c r="X42" s="96">
        <f>'BC Emissions by Year'!X42*1000000/Indicators!Y$11</f>
        <v>13.170266035374162</v>
      </c>
      <c r="Y42" s="96">
        <f>'BC Emissions by Year'!Y42*1000000/Indicators!Z$11</f>
        <v>14.003793907392092</v>
      </c>
      <c r="Z42" s="127">
        <f t="shared" si="7"/>
        <v>14.445841416962306</v>
      </c>
      <c r="AA42" s="127">
        <f t="shared" si="2"/>
        <v>13.81847182768567</v>
      </c>
      <c r="AB42" s="127">
        <f t="shared" si="3"/>
        <v>-0.62736958927663622</v>
      </c>
      <c r="AC42" s="136">
        <f t="shared" si="1"/>
        <v>-4.3429079080155128E-2</v>
      </c>
      <c r="AD42" s="122">
        <f>ROW()</f>
        <v>42</v>
      </c>
    </row>
    <row r="43" spans="1:30">
      <c r="A43" s="102" t="s">
        <v>54</v>
      </c>
      <c r="B43" s="96">
        <f>'BC Emissions by Year'!B43*1000000/Indicators!C$11</f>
        <v>747.94933275344249</v>
      </c>
      <c r="C43" s="96">
        <f>'BC Emissions by Year'!C43*1000000/Indicators!D$11</f>
        <v>697.42579606971321</v>
      </c>
      <c r="D43" s="96">
        <f>'BC Emissions by Year'!D43*1000000/Indicators!E$11</f>
        <v>673.67291718618208</v>
      </c>
      <c r="E43" s="96">
        <f>'BC Emissions by Year'!E43*1000000/Indicators!F$11</f>
        <v>705.67451645322035</v>
      </c>
      <c r="F43" s="96">
        <f>'BC Emissions by Year'!F43*1000000/Indicators!G$11</f>
        <v>751.72296047738132</v>
      </c>
      <c r="G43" s="96">
        <f>'BC Emissions by Year'!G43*1000000/Indicators!H$11</f>
        <v>751.4413662208035</v>
      </c>
      <c r="H43" s="96">
        <f>'BC Emissions by Year'!H43*1000000/Indicators!I$11</f>
        <v>754.73298380686288</v>
      </c>
      <c r="I43" s="96">
        <f>'BC Emissions by Year'!I43*1000000/Indicators!J$11</f>
        <v>769.95772692456217</v>
      </c>
      <c r="J43" s="96">
        <f>'BC Emissions by Year'!J43*1000000/Indicators!K$11</f>
        <v>832.92636623147132</v>
      </c>
      <c r="K43" s="96">
        <f>'BC Emissions by Year'!K43*1000000/Indicators!L$11</f>
        <v>837.80792528742165</v>
      </c>
      <c r="L43" s="96">
        <f>'BC Emissions by Year'!L43*1000000/Indicators!M$11</f>
        <v>898.78862609224745</v>
      </c>
      <c r="M43" s="96">
        <f>'BC Emissions by Year'!M43*1000000/Indicators!N$11</f>
        <v>887.31278499060022</v>
      </c>
      <c r="N43" s="96">
        <f>'BC Emissions by Year'!N43*1000000/Indicators!O$11</f>
        <v>915.75686519249473</v>
      </c>
      <c r="O43" s="96">
        <f>'BC Emissions by Year'!O43*1000000/Indicators!P$11</f>
        <v>942.08856378284281</v>
      </c>
      <c r="P43" s="96">
        <f>'BC Emissions by Year'!P43*1000000/Indicators!Q$11</f>
        <v>1010.0169562167309</v>
      </c>
      <c r="Q43" s="96">
        <f>'BC Emissions by Year'!Q43*1000000/Indicators!R$11</f>
        <v>1053.9240827928591</v>
      </c>
      <c r="R43" s="96">
        <f>'BC Emissions by Year'!R43*1000000/Indicators!S$11</f>
        <v>1067.1328932388919</v>
      </c>
      <c r="S43" s="96">
        <f>'BC Emissions by Year'!S43*1000000/Indicators!T$11</f>
        <v>1091.1861872787963</v>
      </c>
      <c r="T43" s="96">
        <f>'BC Emissions by Year'!T43*1000000/Indicators!U$11</f>
        <v>1063.0857756144942</v>
      </c>
      <c r="U43" s="96">
        <f>'BC Emissions by Year'!U43*1000000/Indicators!V$11</f>
        <v>1039.0054829153387</v>
      </c>
      <c r="V43" s="96">
        <f>'BC Emissions by Year'!V43*1000000/Indicators!W$11</f>
        <v>1097.4373365573229</v>
      </c>
      <c r="W43" s="96">
        <f>'BC Emissions by Year'!W43*1000000/Indicators!X$11</f>
        <v>1215.6007423088383</v>
      </c>
      <c r="X43" s="96">
        <f>'BC Emissions by Year'!X43*1000000/Indicators!Y$11</f>
        <v>1070.6383070697721</v>
      </c>
      <c r="Y43" s="96">
        <f>'BC Emissions by Year'!Y43*1000000/Indicators!Z$11</f>
        <v>1179.3303346624778</v>
      </c>
      <c r="Z43" s="127">
        <f t="shared" si="7"/>
        <v>983.27586994818284</v>
      </c>
      <c r="AA43" s="127">
        <f t="shared" si="2"/>
        <v>1110.8496631880407</v>
      </c>
      <c r="AB43" s="127">
        <f t="shared" si="3"/>
        <v>127.57379323985788</v>
      </c>
      <c r="AC43" s="136">
        <f t="shared" si="1"/>
        <v>0.12974364279536404</v>
      </c>
      <c r="AD43" s="122">
        <f>ROW()</f>
        <v>43</v>
      </c>
    </row>
    <row r="44" spans="1:30">
      <c r="A44" s="102" t="s">
        <v>55</v>
      </c>
      <c r="B44" s="96">
        <f>'BC Emissions by Year'!B44*1000000/Indicators!C$11</f>
        <v>238.8979536868593</v>
      </c>
      <c r="C44" s="96">
        <f>'BC Emissions by Year'!C44*1000000/Indicators!D$11</f>
        <v>228.95460587343985</v>
      </c>
      <c r="D44" s="96">
        <f>'BC Emissions by Year'!D44*1000000/Indicators!E$11</f>
        <v>168.27264070707986</v>
      </c>
      <c r="E44" s="96">
        <f>'BC Emissions by Year'!E44*1000000/Indicators!F$11</f>
        <v>137.72593668261311</v>
      </c>
      <c r="F44" s="96">
        <f>'BC Emissions by Year'!F44*1000000/Indicators!G$11</f>
        <v>169.77492368575994</v>
      </c>
      <c r="G44" s="96">
        <f>'BC Emissions by Year'!G44*1000000/Indicators!H$11</f>
        <v>151.71413899544393</v>
      </c>
      <c r="H44" s="96">
        <f>'BC Emissions by Year'!H44*1000000/Indicators!I$11</f>
        <v>105.42136850185464</v>
      </c>
      <c r="I44" s="96">
        <f>'BC Emissions by Year'!I44*1000000/Indicators!J$11</f>
        <v>102.01115468511108</v>
      </c>
      <c r="J44" s="96">
        <f>'BC Emissions by Year'!J44*1000000/Indicators!K$11</f>
        <v>121.48379307842886</v>
      </c>
      <c r="K44" s="96">
        <f>'BC Emissions by Year'!K44*1000000/Indicators!L$11</f>
        <v>78.015652712598524</v>
      </c>
      <c r="L44" s="96">
        <f>'BC Emissions by Year'!L44*1000000/Indicators!M$11</f>
        <v>81.981129324153358</v>
      </c>
      <c r="M44" s="96">
        <f>'BC Emissions by Year'!M44*1000000/Indicators!N$11</f>
        <v>78.516181782102535</v>
      </c>
      <c r="N44" s="96">
        <f>'BC Emissions by Year'!N44*1000000/Indicators!O$11</f>
        <v>70.52188414064716</v>
      </c>
      <c r="O44" s="96">
        <f>'BC Emissions by Year'!O44*1000000/Indicators!P$11</f>
        <v>63.76944373786506</v>
      </c>
      <c r="P44" s="96">
        <f>'BC Emissions by Year'!P44*1000000/Indicators!Q$11</f>
        <v>62.773750239770365</v>
      </c>
      <c r="Q44" s="96">
        <f>'BC Emissions by Year'!Q44*1000000/Indicators!R$11</f>
        <v>46.350933763195442</v>
      </c>
      <c r="R44" s="96">
        <f>'BC Emissions by Year'!R44*1000000/Indicators!S$11</f>
        <v>45.340976075343526</v>
      </c>
      <c r="S44" s="96">
        <f>'BC Emissions by Year'!S44*1000000/Indicators!T$11</f>
        <v>52.963778435176231</v>
      </c>
      <c r="T44" s="96">
        <f>'BC Emissions by Year'!T44*1000000/Indicators!U$11</f>
        <v>58.3754011231863</v>
      </c>
      <c r="U44" s="96">
        <f>'BC Emissions by Year'!U44*1000000/Indicators!V$11</f>
        <v>47.186936478487773</v>
      </c>
      <c r="V44" s="96">
        <f>'BC Emissions by Year'!V44*1000000/Indicators!W$11</f>
        <v>48.71534657777427</v>
      </c>
      <c r="W44" s="96">
        <f>'BC Emissions by Year'!W44*1000000/Indicators!X$11</f>
        <v>47.543841966207317</v>
      </c>
      <c r="X44" s="96">
        <f>'BC Emissions by Year'!X44*1000000/Indicators!Y$11</f>
        <v>45.229693035213145</v>
      </c>
      <c r="Y44" s="96">
        <f>'BC Emissions by Year'!Y44*1000000/Indicators!Z$11</f>
        <v>39.500196841330023</v>
      </c>
      <c r="Z44" s="127">
        <f t="shared" si="7"/>
        <v>62.777259687281706</v>
      </c>
      <c r="AA44" s="127">
        <f t="shared" si="2"/>
        <v>47.75856933703313</v>
      </c>
      <c r="AB44" s="127">
        <f t="shared" si="3"/>
        <v>-15.018690350248576</v>
      </c>
      <c r="AC44" s="136">
        <f t="shared" si="1"/>
        <v>-0.23923774986456237</v>
      </c>
      <c r="AD44" s="122">
        <f>ROW()</f>
        <v>44</v>
      </c>
    </row>
    <row r="45" spans="1:30">
      <c r="A45" s="95" t="s">
        <v>56</v>
      </c>
      <c r="B45" s="96">
        <f>'BC Emissions by Year'!B45*1000000/Indicators!C$11</f>
        <v>439.66437569115993</v>
      </c>
      <c r="C45" s="96">
        <f>'BC Emissions by Year'!C45*1000000/Indicators!D$11</f>
        <v>416.12889357516934</v>
      </c>
      <c r="D45" s="96">
        <f>'BC Emissions by Year'!D45*1000000/Indicators!E$11</f>
        <v>464.73550581287424</v>
      </c>
      <c r="E45" s="96">
        <f>'BC Emissions by Year'!E45*1000000/Indicators!F$11</f>
        <v>459.60692065776624</v>
      </c>
      <c r="F45" s="96">
        <f>'BC Emissions by Year'!F45*1000000/Indicators!G$11</f>
        <v>450.63783235671463</v>
      </c>
      <c r="G45" s="96">
        <f>'BC Emissions by Year'!G45*1000000/Indicators!H$11</f>
        <v>438.79508629371071</v>
      </c>
      <c r="H45" s="96">
        <f>'BC Emissions by Year'!H45*1000000/Indicators!I$11</f>
        <v>411.23011648246649</v>
      </c>
      <c r="I45" s="96">
        <f>'BC Emissions by Year'!I45*1000000/Indicators!J$11</f>
        <v>365.76354882245096</v>
      </c>
      <c r="J45" s="96">
        <f>'BC Emissions by Year'!J45*1000000/Indicators!K$11</f>
        <v>345.97672122282239</v>
      </c>
      <c r="K45" s="96">
        <f>'BC Emissions by Year'!K45*1000000/Indicators!L$11</f>
        <v>348.88811943535575</v>
      </c>
      <c r="L45" s="96">
        <f>'BC Emissions by Year'!L45*1000000/Indicators!M$11</f>
        <v>315.95640339866753</v>
      </c>
      <c r="M45" s="96">
        <f>'BC Emissions by Year'!M45*1000000/Indicators!N$11</f>
        <v>259.14811386449588</v>
      </c>
      <c r="N45" s="96">
        <f>'BC Emissions by Year'!N45*1000000/Indicators!O$11</f>
        <v>212.05260639765123</v>
      </c>
      <c r="O45" s="96">
        <f>'BC Emissions by Year'!O45*1000000/Indicators!P$11</f>
        <v>139.23433019136445</v>
      </c>
      <c r="P45" s="96">
        <f>'BC Emissions by Year'!P45*1000000/Indicators!Q$11</f>
        <v>96.953187779432497</v>
      </c>
      <c r="Q45" s="96">
        <f>'BC Emissions by Year'!Q45*1000000/Indicators!R$11</f>
        <v>103.6464643910943</v>
      </c>
      <c r="R45" s="96">
        <f>'BC Emissions by Year'!R45*1000000/Indicators!S$11</f>
        <v>100.04849881276454</v>
      </c>
      <c r="S45" s="96">
        <f>'BC Emissions by Year'!S45*1000000/Indicators!T$11</f>
        <v>99.287608058753179</v>
      </c>
      <c r="T45" s="96">
        <f>'BC Emissions by Year'!T45*1000000/Indicators!U$11</f>
        <v>151.98950865579403</v>
      </c>
      <c r="U45" s="96">
        <f>'BC Emissions by Year'!U45*1000000/Indicators!V$11</f>
        <v>101.06405741591411</v>
      </c>
      <c r="V45" s="96">
        <f>'BC Emissions by Year'!V45*1000000/Indicators!W$11</f>
        <v>115.81372461609064</v>
      </c>
      <c r="W45" s="96">
        <f>'BC Emissions by Year'!W45*1000000/Indicators!X$11</f>
        <v>151.03868125848186</v>
      </c>
      <c r="X45" s="96">
        <f>'BC Emissions by Year'!X45*1000000/Indicators!Y$11</f>
        <v>152.63552147434939</v>
      </c>
      <c r="Y45" s="96">
        <f>'BC Emissions by Year'!Y45*1000000/Indicators!Z$11</f>
        <v>117.72341129079589</v>
      </c>
      <c r="Z45" s="127">
        <f t="shared" si="7"/>
        <v>165.79090161177797</v>
      </c>
      <c r="AA45" s="127">
        <f t="shared" si="2"/>
        <v>131.71081745190432</v>
      </c>
      <c r="AB45" s="127">
        <f t="shared" si="3"/>
        <v>-34.08008415987365</v>
      </c>
      <c r="AC45" s="136">
        <f t="shared" si="1"/>
        <v>-0.20556064192036799</v>
      </c>
      <c r="AD45" s="122">
        <f>ROW()</f>
        <v>45</v>
      </c>
    </row>
    <row r="46" spans="1:30">
      <c r="A46" s="95" t="s">
        <v>57</v>
      </c>
      <c r="B46" s="96">
        <f>'BC Emissions by Year'!B46*1000000/Indicators!C$11</f>
        <v>313.32141178408324</v>
      </c>
      <c r="C46" s="96">
        <f>'BC Emissions by Year'!C46*1000000/Indicators!D$11</f>
        <v>335.97676885028898</v>
      </c>
      <c r="D46" s="96">
        <f>'BC Emissions by Year'!D46*1000000/Indicators!E$11</f>
        <v>331.48507097245937</v>
      </c>
      <c r="E46" s="96">
        <f>'BC Emissions by Year'!E46*1000000/Indicators!F$11</f>
        <v>321.24152753850024</v>
      </c>
      <c r="F46" s="96">
        <f>'BC Emissions by Year'!F46*1000000/Indicators!G$11</f>
        <v>320.47733089506335</v>
      </c>
      <c r="G46" s="96">
        <f>'BC Emissions by Year'!G46*1000000/Indicators!H$11</f>
        <v>328.31998877526547</v>
      </c>
      <c r="H46" s="96">
        <f>'BC Emissions by Year'!H46*1000000/Indicators!I$11</f>
        <v>301.141867240946</v>
      </c>
      <c r="I46" s="96">
        <f>'BC Emissions by Year'!I46*1000000/Indicators!J$11</f>
        <v>263.97667407995732</v>
      </c>
      <c r="J46" s="96">
        <f>'BC Emissions by Year'!J46*1000000/Indicators!K$11</f>
        <v>256.38980334276226</v>
      </c>
      <c r="K46" s="96">
        <f>'BC Emissions by Year'!K46*1000000/Indicators!L$11</f>
        <v>282.1639671253223</v>
      </c>
      <c r="L46" s="96">
        <f>'BC Emissions by Year'!L46*1000000/Indicators!M$11</f>
        <v>308.48513815025632</v>
      </c>
      <c r="M46" s="96">
        <f>'BC Emissions by Year'!M46*1000000/Indicators!N$11</f>
        <v>387.48545642759746</v>
      </c>
      <c r="N46" s="96">
        <f>'BC Emissions by Year'!N46*1000000/Indicators!O$11</f>
        <v>460.54588427609059</v>
      </c>
      <c r="O46" s="96">
        <f>'BC Emissions by Year'!O46*1000000/Indicators!P$11</f>
        <v>730.06860989885524</v>
      </c>
      <c r="P46" s="96">
        <f>'BC Emissions by Year'!P46*1000000/Indicators!Q$11</f>
        <v>638.98859411894921</v>
      </c>
      <c r="Q46" s="96">
        <f>'BC Emissions by Year'!Q46*1000000/Indicators!R$11</f>
        <v>601.050704415724</v>
      </c>
      <c r="R46" s="96">
        <f>'BC Emissions by Year'!R46*1000000/Indicators!S$11</f>
        <v>597.46725911029353</v>
      </c>
      <c r="S46" s="96">
        <f>'BC Emissions by Year'!S46*1000000/Indicators!T$11</f>
        <v>617.14668474566918</v>
      </c>
      <c r="T46" s="96">
        <f>'BC Emissions by Year'!T46*1000000/Indicators!U$11</f>
        <v>598.8701071922344</v>
      </c>
      <c r="U46" s="96">
        <f>'BC Emissions by Year'!U46*1000000/Indicators!V$11</f>
        <v>609.56116034781667</v>
      </c>
      <c r="V46" s="96">
        <f>'BC Emissions by Year'!V46*1000000/Indicators!W$11</f>
        <v>610.72840923264619</v>
      </c>
      <c r="W46" s="96">
        <f>'BC Emissions by Year'!W46*1000000/Indicators!X$11</f>
        <v>507.0983172412719</v>
      </c>
      <c r="X46" s="96">
        <f>'BC Emissions by Year'!X46*1000000/Indicators!Y$11</f>
        <v>592.86954410857493</v>
      </c>
      <c r="Y46" s="96">
        <f>'BC Emissions by Year'!Y46*1000000/Indicators!Z$11</f>
        <v>481.55785649277755</v>
      </c>
      <c r="Z46" s="127">
        <f t="shared" si="7"/>
        <v>542.65479139292938</v>
      </c>
      <c r="AA46" s="127">
        <f t="shared" si="2"/>
        <v>566.78089910255358</v>
      </c>
      <c r="AB46" s="127">
        <f t="shared" si="3"/>
        <v>24.126107709624193</v>
      </c>
      <c r="AC46" s="136">
        <f t="shared" si="1"/>
        <v>4.4459402353557748E-2</v>
      </c>
      <c r="AD46" s="122">
        <f>ROW()</f>
        <v>46</v>
      </c>
    </row>
    <row r="47" spans="1:30">
      <c r="A47" s="95" t="s">
        <v>58</v>
      </c>
      <c r="B47" s="96">
        <f>'BC Emissions by Year'!B47*1000000/Indicators!C$11</f>
        <v>1056.0223871902779</v>
      </c>
      <c r="C47" s="96">
        <f>'BC Emissions by Year'!C47*1000000/Indicators!D$11</f>
        <v>1134.1956324133398</v>
      </c>
      <c r="D47" s="96">
        <f>'BC Emissions by Year'!D47*1000000/Indicators!E$11</f>
        <v>1101.0048436248123</v>
      </c>
      <c r="E47" s="96">
        <f>'BC Emissions by Year'!E47*1000000/Indicators!F$11</f>
        <v>1053.6976445246453</v>
      </c>
      <c r="F47" s="96">
        <f>'BC Emissions by Year'!F47*1000000/Indicators!G$11</f>
        <v>1095.6467456025441</v>
      </c>
      <c r="G47" s="96">
        <f>'BC Emissions by Year'!G47*1000000/Indicators!H$11</f>
        <v>1266.5644215954817</v>
      </c>
      <c r="H47" s="96">
        <f>'BC Emissions by Year'!H47*1000000/Indicators!I$11</f>
        <v>1387.1674204781095</v>
      </c>
      <c r="I47" s="96">
        <f>'BC Emissions by Year'!I47*1000000/Indicators!J$11</f>
        <v>1463.1769390639863</v>
      </c>
      <c r="J47" s="96">
        <f>'BC Emissions by Year'!J47*1000000/Indicators!K$11</f>
        <v>1391.2661839633529</v>
      </c>
      <c r="K47" s="96">
        <f>'BC Emissions by Year'!K47*1000000/Indicators!L$11</f>
        <v>1306.5034798101015</v>
      </c>
      <c r="L47" s="96">
        <f>'BC Emissions by Year'!L47*1000000/Indicators!M$11</f>
        <v>1284.149057240915</v>
      </c>
      <c r="M47" s="96">
        <f>'BC Emissions by Year'!M47*1000000/Indicators!N$11</f>
        <v>1338.2386025156331</v>
      </c>
      <c r="N47" s="96">
        <f>'BC Emissions by Year'!N47*1000000/Indicators!O$11</f>
        <v>1222.5816333353273</v>
      </c>
      <c r="O47" s="96">
        <f>'BC Emissions by Year'!O47*1000000/Indicators!P$11</f>
        <v>1322.9341901516555</v>
      </c>
      <c r="P47" s="96">
        <f>'BC Emissions by Year'!P47*1000000/Indicators!Q$11</f>
        <v>1408.8352494015121</v>
      </c>
      <c r="Q47" s="96">
        <f>'BC Emissions by Year'!Q47*1000000/Indicators!R$11</f>
        <v>1197.5905108421337</v>
      </c>
      <c r="R47" s="96">
        <f>'BC Emissions by Year'!R47*1000000/Indicators!S$11</f>
        <v>1103.6713416235698</v>
      </c>
      <c r="S47" s="96">
        <f>'BC Emissions by Year'!S47*1000000/Indicators!T$11</f>
        <v>1149.6664349857083</v>
      </c>
      <c r="T47" s="96">
        <f>'BC Emissions by Year'!T47*1000000/Indicators!U$11</f>
        <v>1234.2448493890249</v>
      </c>
      <c r="U47" s="96">
        <f>'BC Emissions by Year'!U47*1000000/Indicators!V$11</f>
        <v>757.31566450185653</v>
      </c>
      <c r="V47" s="96">
        <f>'BC Emissions by Year'!V47*1000000/Indicators!W$11</f>
        <v>874.89273403483742</v>
      </c>
      <c r="W47" s="96">
        <f>'BC Emissions by Year'!W47*1000000/Indicators!X$11</f>
        <v>681.08490738342243</v>
      </c>
      <c r="X47" s="96">
        <f>'BC Emissions by Year'!X47*1000000/Indicators!Y$11</f>
        <v>1009.243081038681</v>
      </c>
      <c r="Y47" s="96">
        <f>'BC Emissions by Year'!Y47*1000000/Indicators!Z$11</f>
        <v>1039.5897175510172</v>
      </c>
      <c r="Z47" s="127">
        <f t="shared" si="7"/>
        <v>1253.4583775120568</v>
      </c>
      <c r="AA47" s="127">
        <f t="shared" si="2"/>
        <v>932.72849231647331</v>
      </c>
      <c r="AB47" s="127">
        <f t="shared" si="3"/>
        <v>-320.72988519558351</v>
      </c>
      <c r="AC47" s="136">
        <f t="shared" si="1"/>
        <v>-0.25587597558060793</v>
      </c>
      <c r="AD47" s="122">
        <f>ROW()</f>
        <v>47</v>
      </c>
    </row>
    <row r="48" spans="1:30">
      <c r="A48" s="125" t="str">
        <f>CONCATENATE("'Other Transportation figures above are sum of three elements in Rows ",AD49, "-",AD51, ".")</f>
        <v>'Other Transportation figures above are sum of three elements in Rows 49-51.</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19"/>
      <c r="AA48" s="119"/>
      <c r="AB48" s="119"/>
      <c r="AC48" s="119"/>
      <c r="AD48" s="122">
        <f>ROW()</f>
        <v>48</v>
      </c>
    </row>
    <row r="49" spans="1:30">
      <c r="A49" s="102" t="s">
        <v>59</v>
      </c>
      <c r="B49" s="96">
        <f>'BC Emissions by Year'!B49*1000000/Indicators!C$11</f>
        <v>108.07302404255189</v>
      </c>
      <c r="C49" s="96">
        <f>'BC Emissions by Year'!C49*1000000/Indicators!D$11</f>
        <v>105.55285580132437</v>
      </c>
      <c r="D49" s="96">
        <f>'BC Emissions by Year'!D49*1000000/Indicators!E$11</f>
        <v>107.1043852951464</v>
      </c>
      <c r="E49" s="96">
        <f>'BC Emissions by Year'!E49*1000000/Indicators!F$11</f>
        <v>104.33967874152225</v>
      </c>
      <c r="F49" s="96">
        <f>'BC Emissions by Year'!F49*1000000/Indicators!G$11</f>
        <v>108.15137853614985</v>
      </c>
      <c r="G49" s="96">
        <f>'BC Emissions by Year'!G49*1000000/Indicators!H$11</f>
        <v>113.08687736302032</v>
      </c>
      <c r="H49" s="96">
        <f>'BC Emissions by Year'!H49*1000000/Indicators!I$11</f>
        <v>138.52471749805977</v>
      </c>
      <c r="I49" s="96">
        <f>'BC Emissions by Year'!I49*1000000/Indicators!J$11</f>
        <v>174.40187065418297</v>
      </c>
      <c r="J49" s="96">
        <f>'BC Emissions by Year'!J49*1000000/Indicators!K$11</f>
        <v>208.6759200788041</v>
      </c>
      <c r="K49" s="96">
        <f>'BC Emissions by Year'!K49*1000000/Indicators!L$11</f>
        <v>153.98345610821647</v>
      </c>
      <c r="L49" s="96">
        <f>'BC Emissions by Year'!L49*1000000/Indicators!M$11</f>
        <v>123.14508220072591</v>
      </c>
      <c r="M49" s="96">
        <f>'BC Emissions by Year'!M49*1000000/Indicators!N$11</f>
        <v>106.54365652270376</v>
      </c>
      <c r="N49" s="96">
        <f>'BC Emissions by Year'!N49*1000000/Indicators!O$11</f>
        <v>106.37131714520281</v>
      </c>
      <c r="O49" s="96">
        <f>'BC Emissions by Year'!O49*1000000/Indicators!P$11</f>
        <v>112.68341962228511</v>
      </c>
      <c r="P49" s="96">
        <f>'BC Emissions by Year'!P49*1000000/Indicators!Q$11</f>
        <v>174.28403141844475</v>
      </c>
      <c r="Q49" s="96">
        <f>'BC Emissions by Year'!Q49*1000000/Indicators!R$11</f>
        <v>108.39864581624123</v>
      </c>
      <c r="R49" s="96">
        <f>'BC Emissions by Year'!R49*1000000/Indicators!S$11</f>
        <v>106.12546678509537</v>
      </c>
      <c r="S49" s="96">
        <f>'BC Emissions by Year'!S49*1000000/Indicators!T$11</f>
        <v>104.60091468662054</v>
      </c>
      <c r="T49" s="96">
        <f>'BC Emissions by Year'!T49*1000000/Indicators!U$11</f>
        <v>81.939613107252256</v>
      </c>
      <c r="U49" s="96">
        <f>'BC Emissions by Year'!U49*1000000/Indicators!V$11</f>
        <v>58.772030630215951</v>
      </c>
      <c r="V49" s="96">
        <f>'BC Emissions by Year'!V49*1000000/Indicators!W$11</f>
        <v>78.412693416227384</v>
      </c>
      <c r="W49" s="96">
        <f>'BC Emissions by Year'!W49*1000000/Indicators!X$11</f>
        <v>94.77253234014259</v>
      </c>
      <c r="X49" s="96">
        <f>'BC Emissions by Year'!X49*1000000/Indicators!Y$11</f>
        <v>160.05012199806706</v>
      </c>
      <c r="Y49" s="96">
        <f>'BC Emissions by Year'!Y49*1000000/Indicators!Z$11</f>
        <v>86.389183778537202</v>
      </c>
      <c r="Z49" s="127">
        <f t="shared" si="7"/>
        <v>117.76906677466492</v>
      </c>
      <c r="AA49" s="127">
        <f t="shared" si="2"/>
        <v>93.389362545073752</v>
      </c>
      <c r="AB49" s="127">
        <f t="shared" si="3"/>
        <v>-24.379704229591169</v>
      </c>
      <c r="AC49" s="136">
        <f t="shared" si="1"/>
        <v>-0.20701279968736117</v>
      </c>
      <c r="AD49" s="122">
        <f>ROW()</f>
        <v>49</v>
      </c>
    </row>
    <row r="50" spans="1:30">
      <c r="A50" s="102" t="s">
        <v>60</v>
      </c>
      <c r="B50" s="96">
        <f>'BC Emissions by Year'!B50*1000000/Indicators!C$11</f>
        <v>685.73130286391415</v>
      </c>
      <c r="C50" s="96">
        <f>'BC Emissions by Year'!C50*1000000/Indicators!D$11</f>
        <v>697.86507865716521</v>
      </c>
      <c r="D50" s="96">
        <f>'BC Emissions by Year'!D50*1000000/Indicators!E$11</f>
        <v>688.76702803903538</v>
      </c>
      <c r="E50" s="96">
        <f>'BC Emissions by Year'!E50*1000000/Indicators!F$11</f>
        <v>630.71213660037301</v>
      </c>
      <c r="F50" s="96">
        <f>'BC Emissions by Year'!F50*1000000/Indicators!G$11</f>
        <v>644.12761514103931</v>
      </c>
      <c r="G50" s="96">
        <f>'BC Emissions by Year'!G50*1000000/Indicators!H$11</f>
        <v>783.58025053231427</v>
      </c>
      <c r="H50" s="96">
        <f>'BC Emissions by Year'!H50*1000000/Indicators!I$11</f>
        <v>855.64196891518088</v>
      </c>
      <c r="I50" s="96">
        <f>'BC Emissions by Year'!I50*1000000/Indicators!J$11</f>
        <v>919.4155070177801</v>
      </c>
      <c r="J50" s="96">
        <f>'BC Emissions by Year'!J50*1000000/Indicators!K$11</f>
        <v>783.05642377004528</v>
      </c>
      <c r="K50" s="96">
        <f>'BC Emissions by Year'!K50*1000000/Indicators!L$11</f>
        <v>798.7653759813403</v>
      </c>
      <c r="L50" s="96">
        <f>'BC Emissions by Year'!L50*1000000/Indicators!M$11</f>
        <v>747.84621044149083</v>
      </c>
      <c r="M50" s="96">
        <f>'BC Emissions by Year'!M50*1000000/Indicators!N$11</f>
        <v>770.36475386811628</v>
      </c>
      <c r="N50" s="96">
        <f>'BC Emissions by Year'!N50*1000000/Indicators!O$11</f>
        <v>781.75715264361997</v>
      </c>
      <c r="O50" s="96">
        <f>'BC Emissions by Year'!O50*1000000/Indicators!P$11</f>
        <v>950.46866486189754</v>
      </c>
      <c r="P50" s="96">
        <f>'BC Emissions by Year'!P50*1000000/Indicators!Q$11</f>
        <v>959.89177074133511</v>
      </c>
      <c r="Q50" s="96">
        <f>'BC Emissions by Year'!Q50*1000000/Indicators!R$11</f>
        <v>851.34067511149306</v>
      </c>
      <c r="R50" s="96">
        <f>'BC Emissions by Year'!R50*1000000/Indicators!S$11</f>
        <v>813.41340974377511</v>
      </c>
      <c r="S50" s="96">
        <f>'BC Emissions by Year'!S50*1000000/Indicators!T$11</f>
        <v>825.68338965691385</v>
      </c>
      <c r="T50" s="96">
        <f>'BC Emissions by Year'!T50*1000000/Indicators!U$11</f>
        <v>944.78470477084625</v>
      </c>
      <c r="U50" s="96">
        <f>'BC Emissions by Year'!U50*1000000/Indicators!V$11</f>
        <v>500.02134739375362</v>
      </c>
      <c r="V50" s="96">
        <f>'BC Emissions by Year'!V50*1000000/Indicators!W$11</f>
        <v>607.61438874007388</v>
      </c>
      <c r="W50" s="96">
        <f>'BC Emissions by Year'!W50*1000000/Indicators!X$11</f>
        <v>405.57700434235238</v>
      </c>
      <c r="X50" s="96">
        <f>'BC Emissions by Year'!X50*1000000/Indicators!Y$11</f>
        <v>671.69705424528945</v>
      </c>
      <c r="Y50" s="96">
        <f>'BC Emissions by Year'!Y50*1000000/Indicators!Z$11</f>
        <v>748.93222194246982</v>
      </c>
      <c r="Z50" s="127">
        <f t="shared" si="7"/>
        <v>837.59575338358036</v>
      </c>
      <c r="AA50" s="127">
        <f t="shared" si="2"/>
        <v>646.43778690579757</v>
      </c>
      <c r="AB50" s="127">
        <f t="shared" si="3"/>
        <v>-191.15796647778279</v>
      </c>
      <c r="AC50" s="136">
        <f t="shared" si="1"/>
        <v>-0.22822222498809785</v>
      </c>
      <c r="AD50" s="122">
        <f>ROW()</f>
        <v>50</v>
      </c>
    </row>
    <row r="51" spans="1:30">
      <c r="A51" s="102" t="s">
        <v>61</v>
      </c>
      <c r="B51" s="96">
        <f>'BC Emissions by Year'!B51*1000000/Indicators!C$11</f>
        <v>262.21806028381178</v>
      </c>
      <c r="C51" s="96">
        <f>'BC Emissions by Year'!C51*1000000/Indicators!D$11</f>
        <v>330.77769795485017</v>
      </c>
      <c r="D51" s="96">
        <f>'BC Emissions by Year'!D51*1000000/Indicators!E$11</f>
        <v>305.1334302906306</v>
      </c>
      <c r="E51" s="96">
        <f>'BC Emissions by Year'!E51*1000000/Indicators!F$11</f>
        <v>318.64582918275045</v>
      </c>
      <c r="F51" s="96">
        <f>'BC Emissions by Year'!F51*1000000/Indicators!G$11</f>
        <v>343.36775192535509</v>
      </c>
      <c r="G51" s="96">
        <f>'BC Emissions by Year'!G51*1000000/Indicators!H$11</f>
        <v>369.89729370014743</v>
      </c>
      <c r="H51" s="96">
        <f>'BC Emissions by Year'!H51*1000000/Indicators!I$11</f>
        <v>393.00073406486877</v>
      </c>
      <c r="I51" s="96">
        <f>'BC Emissions by Year'!I51*1000000/Indicators!J$11</f>
        <v>369.35956139202329</v>
      </c>
      <c r="J51" s="96">
        <f>'BC Emissions by Year'!J51*1000000/Indicators!K$11</f>
        <v>399.53384011450333</v>
      </c>
      <c r="K51" s="96">
        <f>'BC Emissions by Year'!K51*1000000/Indicators!L$11</f>
        <v>353.75464772054477</v>
      </c>
      <c r="L51" s="96">
        <f>'BC Emissions by Year'!L51*1000000/Indicators!M$11</f>
        <v>413.15776459869829</v>
      </c>
      <c r="M51" s="96">
        <f>'BC Emissions by Year'!M51*1000000/Indicators!N$11</f>
        <v>461.33019212481304</v>
      </c>
      <c r="N51" s="96">
        <f>'BC Emissions by Year'!N51*1000000/Indicators!O$11</f>
        <v>334.4531635465047</v>
      </c>
      <c r="O51" s="96">
        <f>'BC Emissions by Year'!O51*1000000/Indicators!P$11</f>
        <v>259.78210566747259</v>
      </c>
      <c r="P51" s="96">
        <f>'BC Emissions by Year'!P51*1000000/Indicators!Q$11</f>
        <v>274.65944724173198</v>
      </c>
      <c r="Q51" s="96">
        <f>'BC Emissions by Year'!Q51*1000000/Indicators!R$11</f>
        <v>237.85118991439941</v>
      </c>
      <c r="R51" s="96">
        <f>'BC Emissions by Year'!R51*1000000/Indicators!S$11</f>
        <v>184.13246509469923</v>
      </c>
      <c r="S51" s="96">
        <f>'BC Emissions by Year'!S51*1000000/Indicators!T$11</f>
        <v>219.38213064217382</v>
      </c>
      <c r="T51" s="96">
        <f>'BC Emissions by Year'!T51*1000000/Indicators!U$11</f>
        <v>207.52053151092608</v>
      </c>
      <c r="U51" s="96">
        <f>'BC Emissions by Year'!U51*1000000/Indicators!V$11</f>
        <v>198.52228647788695</v>
      </c>
      <c r="V51" s="96">
        <f>'BC Emissions by Year'!V51*1000000/Indicators!W$11</f>
        <v>188.86565187853623</v>
      </c>
      <c r="W51" s="96">
        <f>'BC Emissions by Year'!W51*1000000/Indicators!X$11</f>
        <v>180.73537070092746</v>
      </c>
      <c r="X51" s="96">
        <f>'BC Emissions by Year'!X51*1000000/Indicators!Y$11</f>
        <v>177.49590479532452</v>
      </c>
      <c r="Y51" s="96">
        <f>'BC Emissions by Year'!Y51*1000000/Indicators!Z$11</f>
        <v>204.26831183001011</v>
      </c>
      <c r="Z51" s="127">
        <f t="shared" si="7"/>
        <v>298.0935573538116</v>
      </c>
      <c r="AA51" s="127">
        <f t="shared" si="2"/>
        <v>192.90134286560189</v>
      </c>
      <c r="AB51" s="127">
        <f t="shared" si="3"/>
        <v>-105.19221448820971</v>
      </c>
      <c r="AC51" s="136">
        <f t="shared" si="1"/>
        <v>-0.35288322036210779</v>
      </c>
      <c r="AD51" s="122">
        <f>ROW()</f>
        <v>51</v>
      </c>
    </row>
    <row r="52" spans="1:30">
      <c r="A52" s="69" t="s">
        <v>0</v>
      </c>
      <c r="B52" s="103">
        <f>'BC Emissions by Year'!B52*1000000/Indicators!C$11</f>
        <v>1249.8496258278503</v>
      </c>
      <c r="C52" s="103">
        <f>'BC Emissions by Year'!C52*1000000/Indicators!D$11</f>
        <v>1188.2661726547467</v>
      </c>
      <c r="D52" s="103">
        <f>'BC Emissions by Year'!D52*1000000/Indicators!E$11</f>
        <v>1143.0282481811837</v>
      </c>
      <c r="E52" s="103">
        <f>'BC Emissions by Year'!E52*1000000/Indicators!F$11</f>
        <v>1092.0844674933687</v>
      </c>
      <c r="F52" s="103">
        <f>'BC Emissions by Year'!F52*1000000/Indicators!G$11</f>
        <v>1395.0719730905487</v>
      </c>
      <c r="G52" s="103">
        <f>'BC Emissions by Year'!G52*1000000/Indicators!H$11</f>
        <v>1429.7216956701927</v>
      </c>
      <c r="H52" s="103">
        <f>'BC Emissions by Year'!H52*1000000/Indicators!I$11</f>
        <v>1524.6254881057791</v>
      </c>
      <c r="I52" s="103">
        <f>'BC Emissions by Year'!I52*1000000/Indicators!J$11</f>
        <v>1541.5451425591623</v>
      </c>
      <c r="J52" s="103">
        <f>'BC Emissions by Year'!J52*1000000/Indicators!K$11</f>
        <v>1507.6916376309866</v>
      </c>
      <c r="K52" s="103">
        <f>'BC Emissions by Year'!K52*1000000/Indicators!L$11</f>
        <v>1435.3087901118945</v>
      </c>
      <c r="L52" s="103">
        <f>'BC Emissions by Year'!L52*1000000/Indicators!M$11</f>
        <v>1418.8187870371198</v>
      </c>
      <c r="M52" s="103">
        <f>'BC Emissions by Year'!M52*1000000/Indicators!N$11</f>
        <v>1454.2443085993566</v>
      </c>
      <c r="N52" s="103">
        <f>'BC Emissions by Year'!N52*1000000/Indicators!O$11</f>
        <v>1318.6161674210928</v>
      </c>
      <c r="O52" s="103">
        <f>'BC Emissions by Year'!O52*1000000/Indicators!P$11</f>
        <v>1276.1329693520863</v>
      </c>
      <c r="P52" s="103">
        <f>'BC Emissions by Year'!P52*1000000/Indicators!Q$11</f>
        <v>1239.6157996947445</v>
      </c>
      <c r="Q52" s="103">
        <f>'BC Emissions by Year'!Q52*1000000/Indicators!R$11</f>
        <v>1275.0549662921826</v>
      </c>
      <c r="R52" s="103">
        <f>'BC Emissions by Year'!R52*1000000/Indicators!S$11</f>
        <v>1191.5093634468633</v>
      </c>
      <c r="S52" s="103">
        <f>'BC Emissions by Year'!S52*1000000/Indicators!T$11</f>
        <v>1176.5420797909403</v>
      </c>
      <c r="T52" s="103">
        <f>'BC Emissions by Year'!T52*1000000/Indicators!U$11</f>
        <v>1257.4287697387597</v>
      </c>
      <c r="U52" s="103">
        <f>'BC Emissions by Year'!U52*1000000/Indicators!V$11</f>
        <v>1117.0707203573554</v>
      </c>
      <c r="V52" s="103">
        <f>'BC Emissions by Year'!V52*1000000/Indicators!W$11</f>
        <v>1088.6509079475493</v>
      </c>
      <c r="W52" s="103">
        <f>'BC Emissions by Year'!W52*1000000/Indicators!X$11</f>
        <v>1203.1529030925697</v>
      </c>
      <c r="X52" s="103">
        <f>'BC Emissions by Year'!X52*1000000/Indicators!Y$11</f>
        <v>1151.2063225467602</v>
      </c>
      <c r="Y52" s="103">
        <f>'BC Emissions by Year'!Y52*1000000/Indicators!Z$11</f>
        <v>1172.3259714665212</v>
      </c>
      <c r="Z52" s="104">
        <f>AVERAGE(L52:S52)</f>
        <v>1293.8168052042984</v>
      </c>
      <c r="AA52" s="104">
        <f t="shared" si="2"/>
        <v>1164.9725991915859</v>
      </c>
      <c r="AB52" s="104">
        <f t="shared" si="3"/>
        <v>-128.84420601271245</v>
      </c>
      <c r="AC52" s="132">
        <f t="shared" si="1"/>
        <v>-9.9584582217856946E-2</v>
      </c>
      <c r="AD52" s="122">
        <f>ROW()</f>
        <v>52</v>
      </c>
    </row>
    <row r="53" spans="1:30">
      <c r="A53" s="67" t="s">
        <v>1</v>
      </c>
      <c r="B53" s="184">
        <f>'BC Emissions by Year'!B53*1000000/Indicators!C$11</f>
        <v>253.94362141228504</v>
      </c>
      <c r="C53" s="184">
        <f>'BC Emissions by Year'!C53*1000000/Indicators!D$11</f>
        <v>247.33509510890386</v>
      </c>
      <c r="D53" s="184">
        <f>'BC Emissions by Year'!D53*1000000/Indicators!E$11</f>
        <v>166.13768420109628</v>
      </c>
      <c r="E53" s="184">
        <f>'BC Emissions by Year'!E53*1000000/Indicators!F$11</f>
        <v>210.77780446098078</v>
      </c>
      <c r="F53" s="184">
        <f>'BC Emissions by Year'!F53*1000000/Indicators!G$11</f>
        <v>257.02070271317388</v>
      </c>
      <c r="G53" s="184">
        <f>'BC Emissions by Year'!G53*1000000/Indicators!H$11</f>
        <v>241.93876347739069</v>
      </c>
      <c r="H53" s="184">
        <f>'BC Emissions by Year'!H53*1000000/Indicators!I$11</f>
        <v>249.93778657501949</v>
      </c>
      <c r="I53" s="184">
        <f>'BC Emissions by Year'!I53*1000000/Indicators!J$11</f>
        <v>252.71181930788325</v>
      </c>
      <c r="J53" s="184">
        <f>'BC Emissions by Year'!J53*1000000/Indicators!K$11</f>
        <v>219.47432607967986</v>
      </c>
      <c r="K53" s="184">
        <f>'BC Emissions by Year'!K53*1000000/Indicators!L$11</f>
        <v>202.12542071784503</v>
      </c>
      <c r="L53" s="184">
        <f>'BC Emissions by Year'!L53*1000000/Indicators!M$11</f>
        <v>201.13094408303351</v>
      </c>
      <c r="M53" s="184">
        <f>'BC Emissions by Year'!M53*1000000/Indicators!N$11</f>
        <v>216.00296185578998</v>
      </c>
      <c r="N53" s="184">
        <f>'BC Emissions by Year'!N53*1000000/Indicators!O$11</f>
        <v>197.37181473227886</v>
      </c>
      <c r="O53" s="184">
        <f>'BC Emissions by Year'!O53*1000000/Indicators!P$11</f>
        <v>181.47851485671373</v>
      </c>
      <c r="P53" s="184">
        <f>'BC Emissions by Year'!P53*1000000/Indicators!Q$11</f>
        <v>208.15845994974953</v>
      </c>
      <c r="Q53" s="184">
        <f>'BC Emissions by Year'!Q53*1000000/Indicators!R$11</f>
        <v>227.24706205841341</v>
      </c>
      <c r="R53" s="184">
        <f>'BC Emissions by Year'!R53*1000000/Indicators!S$11</f>
        <v>186.3638479416276</v>
      </c>
      <c r="S53" s="184">
        <f>'BC Emissions by Year'!S53*1000000/Indicators!T$11</f>
        <v>205.70720495170656</v>
      </c>
      <c r="T53" s="184">
        <f>'BC Emissions by Year'!T53*1000000/Indicators!U$11</f>
        <v>195.33593888098761</v>
      </c>
      <c r="U53" s="184">
        <f>'BC Emissions by Year'!U53*1000000/Indicators!V$11</f>
        <v>171.0758447377064</v>
      </c>
      <c r="V53" s="184">
        <f>'BC Emissions by Year'!V53*1000000/Indicators!W$11</f>
        <v>206.96737244361907</v>
      </c>
      <c r="W53" s="184">
        <f>'BC Emissions by Year'!W53*1000000/Indicators!X$11</f>
        <v>206.24188833390238</v>
      </c>
      <c r="X53" s="184">
        <f>'BC Emissions by Year'!X53*1000000/Indicators!Y$11</f>
        <v>224.35092777730591</v>
      </c>
      <c r="Y53" s="184">
        <f>'BC Emissions by Year'!Y53*1000000/Indicators!Z$11</f>
        <v>238.94720437519837</v>
      </c>
      <c r="Z53" s="106">
        <f>AVERAGE(L53:S53)</f>
        <v>202.93260130366417</v>
      </c>
      <c r="AA53" s="106">
        <f t="shared" si="2"/>
        <v>207.15319609145331</v>
      </c>
      <c r="AB53" s="106">
        <f t="shared" si="3"/>
        <v>4.220594787789139</v>
      </c>
      <c r="AC53" s="114">
        <f t="shared" si="1"/>
        <v>2.0798012545424023E-2</v>
      </c>
      <c r="AD53" s="122">
        <f>ROW()</f>
        <v>53</v>
      </c>
    </row>
    <row r="54" spans="1:30">
      <c r="A54" s="68" t="s">
        <v>62</v>
      </c>
      <c r="B54" s="184">
        <f>'BC Emissions by Year'!B54*1000000/Indicators!C$11</f>
        <v>995.90600441556558</v>
      </c>
      <c r="C54" s="184">
        <f>'BC Emissions by Year'!C54*1000000/Indicators!D$11</f>
        <v>940.93107754584287</v>
      </c>
      <c r="D54" s="184">
        <f>'BC Emissions by Year'!D54*1000000/Indicators!E$11</f>
        <v>976.89056398008756</v>
      </c>
      <c r="E54" s="184">
        <f>'BC Emissions by Year'!E54*1000000/Indicators!F$11</f>
        <v>881.3066630323882</v>
      </c>
      <c r="F54" s="184">
        <f>'BC Emissions by Year'!F54*1000000/Indicators!G$11</f>
        <v>1138.0512703773747</v>
      </c>
      <c r="G54" s="184">
        <f>'BC Emissions by Year'!G54*1000000/Indicators!H$11</f>
        <v>1187.782932192802</v>
      </c>
      <c r="H54" s="184">
        <f>'BC Emissions by Year'!H54*1000000/Indicators!I$11</f>
        <v>1274.6877015307598</v>
      </c>
      <c r="I54" s="184">
        <f>'BC Emissions by Year'!I54*1000000/Indicators!J$11</f>
        <v>1288.8333232512791</v>
      </c>
      <c r="J54" s="184">
        <f>'BC Emissions by Year'!J54*1000000/Indicators!K$11</f>
        <v>1288.2173115513067</v>
      </c>
      <c r="K54" s="184">
        <f>'BC Emissions by Year'!K54*1000000/Indicators!L$11</f>
        <v>1233.1833693940498</v>
      </c>
      <c r="L54" s="184">
        <f>'BC Emissions by Year'!L54*1000000/Indicators!M$11</f>
        <v>1217.6878429540864</v>
      </c>
      <c r="M54" s="184">
        <f>'BC Emissions by Year'!M54*1000000/Indicators!N$11</f>
        <v>1238.2413467435663</v>
      </c>
      <c r="N54" s="184">
        <f>'BC Emissions by Year'!N54*1000000/Indicators!O$11</f>
        <v>1121.2443526888139</v>
      </c>
      <c r="O54" s="184">
        <f>'BC Emissions by Year'!O54*1000000/Indicators!P$11</f>
        <v>1094.6544544953724</v>
      </c>
      <c r="P54" s="184">
        <f>'BC Emissions by Year'!P54*1000000/Indicators!Q$11</f>
        <v>1031.4573397449949</v>
      </c>
      <c r="Q54" s="184">
        <f>'BC Emissions by Year'!Q54*1000000/Indicators!R$11</f>
        <v>1047.8079042337692</v>
      </c>
      <c r="R54" s="184">
        <f>'BC Emissions by Year'!R54*1000000/Indicators!S$11</f>
        <v>1005.1455155052353</v>
      </c>
      <c r="S54" s="184">
        <f>'BC Emissions by Year'!S54*1000000/Indicators!T$11</f>
        <v>970.83487483923375</v>
      </c>
      <c r="T54" s="184">
        <f>'BC Emissions by Year'!T54*1000000/Indicators!U$11</f>
        <v>1062.0928308577718</v>
      </c>
      <c r="U54" s="184">
        <f>'BC Emissions by Year'!U54*1000000/Indicators!V$11</f>
        <v>945.99487561964895</v>
      </c>
      <c r="V54" s="184">
        <f>'BC Emissions by Year'!V54*1000000/Indicators!W$11</f>
        <v>881.68353550393022</v>
      </c>
      <c r="W54" s="184">
        <f>'BC Emissions by Year'!W54*1000000/Indicators!X$11</f>
        <v>996.91101475866708</v>
      </c>
      <c r="X54" s="184">
        <f>'BC Emissions by Year'!X54*1000000/Indicators!Y$11</f>
        <v>926.85539476945439</v>
      </c>
      <c r="Y54" s="184">
        <f>'BC Emissions by Year'!Y54*1000000/Indicators!Z$11</f>
        <v>933.37876709132286</v>
      </c>
      <c r="Z54" s="106">
        <f>AVERAGE(L54:S54)</f>
        <v>1090.884203900634</v>
      </c>
      <c r="AA54" s="106">
        <f t="shared" si="2"/>
        <v>957.81940310013249</v>
      </c>
      <c r="AB54" s="106">
        <f t="shared" si="3"/>
        <v>-133.06480080050153</v>
      </c>
      <c r="AC54" s="114">
        <f t="shared" si="1"/>
        <v>-0.12197885011507792</v>
      </c>
      <c r="AD54" s="122">
        <f>ROW()</f>
        <v>54</v>
      </c>
    </row>
    <row r="55" spans="1:30" ht="15.6">
      <c r="A55" s="71" t="s">
        <v>113</v>
      </c>
      <c r="B55" s="184">
        <f>'BC Emissions by Year'!B55*1000000/Indicators!C$11</f>
        <v>0</v>
      </c>
      <c r="C55" s="184">
        <f>'BC Emissions by Year'!C55*1000000/Indicators!D$11</f>
        <v>0</v>
      </c>
      <c r="D55" s="184">
        <f>'BC Emissions by Year'!D55*1000000/Indicators!E$11</f>
        <v>0</v>
      </c>
      <c r="E55" s="184">
        <f>'BC Emissions by Year'!E55*1000000/Indicators!F$11</f>
        <v>0</v>
      </c>
      <c r="F55" s="184">
        <f>'BC Emissions by Year'!F55*1000000/Indicators!G$11</f>
        <v>0</v>
      </c>
      <c r="G55" s="184">
        <f>'BC Emissions by Year'!G55*1000000/Indicators!H$11</f>
        <v>0</v>
      </c>
      <c r="H55" s="184">
        <f>'BC Emissions by Year'!H55*1000000/Indicators!I$11</f>
        <v>0</v>
      </c>
      <c r="I55" s="184">
        <f>'BC Emissions by Year'!I55*1000000/Indicators!J$11</f>
        <v>0</v>
      </c>
      <c r="J55" s="184">
        <f>'BC Emissions by Year'!J55*1000000/Indicators!K$11</f>
        <v>0</v>
      </c>
      <c r="K55" s="184">
        <f>'BC Emissions by Year'!K55*1000000/Indicators!L$11</f>
        <v>0</v>
      </c>
      <c r="L55" s="184">
        <f>'BC Emissions by Year'!L55*1000000/Indicators!M$11</f>
        <v>0</v>
      </c>
      <c r="M55" s="184">
        <f>'BC Emissions by Year'!M55*1000000/Indicators!N$11</f>
        <v>0</v>
      </c>
      <c r="N55" s="184">
        <f>'BC Emissions by Year'!N55*1000000/Indicators!O$11</f>
        <v>0</v>
      </c>
      <c r="O55" s="184">
        <f>'BC Emissions by Year'!O55*1000000/Indicators!P$11</f>
        <v>0</v>
      </c>
      <c r="P55" s="184">
        <f>'BC Emissions by Year'!P55*1000000/Indicators!Q$11</f>
        <v>0</v>
      </c>
      <c r="Q55" s="184">
        <f>'BC Emissions by Year'!Q55*1000000/Indicators!R$11</f>
        <v>0</v>
      </c>
      <c r="R55" s="184">
        <f>'BC Emissions by Year'!R55*1000000/Indicators!S$11</f>
        <v>0</v>
      </c>
      <c r="S55" s="184">
        <f>'BC Emissions by Year'!S55*1000000/Indicators!T$11</f>
        <v>0</v>
      </c>
      <c r="T55" s="184">
        <f>'BC Emissions by Year'!T55*1000000/Indicators!U$11</f>
        <v>0</v>
      </c>
      <c r="U55" s="184">
        <f>'BC Emissions by Year'!U55*1000000/Indicators!V$11</f>
        <v>0</v>
      </c>
      <c r="V55" s="184">
        <f>'BC Emissions by Year'!V55*1000000/Indicators!W$11</f>
        <v>0</v>
      </c>
      <c r="W55" s="184">
        <f>'BC Emissions by Year'!W55*1000000/Indicators!X$11</f>
        <v>0</v>
      </c>
      <c r="X55" s="184">
        <f>'BC Emissions by Year'!X55*1000000/Indicators!Y$11</f>
        <v>0</v>
      </c>
      <c r="Y55" s="184">
        <f>'BC Emissions by Year'!Y55*1000000/Indicators!Z$11</f>
        <v>0</v>
      </c>
      <c r="Z55" s="120"/>
      <c r="AA55" s="120"/>
      <c r="AB55" s="120"/>
      <c r="AC55" s="120"/>
      <c r="AD55" s="122">
        <f>ROW()</f>
        <v>55</v>
      </c>
    </row>
    <row r="56" spans="1:30" ht="14.7" customHeight="1">
      <c r="A56" s="131" t="s">
        <v>63</v>
      </c>
      <c r="B56" s="107">
        <f>'BC Emissions by Year'!B56*1000000/Indicators!C$11</f>
        <v>872.90643458900297</v>
      </c>
      <c r="C56" s="107">
        <f>'BC Emissions by Year'!C56*1000000/Indicators!D$11</f>
        <v>860.44847685146863</v>
      </c>
      <c r="D56" s="107">
        <f>'BC Emissions by Year'!D56*1000000/Indicators!E$11</f>
        <v>856.50818826939746</v>
      </c>
      <c r="E56" s="107">
        <f>'BC Emissions by Year'!E56*1000000/Indicators!F$11</f>
        <v>844.78970609553505</v>
      </c>
      <c r="F56" s="107">
        <f>'BC Emissions by Year'!F56*1000000/Indicators!G$11</f>
        <v>860.58671176659561</v>
      </c>
      <c r="G56" s="107">
        <f>'BC Emissions by Year'!G56*1000000/Indicators!H$11</f>
        <v>910.69769052233357</v>
      </c>
      <c r="H56" s="107">
        <f>'BC Emissions by Year'!H56*1000000/Indicators!I$11</f>
        <v>925.77603997453502</v>
      </c>
      <c r="I56" s="107">
        <f>'BC Emissions by Year'!I56*1000000/Indicators!J$11</f>
        <v>1002.552976092428</v>
      </c>
      <c r="J56" s="107">
        <f>'BC Emissions by Year'!J56*1000000/Indicators!K$11</f>
        <v>1069.0203388949974</v>
      </c>
      <c r="K56" s="107">
        <f>'BC Emissions by Year'!K56*1000000/Indicators!L$11</f>
        <v>1090.8118013139006</v>
      </c>
      <c r="L56" s="107">
        <f>'BC Emissions by Year'!L56*1000000/Indicators!M$11</f>
        <v>1156.1534416782163</v>
      </c>
      <c r="M56" s="107">
        <f>'BC Emissions by Year'!M56*1000000/Indicators!N$11</f>
        <v>975.92541946926247</v>
      </c>
      <c r="N56" s="107">
        <f>'BC Emissions by Year'!N56*1000000/Indicators!O$11</f>
        <v>964.05538519454149</v>
      </c>
      <c r="O56" s="107">
        <f>'BC Emissions by Year'!O56*1000000/Indicators!P$11</f>
        <v>1033.4920336096511</v>
      </c>
      <c r="P56" s="107">
        <f>'BC Emissions by Year'!P56*1000000/Indicators!Q$11</f>
        <v>1147.9720092670696</v>
      </c>
      <c r="Q56" s="107">
        <f>'BC Emissions by Year'!Q56*1000000/Indicators!R$11</f>
        <v>1037.9348021866119</v>
      </c>
      <c r="R56" s="107">
        <f>'BC Emissions by Year'!R56*1000000/Indicators!S$11</f>
        <v>943.37484934995746</v>
      </c>
      <c r="S56" s="107">
        <f>'BC Emissions by Year'!S56*1000000/Indicators!T$11</f>
        <v>987.42820070092557</v>
      </c>
      <c r="T56" s="107">
        <f>'BC Emissions by Year'!T56*1000000/Indicators!U$11</f>
        <v>973.25327456190132</v>
      </c>
      <c r="U56" s="107">
        <f>'BC Emissions by Year'!U56*1000000/Indicators!V$11</f>
        <v>903.25848848221563</v>
      </c>
      <c r="V56" s="107">
        <f>'BC Emissions by Year'!V56*1000000/Indicators!W$11</f>
        <v>828.15910951893989</v>
      </c>
      <c r="W56" s="107">
        <f>'BC Emissions by Year'!W56*1000000/Indicators!X$11</f>
        <v>766.71779036978876</v>
      </c>
      <c r="X56" s="107">
        <f>'BC Emissions by Year'!X56*1000000/Indicators!Y$11</f>
        <v>799.45187587819021</v>
      </c>
      <c r="Y56" s="107">
        <f>'BC Emissions by Year'!Y56*1000000/Indicators!Z$11</f>
        <v>751.46971513301855</v>
      </c>
      <c r="Z56" s="107">
        <f>AVERAGE(L56:S56)</f>
        <v>1030.7920176820296</v>
      </c>
      <c r="AA56" s="107">
        <f t="shared" si="2"/>
        <v>837.05170899067571</v>
      </c>
      <c r="AB56" s="107">
        <f t="shared" si="3"/>
        <v>-193.7403086913539</v>
      </c>
      <c r="AC56" s="133">
        <f t="shared" si="1"/>
        <v>-0.18795286087587587</v>
      </c>
      <c r="AD56" s="122">
        <f>ROW()</f>
        <v>56</v>
      </c>
    </row>
    <row r="57" spans="1:30">
      <c r="A57" s="69" t="s">
        <v>64</v>
      </c>
      <c r="B57" s="103">
        <f>'BC Emissions by Year'!B57*1000000/Indicators!C$11</f>
        <v>265.05682032972476</v>
      </c>
      <c r="C57" s="103">
        <f>'BC Emissions by Year'!C57*1000000/Indicators!D$11</f>
        <v>228.72811834169647</v>
      </c>
      <c r="D57" s="103">
        <f>'BC Emissions by Year'!D57*1000000/Indicators!E$11</f>
        <v>241.76014345639149</v>
      </c>
      <c r="E57" s="103">
        <f>'BC Emissions by Year'!E57*1000000/Indicators!F$11</f>
        <v>244.89813726313096</v>
      </c>
      <c r="F57" s="103">
        <f>'BC Emissions by Year'!F57*1000000/Indicators!G$11</f>
        <v>266.51654345690366</v>
      </c>
      <c r="G57" s="103">
        <f>'BC Emissions by Year'!G57*1000000/Indicators!H$11</f>
        <v>277.00396810253375</v>
      </c>
      <c r="H57" s="103">
        <f>'BC Emissions by Year'!H57*1000000/Indicators!I$11</f>
        <v>260.73150642176665</v>
      </c>
      <c r="I57" s="103">
        <f>'BC Emissions by Year'!I57*1000000/Indicators!J$11</f>
        <v>296.9668925814758</v>
      </c>
      <c r="J57" s="103">
        <f>'BC Emissions by Year'!J57*1000000/Indicators!K$11</f>
        <v>291.05590865079552</v>
      </c>
      <c r="K57" s="103">
        <f>'BC Emissions by Year'!K57*1000000/Indicators!L$11</f>
        <v>342.38345385172698</v>
      </c>
      <c r="L57" s="103">
        <f>'BC Emissions by Year'!L57*1000000/Indicators!M$11</f>
        <v>346.16108295486322</v>
      </c>
      <c r="M57" s="103">
        <f>'BC Emissions by Year'!M57*1000000/Indicators!N$11</f>
        <v>324.9592351906436</v>
      </c>
      <c r="N57" s="103">
        <f>'BC Emissions by Year'!N57*1000000/Indicators!O$11</f>
        <v>335.8047479585498</v>
      </c>
      <c r="O57" s="103">
        <f>'BC Emissions by Year'!O57*1000000/Indicators!P$11</f>
        <v>328.42007046379695</v>
      </c>
      <c r="P57" s="103">
        <f>'BC Emissions by Year'!P57*1000000/Indicators!Q$11</f>
        <v>357.53773147127038</v>
      </c>
      <c r="Q57" s="103">
        <f>'BC Emissions by Year'!Q57*1000000/Indicators!R$11</f>
        <v>355.18551082646883</v>
      </c>
      <c r="R57" s="103">
        <f>'BC Emissions by Year'!R57*1000000/Indicators!S$11</f>
        <v>339.33096189040072</v>
      </c>
      <c r="S57" s="103">
        <f>'BC Emissions by Year'!S57*1000000/Indicators!T$11</f>
        <v>341.46374444540595</v>
      </c>
      <c r="T57" s="103">
        <f>'BC Emissions by Year'!T57*1000000/Indicators!U$11</f>
        <v>304.86288374285886</v>
      </c>
      <c r="U57" s="103">
        <f>'BC Emissions by Year'!U57*1000000/Indicators!V$11</f>
        <v>243.63306793241316</v>
      </c>
      <c r="V57" s="103">
        <f>'BC Emissions by Year'!V57*1000000/Indicators!W$11</f>
        <v>263.72171840112583</v>
      </c>
      <c r="W57" s="103">
        <f>'BC Emissions by Year'!W57*1000000/Indicators!X$11</f>
        <v>264.0753591652184</v>
      </c>
      <c r="X57" s="103">
        <f>'BC Emissions by Year'!X57*1000000/Indicators!Y$11</f>
        <v>279.39572568958988</v>
      </c>
      <c r="Y57" s="103">
        <f>'BC Emissions by Year'!Y57*1000000/Indicators!Z$11</f>
        <v>253.11235359366032</v>
      </c>
      <c r="Z57" s="104">
        <f>AVERAGE(L57:S57)</f>
        <v>341.10788565017498</v>
      </c>
      <c r="AA57" s="104">
        <f t="shared" si="2"/>
        <v>268.13351808747774</v>
      </c>
      <c r="AB57" s="104">
        <f t="shared" si="3"/>
        <v>-72.974367562697239</v>
      </c>
      <c r="AC57" s="137">
        <f t="shared" si="1"/>
        <v>-0.21393339360537825</v>
      </c>
      <c r="AD57" s="122">
        <f>ROW()</f>
        <v>57</v>
      </c>
    </row>
    <row r="58" spans="1:30">
      <c r="A58" s="73" t="s">
        <v>65</v>
      </c>
      <c r="B58" s="184">
        <f>'BC Emissions by Year'!B58*1000000/Indicators!C$11</f>
        <v>197.23704375011795</v>
      </c>
      <c r="C58" s="184">
        <f>'BC Emissions by Year'!C58*1000000/Indicators!D$11</f>
        <v>160.05147827975856</v>
      </c>
      <c r="D58" s="184">
        <f>'BC Emissions by Year'!D58*1000000/Indicators!E$11</f>
        <v>176.13093006413627</v>
      </c>
      <c r="E58" s="184">
        <f>'BC Emissions by Year'!E58*1000000/Indicators!F$11</f>
        <v>177.15453329428226</v>
      </c>
      <c r="F58" s="184">
        <f>'BC Emissions by Year'!F58*1000000/Indicators!G$11</f>
        <v>198.19647200943379</v>
      </c>
      <c r="G58" s="184">
        <f>'BC Emissions by Year'!G58*1000000/Indicators!H$11</f>
        <v>213.16039697847162</v>
      </c>
      <c r="H58" s="184">
        <f>'BC Emissions by Year'!H58*1000000/Indicators!I$11</f>
        <v>199.02344103937008</v>
      </c>
      <c r="I58" s="184">
        <f>'BC Emissions by Year'!I58*1000000/Indicators!J$11</f>
        <v>231.82679785512425</v>
      </c>
      <c r="J58" s="184">
        <f>'BC Emissions by Year'!J58*1000000/Indicators!K$11</f>
        <v>230.79600020733574</v>
      </c>
      <c r="K58" s="184">
        <f>'BC Emissions by Year'!K58*1000000/Indicators!L$11</f>
        <v>280.44859151910958</v>
      </c>
      <c r="L58" s="184">
        <f>'BC Emissions by Year'!L58*1000000/Indicators!M$11</f>
        <v>277.92415954022675</v>
      </c>
      <c r="M58" s="184">
        <f>'BC Emissions by Year'!M58*1000000/Indicators!N$11</f>
        <v>265.79504328540196</v>
      </c>
      <c r="N58" s="184">
        <f>'BC Emissions by Year'!N58*1000000/Indicators!O$11</f>
        <v>275.33357669477823</v>
      </c>
      <c r="O58" s="184">
        <f>'BC Emissions by Year'!O58*1000000/Indicators!P$11</f>
        <v>275.18988605999078</v>
      </c>
      <c r="P58" s="184">
        <f>'BC Emissions by Year'!P58*1000000/Indicators!Q$11</f>
        <v>299.56237549274795</v>
      </c>
      <c r="Q58" s="184">
        <f>'BC Emissions by Year'!Q58*1000000/Indicators!R$11</f>
        <v>299.97096931851701</v>
      </c>
      <c r="R58" s="184">
        <f>'BC Emissions by Year'!R58*1000000/Indicators!S$11</f>
        <v>287.59944450273952</v>
      </c>
      <c r="S58" s="184">
        <f>'BC Emissions by Year'!S58*1000000/Indicators!T$11</f>
        <v>292.45565227932678</v>
      </c>
      <c r="T58" s="184">
        <f>'BC Emissions by Year'!T58*1000000/Indicators!U$11</f>
        <v>259.37437761404163</v>
      </c>
      <c r="U58" s="184">
        <f>'BC Emissions by Year'!U58*1000000/Indicators!V$11</f>
        <v>205.27251125834707</v>
      </c>
      <c r="V58" s="184">
        <f>'BC Emissions by Year'!V58*1000000/Indicators!W$11</f>
        <v>221.28925335227828</v>
      </c>
      <c r="W58" s="184">
        <f>'BC Emissions by Year'!W58*1000000/Indicators!X$11</f>
        <v>220.31650096489116</v>
      </c>
      <c r="X58" s="184">
        <f>'BC Emissions by Year'!X58*1000000/Indicators!Y$11</f>
        <v>236.39484882590509</v>
      </c>
      <c r="Y58" s="184">
        <f>'BC Emissions by Year'!Y58*1000000/Indicators!Z$11</f>
        <v>213.60421714714417</v>
      </c>
      <c r="Z58" s="106">
        <f>AVERAGE(L58:S58)</f>
        <v>284.22888839671612</v>
      </c>
      <c r="AA58" s="106">
        <f t="shared" si="2"/>
        <v>226.04195152710122</v>
      </c>
      <c r="AB58" s="106">
        <f t="shared" si="3"/>
        <v>-58.186936869614897</v>
      </c>
      <c r="AC58" s="138">
        <f t="shared" si="1"/>
        <v>-0.20471858859188069</v>
      </c>
      <c r="AD58" s="122">
        <f>ROW()</f>
        <v>58</v>
      </c>
    </row>
    <row r="59" spans="1:30">
      <c r="A59" s="73" t="s">
        <v>66</v>
      </c>
      <c r="B59" s="184">
        <f>'BC Emissions by Year'!B59*1000000/Indicators!C$11</f>
        <v>49.086968821209155</v>
      </c>
      <c r="C59" s="184">
        <f>'BC Emissions by Year'!C59*1000000/Indicators!D$11</f>
        <v>48.572025498610799</v>
      </c>
      <c r="D59" s="184">
        <f>'BC Emissions by Year'!D59*1000000/Indicators!E$11</f>
        <v>47.912506625367136</v>
      </c>
      <c r="E59" s="184">
        <f>'BC Emissions by Year'!E59*1000000/Indicators!F$11</f>
        <v>50.654806734198594</v>
      </c>
      <c r="F59" s="184">
        <f>'BC Emissions by Year'!F59*1000000/Indicators!G$11</f>
        <v>50.604108756684333</v>
      </c>
      <c r="G59" s="184">
        <f>'BC Emissions by Year'!G59*1000000/Indicators!H$11</f>
        <v>50.854611860165271</v>
      </c>
      <c r="H59" s="184">
        <f>'BC Emissions by Year'!H59*1000000/Indicators!I$11</f>
        <v>48.053812643268486</v>
      </c>
      <c r="I59" s="184">
        <f>'BC Emissions by Year'!I59*1000000/Indicators!J$11</f>
        <v>49.317034432932445</v>
      </c>
      <c r="J59" s="184">
        <f>'BC Emissions by Year'!J59*1000000/Indicators!K$11</f>
        <v>48.893715722251123</v>
      </c>
      <c r="K59" s="184">
        <f>'BC Emissions by Year'!K59*1000000/Indicators!L$11</f>
        <v>50.854642436703465</v>
      </c>
      <c r="L59" s="184">
        <f>'BC Emissions by Year'!L59*1000000/Indicators!M$11</f>
        <v>53.911304336281923</v>
      </c>
      <c r="M59" s="184">
        <f>'BC Emissions by Year'!M59*1000000/Indicators!N$11</f>
        <v>47.646161437598096</v>
      </c>
      <c r="N59" s="184">
        <f>'BC Emissions by Year'!N59*1000000/Indicators!O$11</f>
        <v>48.934965476971065</v>
      </c>
      <c r="O59" s="184">
        <f>'BC Emissions by Year'!O59*1000000/Indicators!P$11</f>
        <v>42.948942087300416</v>
      </c>
      <c r="P59" s="184">
        <f>'BC Emissions by Year'!P59*1000000/Indicators!Q$11</f>
        <v>45.906782894068151</v>
      </c>
      <c r="Q59" s="184">
        <f>'BC Emissions by Year'!Q59*1000000/Indicators!R$11</f>
        <v>43.143977779175643</v>
      </c>
      <c r="R59" s="184">
        <f>'BC Emissions by Year'!R59*1000000/Indicators!S$11</f>
        <v>39.146131131183097</v>
      </c>
      <c r="S59" s="184">
        <f>'BC Emissions by Year'!S59*1000000/Indicators!T$11</f>
        <v>37.670593492865315</v>
      </c>
      <c r="T59" s="184">
        <f>'BC Emissions by Year'!T59*1000000/Indicators!U$11</f>
        <v>36.052448559970138</v>
      </c>
      <c r="U59" s="184">
        <f>'BC Emissions by Year'!U59*1000000/Indicators!V$11</f>
        <v>31.157276882865897</v>
      </c>
      <c r="V59" s="184">
        <f>'BC Emissions by Year'!V59*1000000/Indicators!W$11</f>
        <v>36.908988497005936</v>
      </c>
      <c r="W59" s="184">
        <f>'BC Emissions by Year'!W59*1000000/Indicators!X$11</f>
        <v>38.180917014022882</v>
      </c>
      <c r="X59" s="184">
        <f>'BC Emissions by Year'!X59*1000000/Indicators!Y$11</f>
        <v>38.281876538011993</v>
      </c>
      <c r="Y59" s="184">
        <f>'BC Emissions by Year'!Y59*1000000/Indicators!Z$11</f>
        <v>34.663538910558906</v>
      </c>
      <c r="Z59" s="106">
        <f>AVERAGE(L59:S59)</f>
        <v>44.913607329430462</v>
      </c>
      <c r="AA59" s="106">
        <f t="shared" si="2"/>
        <v>35.874174400405956</v>
      </c>
      <c r="AB59" s="106">
        <f t="shared" si="3"/>
        <v>-9.0394329290245068</v>
      </c>
      <c r="AC59" s="138">
        <f t="shared" si="1"/>
        <v>-0.20126267887418728</v>
      </c>
      <c r="AD59" s="122">
        <f>ROW()</f>
        <v>59</v>
      </c>
    </row>
    <row r="60" spans="1:30">
      <c r="A60" s="73" t="s">
        <v>2</v>
      </c>
      <c r="B60" s="184">
        <f>'BC Emissions by Year'!B60*1000000/Indicators!C$11</f>
        <v>18.732807758397698</v>
      </c>
      <c r="C60" s="184">
        <f>'BC Emissions by Year'!C60*1000000/Indicators!D$11</f>
        <v>20.104614563327132</v>
      </c>
      <c r="D60" s="184">
        <f>'BC Emissions by Year'!D60*1000000/Indicators!E$11</f>
        <v>17.71670676688812</v>
      </c>
      <c r="E60" s="184">
        <f>'BC Emissions by Year'!E60*1000000/Indicators!F$11</f>
        <v>17.088797234650091</v>
      </c>
      <c r="F60" s="184">
        <f>'BC Emissions by Year'!F60*1000000/Indicators!G$11</f>
        <v>17.715962690785506</v>
      </c>
      <c r="G60" s="184">
        <f>'BC Emissions by Year'!G60*1000000/Indicators!H$11</f>
        <v>12.988959263896877</v>
      </c>
      <c r="H60" s="184">
        <f>'BC Emissions by Year'!H60*1000000/Indicators!I$11</f>
        <v>13.654252739128031</v>
      </c>
      <c r="I60" s="184">
        <f>'BC Emissions by Year'!I60*1000000/Indicators!J$11</f>
        <v>15.823060293419081</v>
      </c>
      <c r="J60" s="184">
        <f>'BC Emissions by Year'!J60*1000000/Indicators!K$11</f>
        <v>11.366192721208661</v>
      </c>
      <c r="K60" s="184">
        <f>'BC Emissions by Year'!K60*1000000/Indicators!L$11</f>
        <v>11.080219895913972</v>
      </c>
      <c r="L60" s="184">
        <f>'BC Emissions by Year'!L60*1000000/Indicators!M$11</f>
        <v>14.325619078354528</v>
      </c>
      <c r="M60" s="184">
        <f>'BC Emissions by Year'!M60*1000000/Indicators!N$11</f>
        <v>11.518030467643534</v>
      </c>
      <c r="N60" s="184">
        <f>'BC Emissions by Year'!N60*1000000/Indicators!O$11</f>
        <v>11.536205786800489</v>
      </c>
      <c r="O60" s="184">
        <f>'BC Emissions by Year'!O60*1000000/Indicators!P$11</f>
        <v>10.281242316505702</v>
      </c>
      <c r="P60" s="184">
        <f>'BC Emissions by Year'!P60*1000000/Indicators!Q$11</f>
        <v>12.068573084454306</v>
      </c>
      <c r="Q60" s="184">
        <f>'BC Emissions by Year'!Q60*1000000/Indicators!R$11</f>
        <v>12.070563728776213</v>
      </c>
      <c r="R60" s="184">
        <f>'BC Emissions by Year'!R60*1000000/Indicators!S$11</f>
        <v>12.585386256478136</v>
      </c>
      <c r="S60" s="184">
        <f>'BC Emissions by Year'!S60*1000000/Indicators!T$11</f>
        <v>11.337498673213913</v>
      </c>
      <c r="T60" s="184">
        <f>'BC Emissions by Year'!T60*1000000/Indicators!U$11</f>
        <v>9.4360575688469837</v>
      </c>
      <c r="U60" s="184">
        <f>'BC Emissions by Year'!U60*1000000/Indicators!V$11</f>
        <v>7.2032797912002078</v>
      </c>
      <c r="V60" s="184">
        <f>'BC Emissions by Year'!V60*1000000/Indicators!W$11</f>
        <v>5.5234765518416307</v>
      </c>
      <c r="W60" s="184">
        <f>'BC Emissions by Year'!W60*1000000/Indicators!X$11</f>
        <v>5.5779411863043276</v>
      </c>
      <c r="X60" s="184">
        <f>'BC Emissions by Year'!X60*1000000/Indicators!Y$11</f>
        <v>4.7190003256727868</v>
      </c>
      <c r="Y60" s="184">
        <f>'BC Emissions by Year'!Y60*1000000/Indicators!Z$11</f>
        <v>4.8445975359573037</v>
      </c>
      <c r="Z60" s="106">
        <f>AVERAGE(L60:S60)</f>
        <v>11.965389924028353</v>
      </c>
      <c r="AA60" s="106">
        <f t="shared" si="2"/>
        <v>6.2173921599705411</v>
      </c>
      <c r="AB60" s="106">
        <f t="shared" si="3"/>
        <v>-5.7479977640578115</v>
      </c>
      <c r="AC60" s="138">
        <f t="shared" si="1"/>
        <v>-0.48038532806314516</v>
      </c>
      <c r="AD60" s="122">
        <f>ROW()</f>
        <v>60</v>
      </c>
    </row>
    <row r="61" spans="1:30" ht="16.2">
      <c r="A61" s="69" t="s">
        <v>67</v>
      </c>
      <c r="B61" s="177"/>
      <c r="C61" s="184">
        <f>'BC Emissions by Year'!C61*1000000/Indicators!D$11</f>
        <v>0</v>
      </c>
      <c r="D61" s="184">
        <f>'BC Emissions by Year'!D61*1000000/Indicators!E$11</f>
        <v>0</v>
      </c>
      <c r="E61" s="184">
        <f>'BC Emissions by Year'!E61*1000000/Indicators!F$11</f>
        <v>0</v>
      </c>
      <c r="F61" s="184">
        <f>'BC Emissions by Year'!F61*1000000/Indicators!G$11</f>
        <v>0</v>
      </c>
      <c r="G61" s="184">
        <f>'BC Emissions by Year'!G61*1000000/Indicators!H$11</f>
        <v>0</v>
      </c>
      <c r="H61" s="184">
        <f>'BC Emissions by Year'!H61*1000000/Indicators!I$11</f>
        <v>0</v>
      </c>
      <c r="I61" s="184">
        <f>'BC Emissions by Year'!I61*1000000/Indicators!J$11</f>
        <v>0</v>
      </c>
      <c r="J61" s="184">
        <f>'BC Emissions by Year'!J61*1000000/Indicators!K$11</f>
        <v>0</v>
      </c>
      <c r="K61" s="184">
        <f>'BC Emissions by Year'!K61*1000000/Indicators!L$11</f>
        <v>0</v>
      </c>
      <c r="L61" s="184">
        <f>'BC Emissions by Year'!L61*1000000/Indicators!M$11</f>
        <v>0</v>
      </c>
      <c r="M61" s="184">
        <f>'BC Emissions by Year'!M61*1000000/Indicators!N$11</f>
        <v>0</v>
      </c>
      <c r="N61" s="184">
        <f>'BC Emissions by Year'!N61*1000000/Indicators!O$11</f>
        <v>0</v>
      </c>
      <c r="O61" s="184">
        <f>'BC Emissions by Year'!O61*1000000/Indicators!P$11</f>
        <v>0</v>
      </c>
      <c r="P61" s="184">
        <f>'BC Emissions by Year'!P61*1000000/Indicators!Q$11</f>
        <v>0</v>
      </c>
      <c r="Q61" s="184">
        <f>'BC Emissions by Year'!Q61*1000000/Indicators!R$11</f>
        <v>0</v>
      </c>
      <c r="R61" s="184">
        <f>'BC Emissions by Year'!R61*1000000/Indicators!S$11</f>
        <v>0</v>
      </c>
      <c r="S61" s="184">
        <f>'BC Emissions by Year'!S61*1000000/Indicators!T$11</f>
        <v>0</v>
      </c>
      <c r="T61" s="184">
        <f>'BC Emissions by Year'!T61*1000000/Indicators!U$11</f>
        <v>0</v>
      </c>
      <c r="U61" s="184">
        <f>'BC Emissions by Year'!U61*1000000/Indicators!V$11</f>
        <v>0</v>
      </c>
      <c r="V61" s="184">
        <f>'BC Emissions by Year'!V61*1000000/Indicators!W$11</f>
        <v>0</v>
      </c>
      <c r="W61" s="184">
        <f>'BC Emissions by Year'!W61*1000000/Indicators!X$11</f>
        <v>0</v>
      </c>
      <c r="X61" s="184">
        <f>'BC Emissions by Year'!X61*1000000/Indicators!Y$11</f>
        <v>0</v>
      </c>
      <c r="Y61" s="184">
        <f>'BC Emissions by Year'!Y61*1000000/Indicators!Z$11</f>
        <v>0</v>
      </c>
      <c r="Z61" s="120"/>
      <c r="AA61" s="120"/>
      <c r="AB61" s="120"/>
      <c r="AC61" s="120"/>
      <c r="AD61" s="122">
        <f>ROW()</f>
        <v>61</v>
      </c>
    </row>
    <row r="62" spans="1:30">
      <c r="A62" s="73" t="s">
        <v>68</v>
      </c>
      <c r="B62" s="184">
        <f>'BC Emissions by Year'!B62*1000000/Indicators!C$11</f>
        <v>0</v>
      </c>
      <c r="C62" s="184">
        <f>'BC Emissions by Year'!C62*1000000/Indicators!D$11</f>
        <v>0</v>
      </c>
      <c r="D62" s="184">
        <f>'BC Emissions by Year'!D62*1000000/Indicators!E$11</f>
        <v>0</v>
      </c>
      <c r="E62" s="184">
        <f>'BC Emissions by Year'!E62*1000000/Indicators!F$11</f>
        <v>0</v>
      </c>
      <c r="F62" s="184">
        <f>'BC Emissions by Year'!F62*1000000/Indicators!G$11</f>
        <v>0</v>
      </c>
      <c r="G62" s="184">
        <f>'BC Emissions by Year'!G62*1000000/Indicators!H$11</f>
        <v>0</v>
      </c>
      <c r="H62" s="184">
        <f>'BC Emissions by Year'!H62*1000000/Indicators!I$11</f>
        <v>0</v>
      </c>
      <c r="I62" s="184">
        <f>'BC Emissions by Year'!I62*1000000/Indicators!J$11</f>
        <v>0</v>
      </c>
      <c r="J62" s="184">
        <f>'BC Emissions by Year'!J62*1000000/Indicators!K$11</f>
        <v>0</v>
      </c>
      <c r="K62" s="184">
        <f>'BC Emissions by Year'!K62*1000000/Indicators!L$11</f>
        <v>0</v>
      </c>
      <c r="L62" s="184">
        <f>'BC Emissions by Year'!L62*1000000/Indicators!M$11</f>
        <v>0</v>
      </c>
      <c r="M62" s="184">
        <f>'BC Emissions by Year'!M62*1000000/Indicators!N$11</f>
        <v>0</v>
      </c>
      <c r="N62" s="184">
        <f>'BC Emissions by Year'!N62*1000000/Indicators!O$11</f>
        <v>0</v>
      </c>
      <c r="O62" s="184">
        <f>'BC Emissions by Year'!O62*1000000/Indicators!P$11</f>
        <v>0</v>
      </c>
      <c r="P62" s="184">
        <f>'BC Emissions by Year'!P62*1000000/Indicators!Q$11</f>
        <v>0</v>
      </c>
      <c r="Q62" s="184">
        <f>'BC Emissions by Year'!Q62*1000000/Indicators!R$11</f>
        <v>0</v>
      </c>
      <c r="R62" s="184">
        <f>'BC Emissions by Year'!R62*1000000/Indicators!S$11</f>
        <v>0</v>
      </c>
      <c r="S62" s="184">
        <f>'BC Emissions by Year'!S62*1000000/Indicators!T$11</f>
        <v>0</v>
      </c>
      <c r="T62" s="184">
        <f>'BC Emissions by Year'!T62*1000000/Indicators!U$11</f>
        <v>0</v>
      </c>
      <c r="U62" s="184">
        <f>'BC Emissions by Year'!U62*1000000/Indicators!V$11</f>
        <v>0</v>
      </c>
      <c r="V62" s="184">
        <f>'BC Emissions by Year'!V62*1000000/Indicators!W$11</f>
        <v>0</v>
      </c>
      <c r="W62" s="184">
        <f>'BC Emissions by Year'!W62*1000000/Indicators!X$11</f>
        <v>0</v>
      </c>
      <c r="X62" s="184">
        <f>'BC Emissions by Year'!X62*1000000/Indicators!Y$11</f>
        <v>0</v>
      </c>
      <c r="Y62" s="184">
        <f>'BC Emissions by Year'!Y62*1000000/Indicators!Z$11</f>
        <v>0</v>
      </c>
      <c r="Z62" s="120"/>
      <c r="AA62" s="120"/>
      <c r="AB62" s="120"/>
      <c r="AC62" s="120"/>
      <c r="AD62" s="122">
        <f>ROW()</f>
        <v>62</v>
      </c>
    </row>
    <row r="63" spans="1:30">
      <c r="A63" s="73" t="s">
        <v>69</v>
      </c>
      <c r="B63" s="184">
        <f>'BC Emissions by Year'!B63*1000000/Indicators!C$11</f>
        <v>0</v>
      </c>
      <c r="C63" s="184">
        <f>'BC Emissions by Year'!C63*1000000/Indicators!D$11</f>
        <v>0</v>
      </c>
      <c r="D63" s="184">
        <f>'BC Emissions by Year'!D63*1000000/Indicators!E$11</f>
        <v>0</v>
      </c>
      <c r="E63" s="184">
        <f>'BC Emissions by Year'!E63*1000000/Indicators!F$11</f>
        <v>0</v>
      </c>
      <c r="F63" s="184">
        <f>'BC Emissions by Year'!F63*1000000/Indicators!G$11</f>
        <v>0</v>
      </c>
      <c r="G63" s="184">
        <f>'BC Emissions by Year'!G63*1000000/Indicators!H$11</f>
        <v>0</v>
      </c>
      <c r="H63" s="184">
        <f>'BC Emissions by Year'!H63*1000000/Indicators!I$11</f>
        <v>0</v>
      </c>
      <c r="I63" s="184">
        <f>'BC Emissions by Year'!I63*1000000/Indicators!J$11</f>
        <v>0</v>
      </c>
      <c r="J63" s="184">
        <f>'BC Emissions by Year'!J63*1000000/Indicators!K$11</f>
        <v>0</v>
      </c>
      <c r="K63" s="184">
        <f>'BC Emissions by Year'!K63*1000000/Indicators!L$11</f>
        <v>0</v>
      </c>
      <c r="L63" s="184">
        <f>'BC Emissions by Year'!L63*1000000/Indicators!M$11</f>
        <v>0</v>
      </c>
      <c r="M63" s="184">
        <f>'BC Emissions by Year'!M63*1000000/Indicators!N$11</f>
        <v>0</v>
      </c>
      <c r="N63" s="184">
        <f>'BC Emissions by Year'!N63*1000000/Indicators!O$11</f>
        <v>0</v>
      </c>
      <c r="O63" s="184">
        <f>'BC Emissions by Year'!O63*1000000/Indicators!P$11</f>
        <v>0</v>
      </c>
      <c r="P63" s="184">
        <f>'BC Emissions by Year'!P63*1000000/Indicators!Q$11</f>
        <v>0</v>
      </c>
      <c r="Q63" s="184">
        <f>'BC Emissions by Year'!Q63*1000000/Indicators!R$11</f>
        <v>0</v>
      </c>
      <c r="R63" s="184">
        <f>'BC Emissions by Year'!R63*1000000/Indicators!S$11</f>
        <v>0</v>
      </c>
      <c r="S63" s="184">
        <f>'BC Emissions by Year'!S63*1000000/Indicators!T$11</f>
        <v>0</v>
      </c>
      <c r="T63" s="184">
        <f>'BC Emissions by Year'!T63*1000000/Indicators!U$11</f>
        <v>0</v>
      </c>
      <c r="U63" s="184">
        <f>'BC Emissions by Year'!U63*1000000/Indicators!V$11</f>
        <v>0</v>
      </c>
      <c r="V63" s="184">
        <f>'BC Emissions by Year'!V63*1000000/Indicators!W$11</f>
        <v>0</v>
      </c>
      <c r="W63" s="184">
        <f>'BC Emissions by Year'!W63*1000000/Indicators!X$11</f>
        <v>0</v>
      </c>
      <c r="X63" s="184">
        <f>'BC Emissions by Year'!X63*1000000/Indicators!Y$11</f>
        <v>0</v>
      </c>
      <c r="Y63" s="184">
        <f>'BC Emissions by Year'!Y63*1000000/Indicators!Z$11</f>
        <v>0</v>
      </c>
      <c r="Z63" s="120"/>
      <c r="AA63" s="120"/>
      <c r="AB63" s="120"/>
      <c r="AC63" s="120"/>
      <c r="AD63" s="122">
        <f>ROW()</f>
        <v>63</v>
      </c>
    </row>
    <row r="64" spans="1:30">
      <c r="A64" s="73" t="s">
        <v>4</v>
      </c>
      <c r="B64" s="184">
        <f>'BC Emissions by Year'!B64*1000000/Indicators!C$11</f>
        <v>0</v>
      </c>
      <c r="C64" s="184">
        <f>'BC Emissions by Year'!C64*1000000/Indicators!D$11</f>
        <v>0</v>
      </c>
      <c r="D64" s="184">
        <f>'BC Emissions by Year'!D64*1000000/Indicators!E$11</f>
        <v>0</v>
      </c>
      <c r="E64" s="184">
        <f>'BC Emissions by Year'!E64*1000000/Indicators!F$11</f>
        <v>0</v>
      </c>
      <c r="F64" s="184">
        <f>'BC Emissions by Year'!F64*1000000/Indicators!G$11</f>
        <v>0</v>
      </c>
      <c r="G64" s="184">
        <f>'BC Emissions by Year'!G64*1000000/Indicators!H$11</f>
        <v>0</v>
      </c>
      <c r="H64" s="184">
        <f>'BC Emissions by Year'!H64*1000000/Indicators!I$11</f>
        <v>0</v>
      </c>
      <c r="I64" s="184">
        <f>'BC Emissions by Year'!I64*1000000/Indicators!J$11</f>
        <v>0</v>
      </c>
      <c r="J64" s="184">
        <f>'BC Emissions by Year'!J64*1000000/Indicators!K$11</f>
        <v>0</v>
      </c>
      <c r="K64" s="184">
        <f>'BC Emissions by Year'!K64*1000000/Indicators!L$11</f>
        <v>0</v>
      </c>
      <c r="L64" s="184">
        <f>'BC Emissions by Year'!L64*1000000/Indicators!M$11</f>
        <v>0</v>
      </c>
      <c r="M64" s="184">
        <f>'BC Emissions by Year'!M64*1000000/Indicators!N$11</f>
        <v>0</v>
      </c>
      <c r="N64" s="184">
        <f>'BC Emissions by Year'!N64*1000000/Indicators!O$11</f>
        <v>0</v>
      </c>
      <c r="O64" s="184">
        <f>'BC Emissions by Year'!O64*1000000/Indicators!P$11</f>
        <v>0</v>
      </c>
      <c r="P64" s="184">
        <f>'BC Emissions by Year'!P64*1000000/Indicators!Q$11</f>
        <v>0</v>
      </c>
      <c r="Q64" s="184">
        <f>'BC Emissions by Year'!Q64*1000000/Indicators!R$11</f>
        <v>0</v>
      </c>
      <c r="R64" s="184">
        <f>'BC Emissions by Year'!R64*1000000/Indicators!S$11</f>
        <v>0</v>
      </c>
      <c r="S64" s="184">
        <f>'BC Emissions by Year'!S64*1000000/Indicators!T$11</f>
        <v>0</v>
      </c>
      <c r="T64" s="184">
        <f>'BC Emissions by Year'!T64*1000000/Indicators!U$11</f>
        <v>0</v>
      </c>
      <c r="U64" s="184">
        <f>'BC Emissions by Year'!U64*1000000/Indicators!V$11</f>
        <v>0</v>
      </c>
      <c r="V64" s="184">
        <f>'BC Emissions by Year'!V64*1000000/Indicators!W$11</f>
        <v>0</v>
      </c>
      <c r="W64" s="184">
        <f>'BC Emissions by Year'!W64*1000000/Indicators!X$11</f>
        <v>0</v>
      </c>
      <c r="X64" s="184">
        <f>'BC Emissions by Year'!X64*1000000/Indicators!Y$11</f>
        <v>0</v>
      </c>
      <c r="Y64" s="184">
        <f>'BC Emissions by Year'!Y64*1000000/Indicators!Z$11</f>
        <v>0</v>
      </c>
      <c r="Z64" s="120"/>
      <c r="AA64" s="120"/>
      <c r="AB64" s="120"/>
      <c r="AC64" s="120"/>
      <c r="AD64" s="122">
        <f>ROW()</f>
        <v>64</v>
      </c>
    </row>
    <row r="65" spans="1:30">
      <c r="A65" s="69" t="s">
        <v>70</v>
      </c>
      <c r="B65" s="103">
        <f>'BC Emissions by Year'!B65*1000000/Indicators!C$11</f>
        <v>505.7602413424965</v>
      </c>
      <c r="C65" s="103">
        <f>'BC Emissions by Year'!C65*1000000/Indicators!D$11</f>
        <v>540.10186428062298</v>
      </c>
      <c r="D65" s="103">
        <f>'BC Emissions by Year'!D65*1000000/Indicators!E$11</f>
        <v>525.07903263036212</v>
      </c>
      <c r="E65" s="103">
        <f>'BC Emissions by Year'!E65*1000000/Indicators!F$11</f>
        <v>511.64951223174279</v>
      </c>
      <c r="F65" s="103">
        <f>'BC Emissions by Year'!F65*1000000/Indicators!G$11</f>
        <v>490.30503506027407</v>
      </c>
      <c r="G65" s="103">
        <f>'BC Emissions by Year'!G65*1000000/Indicators!H$11</f>
        <v>496.78857484642327</v>
      </c>
      <c r="H65" s="103">
        <f>'BC Emissions by Year'!H65*1000000/Indicators!I$11</f>
        <v>503.12769912496759</v>
      </c>
      <c r="I65" s="103">
        <f>'BC Emissions by Year'!I65*1000000/Indicators!J$11</f>
        <v>506.23515905922329</v>
      </c>
      <c r="J65" s="103">
        <f>'BC Emissions by Year'!J65*1000000/Indicators!K$11</f>
        <v>578.22966386351618</v>
      </c>
      <c r="K65" s="103">
        <f>'BC Emissions by Year'!K65*1000000/Indicators!L$11</f>
        <v>518.90955551338175</v>
      </c>
      <c r="L65" s="103">
        <f>'BC Emissions by Year'!L65*1000000/Indicators!M$11</f>
        <v>501.67925744846053</v>
      </c>
      <c r="M65" s="103">
        <f>'BC Emissions by Year'!M65*1000000/Indicators!N$11</f>
        <v>346.35713389589955</v>
      </c>
      <c r="N65" s="103">
        <f>'BC Emissions by Year'!N65*1000000/Indicators!O$11</f>
        <v>286.50702779850627</v>
      </c>
      <c r="O65" s="103">
        <f>'BC Emissions by Year'!O65*1000000/Indicators!P$11</f>
        <v>329.35757352232338</v>
      </c>
      <c r="P65" s="103">
        <f>'BC Emissions by Year'!P65*1000000/Indicators!Q$11</f>
        <v>361.59783237524044</v>
      </c>
      <c r="Q65" s="103">
        <f>'BC Emissions by Year'!Q65*1000000/Indicators!R$11</f>
        <v>291.92843441623506</v>
      </c>
      <c r="R65" s="103">
        <f>'BC Emissions by Year'!R65*1000000/Indicators!S$11</f>
        <v>256.91547966365306</v>
      </c>
      <c r="S65" s="103">
        <f>'BC Emissions by Year'!S65*1000000/Indicators!T$11</f>
        <v>277.69393901824009</v>
      </c>
      <c r="T65" s="103">
        <f>'BC Emissions by Year'!T65*1000000/Indicators!U$11</f>
        <v>287.91074747575067</v>
      </c>
      <c r="U65" s="103">
        <f>'BC Emissions by Year'!U65*1000000/Indicators!V$11</f>
        <v>284.04903757827816</v>
      </c>
      <c r="V65" s="103">
        <f>'BC Emissions by Year'!V65*1000000/Indicators!W$11</f>
        <v>189.83933073862565</v>
      </c>
      <c r="W65" s="103">
        <f>'BC Emissions by Year'!W65*1000000/Indicators!X$11</f>
        <v>188.4362733075215</v>
      </c>
      <c r="X65" s="103">
        <f>'BC Emissions by Year'!X65*1000000/Indicators!Y$11</f>
        <v>195.05642498987373</v>
      </c>
      <c r="Y65" s="103">
        <f>'BC Emissions by Year'!Y65*1000000/Indicators!Z$11</f>
        <v>165.63744271589445</v>
      </c>
      <c r="Z65" s="104">
        <f>AVERAGE(L65:S65)</f>
        <v>331.50458476731978</v>
      </c>
      <c r="AA65" s="104">
        <f t="shared" si="2"/>
        <v>218.48820946765736</v>
      </c>
      <c r="AB65" s="104">
        <f t="shared" si="3"/>
        <v>-113.01637529966243</v>
      </c>
      <c r="AC65" s="137">
        <f t="shared" si="1"/>
        <v>-0.34091949400635785</v>
      </c>
      <c r="AD65" s="122">
        <f>ROW()</f>
        <v>65</v>
      </c>
    </row>
    <row r="66" spans="1:30">
      <c r="A66" s="73" t="s">
        <v>71</v>
      </c>
      <c r="B66" s="176"/>
      <c r="C66" s="176" t="e">
        <f>'BC Emissions by Year'!C66*1000/Indicators!#REF!</f>
        <v>#REF!</v>
      </c>
      <c r="D66" s="176" t="e">
        <f>'BC Emissions by Year'!D66*1000/Indicators!#REF!</f>
        <v>#REF!</v>
      </c>
      <c r="E66" s="176" t="e">
        <f>'BC Emissions by Year'!E66*1000/Indicators!#REF!</f>
        <v>#REF!</v>
      </c>
      <c r="F66" s="176" t="e">
        <f>'BC Emissions by Year'!F66*1000/Indicators!#REF!</f>
        <v>#REF!</v>
      </c>
      <c r="G66" s="176" t="e">
        <f>'BC Emissions by Year'!G66*1000/Indicators!#REF!</f>
        <v>#REF!</v>
      </c>
      <c r="H66" s="176" t="e">
        <f>'BC Emissions by Year'!H66*1000/Indicators!#REF!</f>
        <v>#REF!</v>
      </c>
      <c r="I66" s="176" t="e">
        <f>'BC Emissions by Year'!I66*1000/Indicators!#REF!</f>
        <v>#REF!</v>
      </c>
      <c r="J66" s="176" t="e">
        <f>'BC Emissions by Year'!J66*1000/Indicators!#REF!</f>
        <v>#REF!</v>
      </c>
      <c r="K66" s="176" t="e">
        <f>'BC Emissions by Year'!K66*1000/Indicators!#REF!</f>
        <v>#REF!</v>
      </c>
      <c r="L66" s="176"/>
      <c r="M66" s="176"/>
      <c r="N66" s="176"/>
      <c r="O66" s="176"/>
      <c r="P66" s="176"/>
      <c r="Q66" s="176"/>
      <c r="R66" s="176"/>
      <c r="S66" s="176"/>
      <c r="T66" s="176"/>
      <c r="U66" s="176"/>
      <c r="V66" s="176"/>
      <c r="W66" s="176"/>
      <c r="X66" s="176"/>
      <c r="Y66" s="176"/>
      <c r="Z66" s="106"/>
      <c r="AA66" s="106"/>
      <c r="AB66" s="106"/>
      <c r="AC66" s="138"/>
      <c r="AD66" s="122">
        <f>ROW()</f>
        <v>66</v>
      </c>
    </row>
    <row r="67" spans="1:30">
      <c r="A67" s="73" t="s">
        <v>72</v>
      </c>
      <c r="B67" s="184">
        <f>'BC Emissions by Year'!B67*1000000/Indicators!C$11</f>
        <v>505.7602413424965</v>
      </c>
      <c r="C67" s="184">
        <f>'BC Emissions by Year'!C67*1000000/Indicators!D$11</f>
        <v>540.10186428062298</v>
      </c>
      <c r="D67" s="184">
        <f>'BC Emissions by Year'!D67*1000000/Indicators!E$11</f>
        <v>525.07903263036212</v>
      </c>
      <c r="E67" s="184">
        <f>'BC Emissions by Year'!E67*1000000/Indicators!F$11</f>
        <v>511.64951223174279</v>
      </c>
      <c r="F67" s="184">
        <f>'BC Emissions by Year'!F67*1000000/Indicators!G$11</f>
        <v>490.30503506027407</v>
      </c>
      <c r="G67" s="184">
        <f>'BC Emissions by Year'!G67*1000000/Indicators!H$11</f>
        <v>496.78857484642327</v>
      </c>
      <c r="H67" s="184">
        <f>'BC Emissions by Year'!H67*1000000/Indicators!I$11</f>
        <v>503.12769912496759</v>
      </c>
      <c r="I67" s="184">
        <f>'BC Emissions by Year'!I67*1000000/Indicators!J$11</f>
        <v>506.23515905922329</v>
      </c>
      <c r="J67" s="184">
        <f>'BC Emissions by Year'!J67*1000000/Indicators!K$11</f>
        <v>578.13807720755142</v>
      </c>
      <c r="K67" s="184">
        <f>'BC Emissions by Year'!K67*1000000/Indicators!L$11</f>
        <v>518.74472425228043</v>
      </c>
      <c r="L67" s="184">
        <f>'BC Emissions by Year'!L67*1000000/Indicators!M$11</f>
        <v>501.5099182427208</v>
      </c>
      <c r="M67" s="184">
        <f>'BC Emissions by Year'!M67*1000000/Indicators!N$11</f>
        <v>346.02717577350154</v>
      </c>
      <c r="N67" s="184">
        <f>'BC Emissions by Year'!N67*1000000/Indicators!O$11</f>
        <v>286.00655964615811</v>
      </c>
      <c r="O67" s="184">
        <f>'BC Emissions by Year'!O67*1000000/Indicators!P$11</f>
        <v>328.85999075129661</v>
      </c>
      <c r="P67" s="184">
        <f>'BC Emissions by Year'!P67*1000000/Indicators!Q$11</f>
        <v>360.7637563654431</v>
      </c>
      <c r="Q67" s="184">
        <f>'BC Emissions by Year'!Q67*1000000/Indicators!R$11</f>
        <v>291.58065508450903</v>
      </c>
      <c r="R67" s="184">
        <f>'BC Emissions by Year'!R67*1000000/Indicators!S$11</f>
        <v>256.5929667790511</v>
      </c>
      <c r="S67" s="184">
        <f>'BC Emissions by Year'!S67*1000000/Indicators!T$11</f>
        <v>277.4070120913878</v>
      </c>
      <c r="T67" s="184">
        <f>'BC Emissions by Year'!T67*1000000/Indicators!U$11</f>
        <v>287.37605451035677</v>
      </c>
      <c r="U67" s="184">
        <f>'BC Emissions by Year'!U67*1000000/Indicators!V$11</f>
        <v>283.91980577519297</v>
      </c>
      <c r="V67" s="184">
        <f>'BC Emissions by Year'!V67*1000000/Indicators!W$11</f>
        <v>189.72062664585783</v>
      </c>
      <c r="W67" s="184">
        <f>'BC Emissions by Year'!W67*1000000/Indicators!X$11</f>
        <v>188.32000963579387</v>
      </c>
      <c r="X67" s="184">
        <f>'BC Emissions by Year'!X67*1000000/Indicators!Y$11</f>
        <v>194.93507472083706</v>
      </c>
      <c r="Y67" s="184">
        <f>'BC Emissions by Year'!Y67*1000000/Indicators!Z$11</f>
        <v>165.5161310384332</v>
      </c>
      <c r="Z67" s="106">
        <f t="shared" ref="Z67:Z77" si="8">AVERAGE(L67:S67)</f>
        <v>331.09350434175855</v>
      </c>
      <c r="AA67" s="106">
        <f t="shared" si="2"/>
        <v>218.29795038774532</v>
      </c>
      <c r="AB67" s="106">
        <f t="shared" si="3"/>
        <v>-112.79555395401323</v>
      </c>
      <c r="AC67" s="138">
        <f t="shared" si="1"/>
        <v>-0.34067582865529233</v>
      </c>
      <c r="AD67" s="122">
        <f>ROW()</f>
        <v>67</v>
      </c>
    </row>
    <row r="68" spans="1:30" ht="15.6">
      <c r="A68" s="73" t="s">
        <v>114</v>
      </c>
      <c r="B68" s="184">
        <f>'BC Emissions by Year'!B68*1000000/Indicators!C$11</f>
        <v>0</v>
      </c>
      <c r="C68" s="184">
        <f>'BC Emissions by Year'!C68*1000000/Indicators!D$11</f>
        <v>0</v>
      </c>
      <c r="D68" s="184">
        <f>'BC Emissions by Year'!D68*1000000/Indicators!E$11</f>
        <v>0</v>
      </c>
      <c r="E68" s="184">
        <f>'BC Emissions by Year'!E68*1000000/Indicators!F$11</f>
        <v>0</v>
      </c>
      <c r="F68" s="184">
        <f>'BC Emissions by Year'!F68*1000000/Indicators!G$11</f>
        <v>0</v>
      </c>
      <c r="G68" s="184">
        <f>'BC Emissions by Year'!G68*1000000/Indicators!H$11</f>
        <v>0</v>
      </c>
      <c r="H68" s="184">
        <f>'BC Emissions by Year'!H68*1000000/Indicators!I$11</f>
        <v>0</v>
      </c>
      <c r="I68" s="184">
        <f>'BC Emissions by Year'!I68*1000000/Indicators!J$11</f>
        <v>0</v>
      </c>
      <c r="J68" s="184">
        <f>'BC Emissions by Year'!J68*1000000/Indicators!K$11</f>
        <v>9.1586655964819477E-2</v>
      </c>
      <c r="K68" s="184">
        <f>'BC Emissions by Year'!K68*1000000/Indicators!L$11</f>
        <v>0.16483126110124333</v>
      </c>
      <c r="L68" s="184">
        <f>'BC Emissions by Year'!L68*1000000/Indicators!M$11</f>
        <v>0.16933920573970782</v>
      </c>
      <c r="M68" s="184">
        <f>'BC Emissions by Year'!M68*1000000/Indicators!N$11</f>
        <v>0.32995812239798017</v>
      </c>
      <c r="N68" s="184">
        <f>'BC Emissions by Year'!N68*1000000/Indicators!O$11</f>
        <v>0.50046815234816389</v>
      </c>
      <c r="O68" s="184">
        <f>'BC Emissions by Year'!O68*1000000/Indicators!P$11</f>
        <v>0.49758277102681248</v>
      </c>
      <c r="P68" s="184">
        <f>'BC Emissions by Year'!P68*1000000/Indicators!Q$11</f>
        <v>0.83407600979731256</v>
      </c>
      <c r="Q68" s="184">
        <f>'BC Emissions by Year'!Q68*1000000/Indicators!R$11</f>
        <v>0.34777933172599795</v>
      </c>
      <c r="R68" s="184">
        <f>'BC Emissions by Year'!R68*1000000/Indicators!S$11</f>
        <v>0.3225128846019194</v>
      </c>
      <c r="S68" s="184">
        <f>'BC Emissions by Year'!S68*1000000/Indicators!T$11</f>
        <v>0.28692692685227739</v>
      </c>
      <c r="T68" s="184">
        <f>'BC Emissions by Year'!T68*1000000/Indicators!U$11</f>
        <v>0.53469296539394295</v>
      </c>
      <c r="U68" s="184">
        <f>'BC Emissions by Year'!U68*1000000/Indicators!V$11</f>
        <v>0.12923180308519391</v>
      </c>
      <c r="V68" s="184">
        <f>'BC Emissions by Year'!V68*1000000/Indicators!W$11</f>
        <v>0.11870409276784007</v>
      </c>
      <c r="W68" s="184">
        <f>'BC Emissions by Year'!W68*1000000/Indicators!X$11</f>
        <v>0.11626367172765421</v>
      </c>
      <c r="X68" s="184">
        <f>'BC Emissions by Year'!X68*1000000/Indicators!Y$11</f>
        <v>0.12135026903667193</v>
      </c>
      <c r="Y68" s="184">
        <f>'BC Emissions by Year'!Y68*1000000/Indicators!Z$11</f>
        <v>0.1213116774612642</v>
      </c>
      <c r="Z68" s="106">
        <f t="shared" si="8"/>
        <v>0.41108042556127145</v>
      </c>
      <c r="AA68" s="106">
        <f t="shared" si="2"/>
        <v>0.19025907991209454</v>
      </c>
      <c r="AB68" s="106">
        <f t="shared" si="3"/>
        <v>-0.22082134564917691</v>
      </c>
      <c r="AC68" s="138">
        <f t="shared" si="1"/>
        <v>-0.53717309781334632</v>
      </c>
      <c r="AD68" s="122">
        <f>ROW()</f>
        <v>68</v>
      </c>
    </row>
    <row r="69" spans="1:30" s="130" customFormat="1" ht="16.8">
      <c r="A69" s="128" t="s">
        <v>121</v>
      </c>
      <c r="B69" s="184">
        <f>'BC Emissions by Year'!B69*1000000/Indicators!C$11</f>
        <v>17.314118509369823</v>
      </c>
      <c r="C69" s="184">
        <f>'BC Emissions by Year'!C69*1000000/Indicators!D$11</f>
        <v>16.894961063042807</v>
      </c>
      <c r="D69" s="184">
        <f>'BC Emissions by Year'!D69*1000000/Indicators!E$11</f>
        <v>16.432186097678681</v>
      </c>
      <c r="E69" s="184">
        <f>'BC Emissions by Year'!E69*1000000/Indicators!F$11</f>
        <v>15.976357233590038</v>
      </c>
      <c r="F69" s="184">
        <f>'BC Emissions by Year'!F69*1000000/Indicators!G$11</f>
        <v>15.505668409920908</v>
      </c>
      <c r="G69" s="184">
        <f>'BC Emissions by Year'!G69*1000000/Indicators!H$11</f>
        <v>46.454869587373175</v>
      </c>
      <c r="H69" s="184">
        <f>'BC Emissions by Year'!H69*1000000/Indicators!I$11</f>
        <v>60.707107300348653</v>
      </c>
      <c r="I69" s="184">
        <f>'BC Emissions by Year'!I69*1000000/Indicators!J$11</f>
        <v>77.202102616812212</v>
      </c>
      <c r="J69" s="184">
        <f>'BC Emissions by Year'!J69*1000000/Indicators!K$11</f>
        <v>98.100820438700097</v>
      </c>
      <c r="K69" s="184">
        <f>'BC Emissions by Year'!K69*1000000/Indicators!L$11</f>
        <v>116.1528817630151</v>
      </c>
      <c r="L69" s="184">
        <f>'BC Emissions by Year'!L69*1000000/Indicators!M$11</f>
        <v>137.5804881748204</v>
      </c>
      <c r="M69" s="184">
        <f>'BC Emissions by Year'!M69*1000000/Indicators!N$11</f>
        <v>153.88232273858378</v>
      </c>
      <c r="N69" s="184">
        <f>'BC Emissions by Year'!N69*1000000/Indicators!O$11</f>
        <v>158.62509505835641</v>
      </c>
      <c r="O69" s="184">
        <f>'BC Emissions by Year'!O69*1000000/Indicators!P$11</f>
        <v>178.69447729133282</v>
      </c>
      <c r="P69" s="184">
        <f>'BC Emissions by Year'!P69*1000000/Indicators!Q$11</f>
        <v>187.11705469178247</v>
      </c>
      <c r="Q69" s="184">
        <f>'BC Emissions by Year'!Q69*1000000/Indicators!R$11</f>
        <v>194.73593156466202</v>
      </c>
      <c r="R69" s="184">
        <f>'BC Emissions by Year'!R69*1000000/Indicators!S$11</f>
        <v>200.23388758096587</v>
      </c>
      <c r="S69" s="184">
        <f>'BC Emissions by Year'!S69*1000000/Indicators!T$11</f>
        <v>202.22348812741046</v>
      </c>
      <c r="T69" s="184">
        <f>'BC Emissions by Year'!T69*1000000/Indicators!U$11</f>
        <v>205.28660547113824</v>
      </c>
      <c r="U69" s="184">
        <f>'BC Emissions by Year'!U69*1000000/Indicators!V$11</f>
        <v>206.56248268463432</v>
      </c>
      <c r="V69" s="184">
        <f>'BC Emissions by Year'!V69*1000000/Indicators!W$11</f>
        <v>209.08384284114274</v>
      </c>
      <c r="W69" s="184">
        <f>'BC Emissions by Year'!W69*1000000/Indicators!X$11</f>
        <v>207.21643528737863</v>
      </c>
      <c r="X69" s="184">
        <f>'BC Emissions by Year'!X69*1000000/Indicators!Y$11</f>
        <v>217.32345104164287</v>
      </c>
      <c r="Y69" s="184">
        <f>'BC Emissions by Year'!Y69*1000000/Indicators!Z$11</f>
        <v>223.48785978159145</v>
      </c>
      <c r="Z69" s="106">
        <f t="shared" si="8"/>
        <v>176.63659315348926</v>
      </c>
      <c r="AA69" s="106">
        <f t="shared" si="2"/>
        <v>211.49344618458804</v>
      </c>
      <c r="AB69" s="106">
        <f t="shared" si="3"/>
        <v>34.85685303109878</v>
      </c>
      <c r="AC69" s="138">
        <f t="shared" si="1"/>
        <v>0.19733653377706251</v>
      </c>
      <c r="AD69" s="129">
        <f>ROW()</f>
        <v>69</v>
      </c>
    </row>
    <row r="70" spans="1:30">
      <c r="A70" s="75" t="s">
        <v>74</v>
      </c>
      <c r="B70" s="184">
        <f>'BC Emissions by Year'!B70*1000000/Indicators!C$11</f>
        <v>78.575307321788003</v>
      </c>
      <c r="C70" s="184">
        <f>'BC Emissions by Year'!C70*1000000/Indicators!D$11</f>
        <v>68.896267248014937</v>
      </c>
      <c r="D70" s="184">
        <f>'BC Emissions by Year'!D70*1000000/Indicators!E$11</f>
        <v>68.433331391408075</v>
      </c>
      <c r="E70" s="184">
        <f>'BC Emissions by Year'!E70*1000000/Indicators!F$11</f>
        <v>66.92382494236027</v>
      </c>
      <c r="F70" s="184">
        <f>'BC Emissions by Year'!F70*1000000/Indicators!G$11</f>
        <v>82.445827196086583</v>
      </c>
      <c r="G70" s="184">
        <f>'BC Emissions by Year'!G70*1000000/Indicators!H$11</f>
        <v>83.477072148109883</v>
      </c>
      <c r="H70" s="184">
        <f>'BC Emissions by Year'!H70*1000000/Indicators!I$11</f>
        <v>94.176610322606408</v>
      </c>
      <c r="I70" s="184">
        <f>'BC Emissions by Year'!I70*1000000/Indicators!J$11</f>
        <v>114.75267541986109</v>
      </c>
      <c r="J70" s="184">
        <f>'BC Emissions by Year'!J70*1000000/Indicators!K$11</f>
        <v>88.837442302746709</v>
      </c>
      <c r="K70" s="184">
        <f>'BC Emissions by Year'!K70*1000000/Indicators!L$11</f>
        <v>100.41745684995061</v>
      </c>
      <c r="L70" s="184">
        <f>'BC Emissions by Year'!L70*1000000/Indicators!M$11</f>
        <v>156.64957648170679</v>
      </c>
      <c r="M70" s="184">
        <f>'BC Emissions by Year'!M70*1000000/Indicators!N$11</f>
        <v>137.727569218859</v>
      </c>
      <c r="N70" s="184">
        <f>'BC Emissions by Year'!N70*1000000/Indicators!O$11</f>
        <v>171.30349638349429</v>
      </c>
      <c r="O70" s="184">
        <f>'BC Emissions by Year'!O70*1000000/Indicators!P$11</f>
        <v>183.48932057000539</v>
      </c>
      <c r="P70" s="184">
        <f>'BC Emissions by Year'!P70*1000000/Indicators!Q$11</f>
        <v>229.45754775677389</v>
      </c>
      <c r="Q70" s="184">
        <f>'BC Emissions by Year'!Q70*1000000/Indicators!R$11</f>
        <v>184.81341439817058</v>
      </c>
      <c r="R70" s="184">
        <f>'BC Emissions by Year'!R70*1000000/Indicators!S$11</f>
        <v>137.17382768924452</v>
      </c>
      <c r="S70" s="184">
        <f>'BC Emissions by Year'!S70*1000000/Indicators!T$11</f>
        <v>156.50884955774734</v>
      </c>
      <c r="T70" s="184">
        <f>'BC Emissions by Year'!T70*1000000/Indicators!U$11</f>
        <v>165.31509207166377</v>
      </c>
      <c r="U70" s="184">
        <f>'BC Emissions by Year'!U70*1000000/Indicators!V$11</f>
        <v>161.53244901827566</v>
      </c>
      <c r="V70" s="184">
        <f>'BC Emissions by Year'!V70*1000000/Indicators!W$11</f>
        <v>158.45671140941477</v>
      </c>
      <c r="W70" s="184">
        <f>'BC Emissions by Year'!W70*1000000/Indicators!X$11</f>
        <v>99.479930625025986</v>
      </c>
      <c r="X70" s="184">
        <f>'BC Emissions by Year'!X70*1000000/Indicators!Y$11</f>
        <v>98.26155744111972</v>
      </c>
      <c r="Y70" s="184">
        <f>'BC Emissions by Year'!Y70*1000000/Indicators!Z$11</f>
        <v>100.81521847560299</v>
      </c>
      <c r="Z70" s="106">
        <f t="shared" si="8"/>
        <v>169.64045025700023</v>
      </c>
      <c r="AA70" s="106">
        <f t="shared" si="2"/>
        <v>130.64349317351716</v>
      </c>
      <c r="AB70" s="106">
        <f t="shared" si="3"/>
        <v>-38.996957083483068</v>
      </c>
      <c r="AC70" s="138">
        <f t="shared" si="1"/>
        <v>-0.22988006117882759</v>
      </c>
      <c r="AD70" s="122">
        <f>ROW()</f>
        <v>70</v>
      </c>
    </row>
    <row r="71" spans="1:30">
      <c r="A71" s="75" t="s">
        <v>75</v>
      </c>
      <c r="B71" s="103">
        <f>'BC Emissions by Year'!B71*1000000/Indicators!C$11</f>
        <v>6.1999470856237835</v>
      </c>
      <c r="C71" s="103">
        <f>'BC Emissions by Year'!C71*1000000/Indicators!D$11</f>
        <v>5.8272659180914514</v>
      </c>
      <c r="D71" s="103">
        <f>'BC Emissions by Year'!D71*1000000/Indicators!E$11</f>
        <v>4.8034946935570266</v>
      </c>
      <c r="E71" s="103">
        <f>'BC Emissions by Year'!E71*1000000/Indicators!F$11</f>
        <v>5.3418744247109959</v>
      </c>
      <c r="F71" s="103">
        <f>'BC Emissions by Year'!F71*1000000/Indicators!G$11</f>
        <v>5.8136376434104307</v>
      </c>
      <c r="G71" s="103">
        <f>'BC Emissions by Year'!G71*1000000/Indicators!H$11</f>
        <v>6.9732058378933601</v>
      </c>
      <c r="H71" s="103">
        <f>'BC Emissions by Year'!H71*1000000/Indicators!I$11</f>
        <v>7.0331168048458617</v>
      </c>
      <c r="I71" s="103">
        <f>'BC Emissions by Year'!I71*1000000/Indicators!J$11</f>
        <v>7.3961464150557301</v>
      </c>
      <c r="J71" s="103">
        <f>'BC Emissions by Year'!J71*1000000/Indicators!K$11</f>
        <v>12.796503639238956</v>
      </c>
      <c r="K71" s="103">
        <f>'BC Emissions by Year'!K71*1000000/Indicators!L$11</f>
        <v>12.948453335826244</v>
      </c>
      <c r="L71" s="103">
        <f>'BC Emissions by Year'!L71*1000000/Indicators!M$11</f>
        <v>14.083036618365382</v>
      </c>
      <c r="M71" s="103">
        <f>'BC Emissions by Year'!M71*1000000/Indicators!N$11</f>
        <v>12.99915842527658</v>
      </c>
      <c r="N71" s="103">
        <f>'BC Emissions by Year'!N71*1000000/Indicators!O$11</f>
        <v>11.815017995634808</v>
      </c>
      <c r="O71" s="103">
        <f>'BC Emissions by Year'!O71*1000000/Indicators!P$11</f>
        <v>13.530591762192293</v>
      </c>
      <c r="P71" s="103">
        <f>'BC Emissions by Year'!P71*1000000/Indicators!Q$11</f>
        <v>12.261842972002281</v>
      </c>
      <c r="Q71" s="103">
        <f>'BC Emissions by Year'!Q71*1000000/Indicators!R$11</f>
        <v>11.271510981075199</v>
      </c>
      <c r="R71" s="103">
        <f>'BC Emissions by Year'!R71*1000000/Indicators!S$11</f>
        <v>9.7206925256931704</v>
      </c>
      <c r="S71" s="103">
        <f>'BC Emissions by Year'!S71*1000000/Indicators!T$11</f>
        <v>9.5381795521217949</v>
      </c>
      <c r="T71" s="103">
        <f>'BC Emissions by Year'!T71*1000000/Indicators!U$11</f>
        <v>9.8779458004898135</v>
      </c>
      <c r="U71" s="103">
        <f>'BC Emissions by Year'!U71*1000000/Indicators!V$11</f>
        <v>7.4814512686141974</v>
      </c>
      <c r="V71" s="103">
        <f>'BC Emissions by Year'!V71*1000000/Indicators!W$11</f>
        <v>7.0575061286309397</v>
      </c>
      <c r="W71" s="103">
        <f>'BC Emissions by Year'!W71*1000000/Indicators!X$11</f>
        <v>7.5097919846441732</v>
      </c>
      <c r="X71" s="103">
        <f>'BC Emissions by Year'!X71*1000000/Indicators!Y$11</f>
        <v>9.4147167159639569</v>
      </c>
      <c r="Y71" s="103">
        <f>'BC Emissions by Year'!Y71*1000000/Indicators!Z$11</f>
        <v>8.4168405662693324</v>
      </c>
      <c r="Z71" s="106">
        <f t="shared" si="8"/>
        <v>11.902503854045186</v>
      </c>
      <c r="AA71" s="106">
        <f t="shared" si="2"/>
        <v>8.2930420774354019</v>
      </c>
      <c r="AB71" s="106">
        <f t="shared" si="3"/>
        <v>-3.6094617766097841</v>
      </c>
      <c r="AC71" s="138">
        <f t="shared" si="1"/>
        <v>-0.30325230899909117</v>
      </c>
      <c r="AD71" s="122">
        <f>ROW()</f>
        <v>71</v>
      </c>
    </row>
    <row r="72" spans="1:30">
      <c r="A72" s="65" t="s">
        <v>5</v>
      </c>
      <c r="B72" s="107">
        <f>'BC Emissions by Year'!B72*1000000/Indicators!C$11</f>
        <v>718.63594595601182</v>
      </c>
      <c r="C72" s="107">
        <f>'BC Emissions by Year'!C72*1000000/Indicators!D$11</f>
        <v>689.79560329946924</v>
      </c>
      <c r="D72" s="107">
        <f>'BC Emissions by Year'!D72*1000000/Indicators!E$11</f>
        <v>712.90804625559451</v>
      </c>
      <c r="E72" s="107">
        <f>'BC Emissions by Year'!E72*1000000/Indicators!F$11</f>
        <v>696.31772408329698</v>
      </c>
      <c r="F72" s="107">
        <f>'BC Emissions by Year'!F72*1000000/Indicators!G$11</f>
        <v>691.61130608387055</v>
      </c>
      <c r="G72" s="107">
        <f>'BC Emissions by Year'!G72*1000000/Indicators!H$11</f>
        <v>693.13549195348094</v>
      </c>
      <c r="H72" s="107">
        <f>'BC Emissions by Year'!H72*1000000/Indicators!I$11</f>
        <v>684.34412801954272</v>
      </c>
      <c r="I72" s="107">
        <f>'BC Emissions by Year'!I72*1000000/Indicators!J$11</f>
        <v>674.63755648407573</v>
      </c>
      <c r="J72" s="107">
        <f>'BC Emissions by Year'!J72*1000000/Indicators!K$11</f>
        <v>638.96508131587041</v>
      </c>
      <c r="K72" s="107">
        <f>'BC Emissions by Year'!K72*1000000/Indicators!L$11</f>
        <v>672.88351353034591</v>
      </c>
      <c r="L72" s="107">
        <f>'BC Emissions by Year'!L72*1000000/Indicators!M$11</f>
        <v>669.31806306472959</v>
      </c>
      <c r="M72" s="107">
        <f>'BC Emissions by Year'!M72*1000000/Indicators!N$11</f>
        <v>682.4637238020772</v>
      </c>
      <c r="N72" s="107">
        <f>'BC Emissions by Year'!N72*1000000/Indicators!O$11</f>
        <v>677.05592290028983</v>
      </c>
      <c r="O72" s="107">
        <f>'BC Emissions by Year'!O72*1000000/Indicators!P$11</f>
        <v>694.48467597635033</v>
      </c>
      <c r="P72" s="107">
        <f>'BC Emissions by Year'!P72*1000000/Indicators!Q$11</f>
        <v>701.05817176083224</v>
      </c>
      <c r="Q72" s="107">
        <f>'BC Emissions by Year'!Q72*1000000/Indicators!R$11</f>
        <v>687.00346257805438</v>
      </c>
      <c r="R72" s="107">
        <f>'BC Emissions by Year'!R72*1000000/Indicators!S$11</f>
        <v>620.59316789584148</v>
      </c>
      <c r="S72" s="107">
        <f>'BC Emissions by Year'!S72*1000000/Indicators!T$11</f>
        <v>604.35815302674564</v>
      </c>
      <c r="T72" s="107">
        <f>'BC Emissions by Year'!T72*1000000/Indicators!U$11</f>
        <v>574.9163266998994</v>
      </c>
      <c r="U72" s="107">
        <f>'BC Emissions by Year'!U72*1000000/Indicators!V$11</f>
        <v>528.22815972875321</v>
      </c>
      <c r="V72" s="107">
        <f>'BC Emissions by Year'!V72*1000000/Indicators!W$11</f>
        <v>509.47865037148694</v>
      </c>
      <c r="W72" s="107">
        <f>'BC Emissions by Year'!W72*1000000/Indicators!X$11</f>
        <v>501.83090087468912</v>
      </c>
      <c r="X72" s="107">
        <f>'BC Emissions by Year'!X72*1000000/Indicators!Y$11</f>
        <v>492.88219856247269</v>
      </c>
      <c r="Y72" s="107">
        <f>'BC Emissions by Year'!Y72*1000000/Indicators!Z$11</f>
        <v>503.54590942315303</v>
      </c>
      <c r="Z72" s="107">
        <f t="shared" si="8"/>
        <v>667.04191762561504</v>
      </c>
      <c r="AA72" s="107">
        <f t="shared" si="2"/>
        <v>518.48035761007577</v>
      </c>
      <c r="AB72" s="107">
        <f t="shared" si="3"/>
        <v>-148.56156001553927</v>
      </c>
      <c r="AC72" s="133">
        <f t="shared" si="1"/>
        <v>-0.22271697788402131</v>
      </c>
      <c r="AD72" s="122">
        <f>ROW()</f>
        <v>72</v>
      </c>
    </row>
    <row r="73" spans="1:30">
      <c r="A73" s="69" t="s">
        <v>76</v>
      </c>
      <c r="B73" s="103">
        <f>'BC Emissions by Year'!B73*1000000/Indicators!C$11</f>
        <v>426.2629461909321</v>
      </c>
      <c r="C73" s="103">
        <f>'BC Emissions by Year'!C73*1000000/Indicators!D$11</f>
        <v>428.21858213417335</v>
      </c>
      <c r="D73" s="103">
        <f>'BC Emissions by Year'!D73*1000000/Indicators!E$11</f>
        <v>436.416075719964</v>
      </c>
      <c r="E73" s="103">
        <f>'BC Emissions by Year'!E73*1000000/Indicators!F$11</f>
        <v>421.65841857734324</v>
      </c>
      <c r="F73" s="103">
        <f>'BC Emissions by Year'!F73*1000000/Indicators!G$11</f>
        <v>424.55690273738315</v>
      </c>
      <c r="G73" s="103">
        <f>'BC Emissions by Year'!G73*1000000/Indicators!H$11</f>
        <v>433.66363557788918</v>
      </c>
      <c r="H73" s="103">
        <f>'BC Emissions by Year'!H73*1000000/Indicators!I$11</f>
        <v>427.9603357005912</v>
      </c>
      <c r="I73" s="103">
        <f>'BC Emissions by Year'!I73*1000000/Indicators!J$11</f>
        <v>413.23392004099838</v>
      </c>
      <c r="J73" s="103">
        <f>'BC Emissions by Year'!J73*1000000/Indicators!K$11</f>
        <v>401.60819191960832</v>
      </c>
      <c r="K73" s="103">
        <f>'BC Emissions by Year'!K73*1000000/Indicators!L$11</f>
        <v>420.84544823991826</v>
      </c>
      <c r="L73" s="103">
        <f>'BC Emissions by Year'!L73*1000000/Indicators!M$11</f>
        <v>423.10778657034058</v>
      </c>
      <c r="M73" s="103">
        <f>'BC Emissions by Year'!M73*1000000/Indicators!N$11</f>
        <v>424.00619738259388</v>
      </c>
      <c r="N73" s="103">
        <f>'BC Emissions by Year'!N73*1000000/Indicators!O$11</f>
        <v>430.54639736843694</v>
      </c>
      <c r="O73" s="103">
        <f>'BC Emissions by Year'!O73*1000000/Indicators!P$11</f>
        <v>441.41435422207326</v>
      </c>
      <c r="P73" s="103">
        <f>'BC Emissions by Year'!P73*1000000/Indicators!Q$11</f>
        <v>449.93698138512059</v>
      </c>
      <c r="Q73" s="103">
        <f>'BC Emissions by Year'!Q73*1000000/Indicators!R$11</f>
        <v>439.86334854739681</v>
      </c>
      <c r="R73" s="103">
        <f>'BC Emissions by Year'!R73*1000000/Indicators!S$11</f>
        <v>402.5954312556147</v>
      </c>
      <c r="S73" s="103">
        <f>'BC Emissions by Year'!S73*1000000/Indicators!T$11</f>
        <v>377.27688521478677</v>
      </c>
      <c r="T73" s="103">
        <f>'BC Emissions by Year'!T73*1000000/Indicators!U$11</f>
        <v>355.28551157580188</v>
      </c>
      <c r="U73" s="103">
        <f>'BC Emissions by Year'!U73*1000000/Indicators!V$11</f>
        <v>322.16637164122551</v>
      </c>
      <c r="V73" s="103">
        <f>'BC Emissions by Year'!V73*1000000/Indicators!W$11</f>
        <v>303.68578346415165</v>
      </c>
      <c r="W73" s="103">
        <f>'BC Emissions by Year'!W73*1000000/Indicators!X$11</f>
        <v>297.17756013224243</v>
      </c>
      <c r="X73" s="103">
        <f>'BC Emissions by Year'!X73*1000000/Indicators!Y$11</f>
        <v>297.04041411676121</v>
      </c>
      <c r="Y73" s="103">
        <f>'BC Emissions by Year'!Y73*1000000/Indicators!Z$11</f>
        <v>295.49374321908579</v>
      </c>
      <c r="Z73" s="106">
        <f t="shared" si="8"/>
        <v>423.59342274329543</v>
      </c>
      <c r="AA73" s="106">
        <f t="shared" si="2"/>
        <v>311.80823069154479</v>
      </c>
      <c r="AB73" s="106">
        <f t="shared" si="3"/>
        <v>-111.78519205175064</v>
      </c>
      <c r="AC73" s="138">
        <f t="shared" si="1"/>
        <v>-0.26389737434496074</v>
      </c>
      <c r="AD73" s="122">
        <f>ROW()</f>
        <v>73</v>
      </c>
    </row>
    <row r="74" spans="1:30">
      <c r="A74" s="69" t="s">
        <v>77</v>
      </c>
      <c r="B74" s="103">
        <f>'BC Emissions by Year'!B74*1000000/Indicators!C$11</f>
        <v>131.97586581950168</v>
      </c>
      <c r="C74" s="103">
        <f>'BC Emissions by Year'!C74*1000000/Indicators!D$11</f>
        <v>130.8261122201944</v>
      </c>
      <c r="D74" s="103">
        <f>'BC Emissions by Year'!D74*1000000/Indicators!E$11</f>
        <v>130.39653586652344</v>
      </c>
      <c r="E74" s="103">
        <f>'BC Emissions by Year'!E74*1000000/Indicators!F$11</f>
        <v>127.31692272397385</v>
      </c>
      <c r="F74" s="103">
        <f>'BC Emissions by Year'!F74*1000000/Indicators!G$11</f>
        <v>128.28300873351637</v>
      </c>
      <c r="G74" s="103">
        <f>'BC Emissions by Year'!G74*1000000/Indicators!H$11</f>
        <v>128.88645370931172</v>
      </c>
      <c r="H74" s="103">
        <f>'BC Emissions by Year'!H74*1000000/Indicators!I$11</f>
        <v>127.0887931905247</v>
      </c>
      <c r="I74" s="103">
        <f>'BC Emissions by Year'!I74*1000000/Indicators!J$11</f>
        <v>124.97633623742384</v>
      </c>
      <c r="J74" s="103">
        <f>'BC Emissions by Year'!J74*1000000/Indicators!K$11</f>
        <v>122.55759152545247</v>
      </c>
      <c r="K74" s="103">
        <f>'BC Emissions by Year'!K74*1000000/Indicators!L$11</f>
        <v>125.31885579013444</v>
      </c>
      <c r="L74" s="103">
        <f>'BC Emissions by Year'!L74*1000000/Indicators!M$11</f>
        <v>126.4984399320266</v>
      </c>
      <c r="M74" s="103">
        <f>'BC Emissions by Year'!M74*1000000/Indicators!N$11</f>
        <v>127.90831423570519</v>
      </c>
      <c r="N74" s="103">
        <f>'BC Emissions by Year'!N74*1000000/Indicators!O$11</f>
        <v>129.1590620718757</v>
      </c>
      <c r="O74" s="103">
        <f>'BC Emissions by Year'!O74*1000000/Indicators!P$11</f>
        <v>130.33024922983114</v>
      </c>
      <c r="P74" s="103">
        <f>'BC Emissions by Year'!P74*1000000/Indicators!Q$11</f>
        <v>130.95641003751504</v>
      </c>
      <c r="Q74" s="103">
        <f>'BC Emissions by Year'!Q74*1000000/Indicators!R$11</f>
        <v>127.41770843551825</v>
      </c>
      <c r="R74" s="103">
        <f>'BC Emissions by Year'!R74*1000000/Indicators!S$11</f>
        <v>120.2166394238271</v>
      </c>
      <c r="S74" s="103">
        <f>'BC Emissions by Year'!S74*1000000/Indicators!T$11</f>
        <v>115.43671365795102</v>
      </c>
      <c r="T74" s="103">
        <f>'BC Emissions by Year'!T74*1000000/Indicators!U$11</f>
        <v>111.88259391688491</v>
      </c>
      <c r="U74" s="103">
        <f>'BC Emissions by Year'!U74*1000000/Indicators!V$11</f>
        <v>106.34944730939078</v>
      </c>
      <c r="V74" s="103">
        <f>'BC Emissions by Year'!V74*1000000/Indicators!W$11</f>
        <v>102.96477922167752</v>
      </c>
      <c r="W74" s="103">
        <f>'BC Emissions by Year'!W74*1000000/Indicators!X$11</f>
        <v>101.65560921172954</v>
      </c>
      <c r="X74" s="103">
        <f>'BC Emissions by Year'!X74*1000000/Indicators!Y$11</f>
        <v>100.13228098828885</v>
      </c>
      <c r="Y74" s="103">
        <f>'BC Emissions by Year'!Y74*1000000/Indicators!Z$11</f>
        <v>100.02416569127912</v>
      </c>
      <c r="Z74" s="106">
        <f t="shared" si="8"/>
        <v>125.99044212803126</v>
      </c>
      <c r="AA74" s="106">
        <f t="shared" si="2"/>
        <v>103.83481272320846</v>
      </c>
      <c r="AB74" s="106">
        <f t="shared" si="3"/>
        <v>-22.155629404822804</v>
      </c>
      <c r="AC74" s="138">
        <f t="shared" si="1"/>
        <v>-0.17585166803612209</v>
      </c>
      <c r="AD74" s="122">
        <f>ROW()</f>
        <v>74</v>
      </c>
    </row>
    <row r="75" spans="1:30">
      <c r="A75" s="69" t="s">
        <v>78</v>
      </c>
      <c r="B75" s="103">
        <f>'BC Emissions by Year'!B75*1000000/Indicators!C$11</f>
        <v>152.76003275077284</v>
      </c>
      <c r="C75" s="103">
        <f>'BC Emissions by Year'!C75*1000000/Indicators!D$11</f>
        <v>123.95910209451742</v>
      </c>
      <c r="D75" s="103">
        <f>'BC Emissions by Year'!D75*1000000/Indicators!E$11</f>
        <v>137.65617546911082</v>
      </c>
      <c r="E75" s="103">
        <f>'BC Emissions by Year'!E75*1000000/Indicators!F$11</f>
        <v>138.76339660610697</v>
      </c>
      <c r="F75" s="103">
        <f>'BC Emissions by Year'!F75*1000000/Indicators!G$11</f>
        <v>130.58639657384865</v>
      </c>
      <c r="G75" s="103">
        <f>'BC Emissions by Year'!G75*1000000/Indicators!H$11</f>
        <v>124.31646741380857</v>
      </c>
      <c r="H75" s="103">
        <f>'BC Emissions by Year'!H75*1000000/Indicators!I$11</f>
        <v>122.61717694712374</v>
      </c>
      <c r="I75" s="103">
        <f>'BC Emissions by Year'!I75*1000000/Indicators!J$11</f>
        <v>129.35446420347236</v>
      </c>
      <c r="J75" s="103">
        <f>'BC Emissions by Year'!J75*1000000/Indicators!K$11</f>
        <v>105.42913605683815</v>
      </c>
      <c r="K75" s="103">
        <f>'BC Emissions by Year'!K75*1000000/Indicators!L$11</f>
        <v>119.61705292472172</v>
      </c>
      <c r="L75" s="103">
        <f>'BC Emissions by Year'!L75*1000000/Indicators!M$11</f>
        <v>110.32468769157926</v>
      </c>
      <c r="M75" s="103">
        <f>'BC Emissions by Year'!M75*1000000/Indicators!N$11</f>
        <v>123.12964806110675</v>
      </c>
      <c r="N75" s="103">
        <f>'BC Emissions by Year'!N75*1000000/Indicators!O$11</f>
        <v>110.63257116257734</v>
      </c>
      <c r="O75" s="103">
        <f>'BC Emissions by Year'!O75*1000000/Indicators!P$11</f>
        <v>116.26675992696114</v>
      </c>
      <c r="P75" s="103">
        <f>'BC Emissions by Year'!P75*1000000/Indicators!Q$11</f>
        <v>113.9733897052984</v>
      </c>
      <c r="Q75" s="103">
        <f>'BC Emissions by Year'!Q75*1000000/Indicators!R$11</f>
        <v>114.05955134499547</v>
      </c>
      <c r="R75" s="103">
        <f>'BC Emissions by Year'!R75*1000000/Indicators!S$11</f>
        <v>93.967209468957989</v>
      </c>
      <c r="S75" s="103">
        <f>'BC Emissions by Year'!S75*1000000/Indicators!T$11</f>
        <v>108.03000198094183</v>
      </c>
      <c r="T75" s="103">
        <f>'BC Emissions by Year'!T75*1000000/Indicators!U$11</f>
        <v>104.24504422604828</v>
      </c>
      <c r="U75" s="103">
        <f>'BC Emissions by Year'!U75*1000000/Indicators!V$11</f>
        <v>96.719604285637772</v>
      </c>
      <c r="V75" s="103">
        <f>'BC Emissions by Year'!V75*1000000/Indicators!W$11</f>
        <v>99.708165955387926</v>
      </c>
      <c r="W75" s="103">
        <f>'BC Emissions by Year'!W75*1000000/Indicators!X$11</f>
        <v>97.429851394836248</v>
      </c>
      <c r="X75" s="103">
        <f>'BC Emissions by Year'!X75*1000000/Indicators!Y$11</f>
        <v>90.541163265910214</v>
      </c>
      <c r="Y75" s="103">
        <f>'BC Emissions by Year'!Y75*1000000/Indicators!Z$11</f>
        <v>102.90490476162661</v>
      </c>
      <c r="Z75" s="104">
        <f t="shared" si="8"/>
        <v>111.29797741780227</v>
      </c>
      <c r="AA75" s="104">
        <f t="shared" si="2"/>
        <v>98.591455648241165</v>
      </c>
      <c r="AB75" s="104">
        <f t="shared" si="3"/>
        <v>-12.706521769561107</v>
      </c>
      <c r="AC75" s="137">
        <f t="shared" si="1"/>
        <v>-0.11416669075541241</v>
      </c>
      <c r="AD75" s="122">
        <f>ROW()</f>
        <v>75</v>
      </c>
    </row>
    <row r="76" spans="1:30">
      <c r="A76" s="73" t="s">
        <v>79</v>
      </c>
      <c r="B76" s="184">
        <f>'BC Emissions by Year'!B76*1000000/Indicators!C$11</f>
        <v>121.27812471508987</v>
      </c>
      <c r="C76" s="184">
        <f>'BC Emissions by Year'!C76*1000000/Indicators!D$11</f>
        <v>96.560444550595079</v>
      </c>
      <c r="D76" s="184">
        <f>'BC Emissions by Year'!D76*1000000/Indicators!E$11</f>
        <v>107.13072205663416</v>
      </c>
      <c r="E76" s="184">
        <f>'BC Emissions by Year'!E76*1000000/Indicators!F$11</f>
        <v>108.55594652756945</v>
      </c>
      <c r="F76" s="184">
        <f>'BC Emissions by Year'!F76*1000000/Indicators!G$11</f>
        <v>101.45944138790172</v>
      </c>
      <c r="G76" s="184">
        <f>'BC Emissions by Year'!G76*1000000/Indicators!H$11</f>
        <v>96.408439834992649</v>
      </c>
      <c r="H76" s="184">
        <f>'BC Emissions by Year'!H76*1000000/Indicators!I$11</f>
        <v>95.275753048582231</v>
      </c>
      <c r="I76" s="184">
        <f>'BC Emissions by Year'!I76*1000000/Indicators!J$11</f>
        <v>100.51941904822573</v>
      </c>
      <c r="J76" s="184">
        <f>'BC Emissions by Year'!J76*1000000/Indicators!K$11</f>
        <v>80.803456328199772</v>
      </c>
      <c r="K76" s="184">
        <f>'BC Emissions by Year'!K76*1000000/Indicators!L$11</f>
        <v>92.516225776174565</v>
      </c>
      <c r="L76" s="184">
        <f>'BC Emissions by Year'!L76*1000000/Indicators!M$11</f>
        <v>84.075271672426922</v>
      </c>
      <c r="M76" s="184">
        <f>'BC Emissions by Year'!M76*1000000/Indicators!N$11</f>
        <v>94.428354151267172</v>
      </c>
      <c r="N76" s="184">
        <f>'BC Emissions by Year'!N76*1000000/Indicators!O$11</f>
        <v>84.231977502886409</v>
      </c>
      <c r="O76" s="184">
        <f>'BC Emissions by Year'!O76*1000000/Indicators!P$11</f>
        <v>88.483493535506682</v>
      </c>
      <c r="P76" s="184">
        <f>'BC Emissions by Year'!P76*1000000/Indicators!Q$11</f>
        <v>86.287790135633799</v>
      </c>
      <c r="Q76" s="184">
        <f>'BC Emissions by Year'!Q76*1000000/Indicators!R$11</f>
        <v>86.894635026416182</v>
      </c>
      <c r="R76" s="184">
        <f>'BC Emissions by Year'!R76*1000000/Indicators!S$11</f>
        <v>70.875976536112205</v>
      </c>
      <c r="S76" s="184">
        <f>'BC Emissions by Year'!S76*1000000/Indicators!T$11</f>
        <v>83.034584860070083</v>
      </c>
      <c r="T76" s="184">
        <f>'BC Emissions by Year'!T76*1000000/Indicators!U$11</f>
        <v>80.196597505950947</v>
      </c>
      <c r="U76" s="184">
        <f>'BC Emissions by Year'!U76*1000000/Indicators!V$11</f>
        <v>74.678804243556868</v>
      </c>
      <c r="V76" s="184">
        <f>'BC Emissions by Year'!V76*1000000/Indicators!W$11</f>
        <v>77.478885660340964</v>
      </c>
      <c r="W76" s="184">
        <f>'BC Emissions by Year'!W76*1000000/Indicators!X$11</f>
        <v>76.155221716470876</v>
      </c>
      <c r="X76" s="184">
        <f>'BC Emissions by Year'!X76*1000000/Indicators!Y$11</f>
        <v>70.208252028871755</v>
      </c>
      <c r="Y76" s="184">
        <f>'BC Emissions by Year'!Y76*1000000/Indicators!Z$11</f>
        <v>80.966284018467235</v>
      </c>
      <c r="Z76" s="106">
        <f t="shared" si="8"/>
        <v>84.789010427539921</v>
      </c>
      <c r="AA76" s="106">
        <f t="shared" si="2"/>
        <v>76.614007528943105</v>
      </c>
      <c r="AB76" s="106">
        <f t="shared" si="3"/>
        <v>-8.1750028985968157</v>
      </c>
      <c r="AC76" s="138">
        <f t="shared" si="1"/>
        <v>-9.6415830982991765E-2</v>
      </c>
      <c r="AD76" s="122">
        <f>ROW()</f>
        <v>76</v>
      </c>
    </row>
    <row r="77" spans="1:30">
      <c r="A77" s="73" t="s">
        <v>80</v>
      </c>
      <c r="B77" s="184">
        <f>'BC Emissions by Year'!B77*1000000/Indicators!C$11</f>
        <v>31.48190803568297</v>
      </c>
      <c r="C77" s="184">
        <f>'BC Emissions by Year'!C77*1000000/Indicators!D$11</f>
        <v>27.398657543922354</v>
      </c>
      <c r="D77" s="184">
        <f>'BC Emissions by Year'!D77*1000000/Indicators!E$11</f>
        <v>30.525453412476676</v>
      </c>
      <c r="E77" s="184">
        <f>'BC Emissions by Year'!E77*1000000/Indicators!F$11</f>
        <v>30.207450078537505</v>
      </c>
      <c r="F77" s="184">
        <f>'BC Emissions by Year'!F77*1000000/Indicators!G$11</f>
        <v>29.126955185946937</v>
      </c>
      <c r="G77" s="184">
        <f>'BC Emissions by Year'!G77*1000000/Indicators!H$11</f>
        <v>27.908027578815926</v>
      </c>
      <c r="H77" s="184">
        <f>'BC Emissions by Year'!H77*1000000/Indicators!I$11</f>
        <v>27.341423898541496</v>
      </c>
      <c r="I77" s="184">
        <f>'BC Emissions by Year'!I77*1000000/Indicators!J$11</f>
        <v>28.835045155246647</v>
      </c>
      <c r="J77" s="184">
        <f>'BC Emissions by Year'!J77*1000000/Indicators!K$11</f>
        <v>24.625679728638364</v>
      </c>
      <c r="K77" s="184">
        <f>'BC Emissions by Year'!K77*1000000/Indicators!L$11</f>
        <v>27.100827148547147</v>
      </c>
      <c r="L77" s="184">
        <f>'BC Emissions by Year'!L77*1000000/Indicators!M$11</f>
        <v>26.249416019152342</v>
      </c>
      <c r="M77" s="184">
        <f>'BC Emissions by Year'!M77*1000000/Indicators!N$11</f>
        <v>28.701293909839574</v>
      </c>
      <c r="N77" s="184">
        <f>'BC Emissions by Year'!N77*1000000/Indicators!O$11</f>
        <v>26.400593659690909</v>
      </c>
      <c r="O77" s="184">
        <f>'BC Emissions by Year'!O77*1000000/Indicators!P$11</f>
        <v>27.783266391454475</v>
      </c>
      <c r="P77" s="184">
        <f>'BC Emissions by Year'!P77*1000000/Indicators!Q$11</f>
        <v>27.685599569664625</v>
      </c>
      <c r="Q77" s="184">
        <f>'BC Emissions by Year'!Q77*1000000/Indicators!R$11</f>
        <v>27.164916318579291</v>
      </c>
      <c r="R77" s="184">
        <f>'BC Emissions by Year'!R77*1000000/Indicators!S$11</f>
        <v>23.091232932845781</v>
      </c>
      <c r="S77" s="184">
        <f>'BC Emissions by Year'!S77*1000000/Indicators!T$11</f>
        <v>24.99541712087176</v>
      </c>
      <c r="T77" s="184">
        <f>'BC Emissions by Year'!T77*1000000/Indicators!U$11</f>
        <v>24.048446720097338</v>
      </c>
      <c r="U77" s="184">
        <f>'BC Emissions by Year'!U77*1000000/Indicators!V$11</f>
        <v>22.040800042080885</v>
      </c>
      <c r="V77" s="184">
        <f>'BC Emissions by Year'!V77*1000000/Indicators!W$11</f>
        <v>22.229280295046969</v>
      </c>
      <c r="W77" s="184">
        <f>'BC Emissions by Year'!W77*1000000/Indicators!X$11</f>
        <v>21.274629678365365</v>
      </c>
      <c r="X77" s="184">
        <f>'BC Emissions by Year'!X77*1000000/Indicators!Y$11</f>
        <v>20.332911237038481</v>
      </c>
      <c r="Y77" s="184">
        <f>'BC Emissions by Year'!Y77*1000000/Indicators!Z$11</f>
        <v>21.938620743159383</v>
      </c>
      <c r="Z77" s="106">
        <f t="shared" si="8"/>
        <v>26.508966990262344</v>
      </c>
      <c r="AA77" s="106">
        <f t="shared" si="2"/>
        <v>21.977448119298071</v>
      </c>
      <c r="AB77" s="106">
        <f t="shared" si="3"/>
        <v>-4.5315188709642733</v>
      </c>
      <c r="AC77" s="138">
        <f t="shared" si="1"/>
        <v>-0.17094286897821617</v>
      </c>
      <c r="AD77" s="122">
        <f>ROW()</f>
        <v>77</v>
      </c>
    </row>
    <row r="78" spans="1:30">
      <c r="A78" s="69" t="s">
        <v>6</v>
      </c>
      <c r="B78" s="176"/>
      <c r="C78" s="176" t="e">
        <f>'BC Emissions by Year'!C78*1000/Indicators!#REF!</f>
        <v>#REF!</v>
      </c>
      <c r="D78" s="176" t="e">
        <f>'BC Emissions by Year'!D78*1000/Indicators!#REF!</f>
        <v>#REF!</v>
      </c>
      <c r="E78" s="176" t="e">
        <f>'BC Emissions by Year'!E78*1000/Indicators!#REF!</f>
        <v>#REF!</v>
      </c>
      <c r="F78" s="176" t="e">
        <f>'BC Emissions by Year'!F78*1000/Indicators!#REF!</f>
        <v>#REF!</v>
      </c>
      <c r="G78" s="176" t="e">
        <f>'BC Emissions by Year'!G78*1000/Indicators!#REF!</f>
        <v>#REF!</v>
      </c>
      <c r="H78" s="176" t="e">
        <f>'BC Emissions by Year'!H78*1000/Indicators!#REF!</f>
        <v>#REF!</v>
      </c>
      <c r="I78" s="176" t="e">
        <f>'BC Emissions by Year'!I78*1000/Indicators!#REF!</f>
        <v>#REF!</v>
      </c>
      <c r="J78" s="176" t="e">
        <f>'BC Emissions by Year'!J78*1000/Indicators!#REF!</f>
        <v>#REF!</v>
      </c>
      <c r="K78" s="176" t="e">
        <f>'BC Emissions by Year'!K78*1000/Indicators!#REF!</f>
        <v>#REF!</v>
      </c>
      <c r="L78" s="176"/>
      <c r="M78" s="176"/>
      <c r="N78" s="176"/>
      <c r="O78" s="176"/>
      <c r="P78" s="176"/>
      <c r="Q78" s="176"/>
      <c r="R78" s="176"/>
      <c r="S78" s="176"/>
      <c r="T78" s="176"/>
      <c r="U78" s="176"/>
      <c r="V78" s="176"/>
      <c r="W78" s="176"/>
      <c r="X78" s="176"/>
      <c r="Y78" s="176"/>
      <c r="Z78" s="106"/>
      <c r="AA78" s="106"/>
      <c r="AB78" s="106"/>
      <c r="AC78" s="138"/>
      <c r="AD78" s="122">
        <f>ROW()</f>
        <v>78</v>
      </c>
    </row>
    <row r="79" spans="1:30">
      <c r="A79" s="75" t="s">
        <v>122</v>
      </c>
      <c r="B79" s="184">
        <f>'BC Emissions by Year'!B79*1000000/Indicators!C$11</f>
        <v>7.6371011948051599</v>
      </c>
      <c r="C79" s="184">
        <f>'BC Emissions by Year'!C79*1000000/Indicators!D$11</f>
        <v>6.7918068505840541</v>
      </c>
      <c r="D79" s="184">
        <f>'BC Emissions by Year'!D79*1000000/Indicators!E$11</f>
        <v>8.4392591999963358</v>
      </c>
      <c r="E79" s="184">
        <f>'BC Emissions by Year'!E79*1000000/Indicators!F$11</f>
        <v>8.5789861758729735</v>
      </c>
      <c r="F79" s="184">
        <f>'BC Emissions by Year'!F79*1000000/Indicators!G$11</f>
        <v>8.1849980391223429</v>
      </c>
      <c r="G79" s="184">
        <f>'BC Emissions by Year'!G79*1000000/Indicators!H$11</f>
        <v>6.2689352524715041</v>
      </c>
      <c r="H79" s="184">
        <f>'BC Emissions by Year'!H79*1000000/Indicators!I$11</f>
        <v>6.6778221813031822</v>
      </c>
      <c r="I79" s="184">
        <f>'BC Emissions by Year'!I79*1000000/Indicators!J$11</f>
        <v>7.0728360021810364</v>
      </c>
      <c r="J79" s="184">
        <f>'BC Emissions by Year'!J79*1000000/Indicators!K$11</f>
        <v>9.3701618139714675</v>
      </c>
      <c r="K79" s="184">
        <f>'BC Emissions by Year'!K79*1000000/Indicators!L$11</f>
        <v>7.1021565755715521</v>
      </c>
      <c r="L79" s="184">
        <f>'BC Emissions by Year'!L79*1000000/Indicators!M$11</f>
        <v>9.387148870783129</v>
      </c>
      <c r="M79" s="184">
        <f>'BC Emissions by Year'!M79*1000000/Indicators!N$11</f>
        <v>7.4195641226712281</v>
      </c>
      <c r="N79" s="184">
        <f>'BC Emissions by Year'!N79*1000000/Indicators!O$11</f>
        <v>6.717892297400029</v>
      </c>
      <c r="O79" s="184">
        <f>'BC Emissions by Year'!O79*1000000/Indicators!P$11</f>
        <v>6.4733125974847168</v>
      </c>
      <c r="P79" s="184">
        <f>'BC Emissions by Year'!P79*1000000/Indicators!Q$11</f>
        <v>6.1913906328983339</v>
      </c>
      <c r="Q79" s="184">
        <f>'BC Emissions by Year'!Q79*1000000/Indicators!R$11</f>
        <v>5.6628542501437167</v>
      </c>
      <c r="R79" s="184">
        <f>'BC Emissions by Year'!R79*1000000/Indicators!S$11</f>
        <v>3.8138877474416071</v>
      </c>
      <c r="S79" s="184">
        <f>'BC Emissions by Year'!S79*1000000/Indicators!T$11</f>
        <v>3.6145521730659702</v>
      </c>
      <c r="T79" s="184">
        <f>'BC Emissions by Year'!T79*1000000/Indicators!U$11</f>
        <v>3.5031769811643505</v>
      </c>
      <c r="U79" s="184">
        <f>'BC Emissions by Year'!U79*1000000/Indicators!V$11</f>
        <v>2.9927364924992279</v>
      </c>
      <c r="V79" s="184">
        <f>'BC Emissions by Year'!V79*1000000/Indicators!W$11</f>
        <v>3.1199217302697799</v>
      </c>
      <c r="W79" s="184">
        <f>'BC Emissions by Year'!W79*1000000/Indicators!X$11</f>
        <v>5.5678801358808139</v>
      </c>
      <c r="X79" s="184">
        <f>'BC Emissions by Year'!X79*1000000/Indicators!Y$11</f>
        <v>5.1683401915124136</v>
      </c>
      <c r="Y79" s="184">
        <f>'BC Emissions by Year'!Y79*1000000/Indicators!Z$11</f>
        <v>5.1230957511615438</v>
      </c>
      <c r="Z79" s="106">
        <f>AVERAGE(L79:S79)</f>
        <v>6.1600753364860914</v>
      </c>
      <c r="AA79" s="106">
        <f t="shared" ref="AA79:AA83" si="9">AVERAGE(T79:Y79)</f>
        <v>4.2458585470813546</v>
      </c>
      <c r="AB79" s="106">
        <f t="shared" si="3"/>
        <v>-1.9142167894047368</v>
      </c>
      <c r="AC79" s="138">
        <f t="shared" si="1"/>
        <v>-0.31074567839565881</v>
      </c>
      <c r="AD79" s="122">
        <f>ROW()</f>
        <v>79</v>
      </c>
    </row>
    <row r="80" spans="1:30">
      <c r="A80" s="65" t="s">
        <v>82</v>
      </c>
      <c r="B80" s="107">
        <f>'BC Emissions by Year'!B80*1000000/Indicators!C$11</f>
        <v>1301.8004218574731</v>
      </c>
      <c r="C80" s="107">
        <f>'BC Emissions by Year'!C80*1000000/Indicators!D$11</f>
        <v>1345.9466101128012</v>
      </c>
      <c r="D80" s="107">
        <f>'BC Emissions by Year'!D80*1000000/Indicators!E$11</f>
        <v>1336.0252453587564</v>
      </c>
      <c r="E80" s="107">
        <f>'BC Emissions by Year'!E80*1000000/Indicators!F$11</f>
        <v>1292.8778913452363</v>
      </c>
      <c r="F80" s="107">
        <f>'BC Emissions by Year'!F80*1000000/Indicators!G$11</f>
        <v>1271.8270885870986</v>
      </c>
      <c r="G80" s="107">
        <f>'BC Emissions by Year'!G80*1000000/Indicators!H$11</f>
        <v>1256.8718204866259</v>
      </c>
      <c r="H80" s="107">
        <f>'BC Emissions by Year'!H80*1000000/Indicators!I$11</f>
        <v>1297.7378657540196</v>
      </c>
      <c r="I80" s="107">
        <f>'BC Emissions by Year'!I80*1000000/Indicators!J$11</f>
        <v>1278.2277047782859</v>
      </c>
      <c r="J80" s="107">
        <f>'BC Emissions by Year'!J80*1000000/Indicators!K$11</f>
        <v>1253.3297043251318</v>
      </c>
      <c r="K80" s="107">
        <f>'BC Emissions by Year'!K80*1000000/Indicators!L$11</f>
        <v>1230.7205990708821</v>
      </c>
      <c r="L80" s="107">
        <f>'BC Emissions by Year'!L80*1000000/Indicators!M$11</f>
        <v>1250.5682224685393</v>
      </c>
      <c r="M80" s="107">
        <f>'BC Emissions by Year'!M80*1000000/Indicators!N$11</f>
        <v>1266.3059332942205</v>
      </c>
      <c r="N80" s="107">
        <f>'BC Emissions by Year'!N80*1000000/Indicators!O$11</f>
        <v>1265.5671005412328</v>
      </c>
      <c r="O80" s="107">
        <f>'BC Emissions by Year'!O80*1000000/Indicators!P$11</f>
        <v>1263.2645713881107</v>
      </c>
      <c r="P80" s="107">
        <f>'BC Emissions by Year'!P80*1000000/Indicators!Q$11</f>
        <v>1241.4973831847683</v>
      </c>
      <c r="Q80" s="107">
        <f>'BC Emissions by Year'!Q80*1000000/Indicators!R$11</f>
        <v>1218.0137839389163</v>
      </c>
      <c r="R80" s="107">
        <f>'BC Emissions by Year'!R80*1000000/Indicators!S$11</f>
        <v>1235.7694037540925</v>
      </c>
      <c r="S80" s="107">
        <f>'BC Emissions by Year'!S80*1000000/Indicators!T$11</f>
        <v>1234.165474938206</v>
      </c>
      <c r="T80" s="107">
        <f>'BC Emissions by Year'!T80*1000000/Indicators!U$11</f>
        <v>1221.8366800136603</v>
      </c>
      <c r="U80" s="107">
        <f>'BC Emissions by Year'!U80*1000000/Indicators!V$11</f>
        <v>1219.1134587426807</v>
      </c>
      <c r="V80" s="107">
        <f>'BC Emissions by Year'!V80*1000000/Indicators!W$11</f>
        <v>1182.9316033020177</v>
      </c>
      <c r="W80" s="107">
        <f>'BC Emissions by Year'!W80*1000000/Indicators!X$11</f>
        <v>1171.1816758141167</v>
      </c>
      <c r="X80" s="107">
        <f>'BC Emissions by Year'!X80*1000000/Indicators!Y$11</f>
        <v>1095.8637735025941</v>
      </c>
      <c r="Y80" s="107">
        <f>'BC Emissions by Year'!Y80*1000000/Indicators!Z$11</f>
        <v>1053.5754367759782</v>
      </c>
      <c r="Z80" s="107">
        <f>AVERAGE(L80:S80)</f>
        <v>1246.8939841885108</v>
      </c>
      <c r="AA80" s="107">
        <f t="shared" si="9"/>
        <v>1157.4171046918414</v>
      </c>
      <c r="AB80" s="107">
        <f t="shared" si="3"/>
        <v>-89.476879496669426</v>
      </c>
      <c r="AC80" s="133">
        <f t="shared" si="1"/>
        <v>-7.1759813289099902E-2</v>
      </c>
      <c r="AD80" s="122">
        <f>ROW()</f>
        <v>80</v>
      </c>
    </row>
    <row r="81" spans="1:4621">
      <c r="A81" s="69" t="s">
        <v>83</v>
      </c>
      <c r="B81" s="103">
        <f>'BC Emissions by Year'!B81*1000000/Indicators!C$11</f>
        <v>1248.0434889999574</v>
      </c>
      <c r="C81" s="103">
        <f>'BC Emissions by Year'!C81*1000000/Indicators!D$11</f>
        <v>1291.275173475218</v>
      </c>
      <c r="D81" s="103">
        <f>'BC Emissions by Year'!D81*1000000/Indicators!E$11</f>
        <v>1281.4333448107964</v>
      </c>
      <c r="E81" s="103">
        <f>'BC Emissions by Year'!E81*1000000/Indicators!F$11</f>
        <v>1238.1792715987308</v>
      </c>
      <c r="F81" s="103">
        <f>'BC Emissions by Year'!F81*1000000/Indicators!G$11</f>
        <v>1217.4812547704901</v>
      </c>
      <c r="G81" s="103">
        <f>'BC Emissions by Year'!G81*1000000/Indicators!H$11</f>
        <v>1202.9563842752812</v>
      </c>
      <c r="H81" s="103">
        <f>'BC Emissions by Year'!H81*1000000/Indicators!I$11</f>
        <v>1244.4800442311614</v>
      </c>
      <c r="I81" s="103">
        <f>'BC Emissions by Year'!I81*1000000/Indicators!J$11</f>
        <v>1224.8890613139386</v>
      </c>
      <c r="J81" s="103">
        <f>'BC Emissions by Year'!J81*1000000/Indicators!K$11</f>
        <v>1200.246195542135</v>
      </c>
      <c r="K81" s="103">
        <f>'BC Emissions by Year'!K81*1000000/Indicators!L$11</f>
        <v>1178.3626128058977</v>
      </c>
      <c r="L81" s="103">
        <f>'BC Emissions by Year'!L81*1000000/Indicators!M$11</f>
        <v>1198.0340925748565</v>
      </c>
      <c r="M81" s="103">
        <f>'BC Emissions by Year'!M81*1000000/Indicators!N$11</f>
        <v>1214.4983328142978</v>
      </c>
      <c r="N81" s="103">
        <f>'BC Emissions by Year'!N81*1000000/Indicators!O$11</f>
        <v>1214.0299445913695</v>
      </c>
      <c r="O81" s="103">
        <f>'BC Emissions by Year'!O81*1000000/Indicators!P$11</f>
        <v>1212.3707313751593</v>
      </c>
      <c r="P81" s="103">
        <f>'BC Emissions by Year'!P81*1000000/Indicators!Q$11</f>
        <v>1190.9583701149438</v>
      </c>
      <c r="Q81" s="103">
        <f>'BC Emissions by Year'!Q81*1000000/Indicators!R$11</f>
        <v>1168.3663172137799</v>
      </c>
      <c r="R81" s="103">
        <f>'BC Emissions by Year'!R81*1000000/Indicators!S$11</f>
        <v>1186.805408230344</v>
      </c>
      <c r="S81" s="103">
        <f>'BC Emissions by Year'!S81*1000000/Indicators!T$11</f>
        <v>1185.6880798901618</v>
      </c>
      <c r="T81" s="103">
        <f>'BC Emissions by Year'!T81*1000000/Indicators!U$11</f>
        <v>1174.6648081706442</v>
      </c>
      <c r="U81" s="103">
        <f>'BC Emissions by Year'!U81*1000000/Indicators!V$11</f>
        <v>1172.8668756693162</v>
      </c>
      <c r="V81" s="103">
        <f>'BC Emissions by Year'!V81*1000000/Indicators!W$11</f>
        <v>1137.2600861273286</v>
      </c>
      <c r="W81" s="103">
        <f>'BC Emissions by Year'!W81*1000000/Indicators!X$11</f>
        <v>1126.0884565167598</v>
      </c>
      <c r="X81" s="103">
        <f>'BC Emissions by Year'!X81*1000000/Indicators!Y$11</f>
        <v>1051.3188675273875</v>
      </c>
      <c r="Y81" s="103">
        <f>'BC Emissions by Year'!Y81*1000000/Indicators!Z$11</f>
        <v>1009.6307899331343</v>
      </c>
      <c r="Z81" s="106">
        <f>AVERAGE(L81:S81)</f>
        <v>1196.3439096006141</v>
      </c>
      <c r="AA81" s="106">
        <f t="shared" si="9"/>
        <v>1111.9716473240951</v>
      </c>
      <c r="AB81" s="106">
        <f t="shared" si="3"/>
        <v>-84.372262276518995</v>
      </c>
      <c r="AC81" s="114">
        <f t="shared" si="1"/>
        <v>-7.0525090318456773E-2</v>
      </c>
      <c r="AD81" s="122">
        <f>ROW()</f>
        <v>81</v>
      </c>
    </row>
    <row r="82" spans="1:4621">
      <c r="A82" s="69" t="s">
        <v>84</v>
      </c>
      <c r="B82" s="103">
        <f>'BC Emissions by Year'!B82*1000000/Indicators!C$11</f>
        <v>29.169295909366053</v>
      </c>
      <c r="C82" s="103">
        <f>'BC Emissions by Year'!C82*1000000/Indicators!D$11</f>
        <v>29.431997520597154</v>
      </c>
      <c r="D82" s="103">
        <f>'BC Emissions by Year'!D82*1000000/Indicators!E$11</f>
        <v>29.529264614286259</v>
      </c>
      <c r="E82" s="103">
        <f>'BC Emissions by Year'!E82*1000000/Indicators!F$11</f>
        <v>29.814156460650548</v>
      </c>
      <c r="F82" s="103">
        <f>'BC Emissions by Year'!F82*1000000/Indicators!G$11</f>
        <v>29.991098920356958</v>
      </c>
      <c r="G82" s="103">
        <f>'BC Emissions by Year'!G82*1000000/Indicators!H$11</f>
        <v>30.170165465511204</v>
      </c>
      <c r="H82" s="103">
        <f>'BC Emissions by Year'!H82*1000000/Indicators!I$11</f>
        <v>30.188972134562615</v>
      </c>
      <c r="I82" s="103">
        <f>'BC Emissions by Year'!I82*1000000/Indicators!J$11</f>
        <v>30.537650300141379</v>
      </c>
      <c r="J82" s="103">
        <f>'BC Emissions by Year'!J82*1000000/Indicators!K$11</f>
        <v>30.724094457406061</v>
      </c>
      <c r="K82" s="103">
        <f>'BC Emissions by Year'!K82*1000000/Indicators!L$11</f>
        <v>30.912535303118489</v>
      </c>
      <c r="L82" s="103">
        <f>'BC Emissions by Year'!L82*1000000/Indicators!M$11</f>
        <v>31.102832612089532</v>
      </c>
      <c r="M82" s="103">
        <f>'BC Emissions by Year'!M82*1000000/Indicators!N$11</f>
        <v>31.377517175402897</v>
      </c>
      <c r="N82" s="103">
        <f>'BC Emissions by Year'!N82*1000000/Indicators!O$11</f>
        <v>31.317388045850958</v>
      </c>
      <c r="O82" s="103">
        <f>'BC Emissions by Year'!O82*1000000/Indicators!P$11</f>
        <v>31.038710870640294</v>
      </c>
      <c r="P82" s="103">
        <f>'BC Emissions by Year'!P82*1000000/Indicators!Q$11</f>
        <v>31.165594798957198</v>
      </c>
      <c r="Q82" s="103">
        <f>'BC Emissions by Year'!Q82*1000000/Indicators!R$11</f>
        <v>30.88118722775641</v>
      </c>
      <c r="R82" s="103">
        <f>'BC Emissions by Year'!R82*1000000/Indicators!S$11</f>
        <v>30.848080287275558</v>
      </c>
      <c r="S82" s="103">
        <f>'BC Emissions by Year'!S82*1000000/Indicators!T$11</f>
        <v>31.054894538501195</v>
      </c>
      <c r="T82" s="103">
        <f>'BC Emissions by Year'!T82*1000000/Indicators!U$11</f>
        <v>30.550813774764325</v>
      </c>
      <c r="U82" s="103">
        <f>'BC Emissions by Year'!U82*1000000/Indicators!V$11</f>
        <v>30.443160078858948</v>
      </c>
      <c r="V82" s="103">
        <f>'BC Emissions by Year'!V82*1000000/Indicators!W$11</f>
        <v>30.586128323525791</v>
      </c>
      <c r="W82" s="103">
        <f>'BC Emissions by Year'!W82*1000000/Indicators!X$11</f>
        <v>30.431046775278922</v>
      </c>
      <c r="X82" s="103">
        <f>'BC Emissions by Year'!X82*1000000/Indicators!Y$11</f>
        <v>30.426012799138459</v>
      </c>
      <c r="Y82" s="103">
        <f>'BC Emissions by Year'!Y82*1000000/Indicators!Z$11</f>
        <v>30.319140238817994</v>
      </c>
      <c r="Z82" s="106">
        <f>AVERAGE(L82:S82)</f>
        <v>31.098275694559256</v>
      </c>
      <c r="AA82" s="106">
        <f t="shared" si="9"/>
        <v>30.45938366506407</v>
      </c>
      <c r="AB82" s="106">
        <f t="shared" ref="AB82:AB84" si="10">AA82-Z82</f>
        <v>-0.6388920294951852</v>
      </c>
      <c r="AC82" s="138">
        <f t="shared" si="1"/>
        <v>-2.0544291129522704E-2</v>
      </c>
      <c r="AD82" s="122">
        <f>ROW()</f>
        <v>82</v>
      </c>
    </row>
    <row r="83" spans="1:4621">
      <c r="A83" s="69" t="s">
        <v>85</v>
      </c>
      <c r="B83" s="103">
        <f>'BC Emissions by Year'!B83*1000000/Indicators!C$11</f>
        <v>24.587636948149949</v>
      </c>
      <c r="C83" s="103">
        <f>'BC Emissions by Year'!C83*1000000/Indicators!D$11</f>
        <v>25.239439116985828</v>
      </c>
      <c r="D83" s="103">
        <f>'BC Emissions by Year'!D83*1000000/Indicators!E$11</f>
        <v>25.062635933673931</v>
      </c>
      <c r="E83" s="103">
        <f>'BC Emissions by Year'!E83*1000000/Indicators!F$11</f>
        <v>24.884463285855251</v>
      </c>
      <c r="F83" s="103">
        <f>'BC Emissions by Year'!F83*1000000/Indicators!G$11</f>
        <v>24.354734896251493</v>
      </c>
      <c r="G83" s="103">
        <f>'BC Emissions by Year'!G83*1000000/Indicators!H$11</f>
        <v>23.745270745833675</v>
      </c>
      <c r="H83" s="103">
        <f>'BC Emissions by Year'!H83*1000000/Indicators!I$11</f>
        <v>23.068849388295558</v>
      </c>
      <c r="I83" s="103">
        <f>'BC Emissions by Year'!I83*1000000/Indicators!J$11</f>
        <v>22.800993164205622</v>
      </c>
      <c r="J83" s="103">
        <f>'BC Emissions by Year'!J83*1000000/Indicators!K$11</f>
        <v>22.359414325590578</v>
      </c>
      <c r="K83" s="103">
        <f>'BC Emissions by Year'!K83*1000000/Indicators!L$11</f>
        <v>21.445450961865639</v>
      </c>
      <c r="L83" s="103">
        <f>'BC Emissions by Year'!L83*1000000/Indicators!M$11</f>
        <v>21.431297281593107</v>
      </c>
      <c r="M83" s="103">
        <f>'BC Emissions by Year'!M83*1000000/Indicators!N$11</f>
        <v>20.430083304520082</v>
      </c>
      <c r="N83" s="103">
        <f>'BC Emissions by Year'!N83*1000000/Indicators!O$11</f>
        <v>20.219767904012329</v>
      </c>
      <c r="O83" s="103">
        <f>'BC Emissions by Year'!O83*1000000/Indicators!P$11</f>
        <v>19.855129142311434</v>
      </c>
      <c r="P83" s="103">
        <f>'BC Emissions by Year'!P83*1000000/Indicators!Q$11</f>
        <v>19.373418270867585</v>
      </c>
      <c r="Q83" s="103">
        <f>'BC Emissions by Year'!Q83*1000000/Indicators!R$11</f>
        <v>18.766279497379955</v>
      </c>
      <c r="R83" s="103">
        <f>'BC Emissions by Year'!R83*1000000/Indicators!S$11</f>
        <v>18.115915236473146</v>
      </c>
      <c r="S83" s="103">
        <f>'BC Emissions by Year'!S83*1000000/Indicators!T$11</f>
        <v>17.422500509543202</v>
      </c>
      <c r="T83" s="103">
        <f>'BC Emissions by Year'!T83*1000000/Indicators!U$11</f>
        <v>16.62105806825187</v>
      </c>
      <c r="U83" s="103">
        <f>'BC Emissions by Year'!U83*1000000/Indicators!V$11</f>
        <v>15.803422994505754</v>
      </c>
      <c r="V83" s="103">
        <f>'BC Emissions by Year'!V83*1000000/Indicators!W$11</f>
        <v>15.085388851163431</v>
      </c>
      <c r="W83" s="103">
        <f>'BC Emissions by Year'!W83*1000000/Indicators!X$11</f>
        <v>14.662172522077789</v>
      </c>
      <c r="X83" s="103">
        <f>'BC Emissions by Year'!X83*1000000/Indicators!Y$11</f>
        <v>14.118893176068132</v>
      </c>
      <c r="Y83" s="103">
        <f>'BC Emissions by Year'!Y83*1000000/Indicators!Z$11</f>
        <v>13.625506604025709</v>
      </c>
      <c r="Z83" s="106">
        <f>AVERAGE(L83:S83)</f>
        <v>19.451798893337603</v>
      </c>
      <c r="AA83" s="106">
        <f t="shared" si="9"/>
        <v>14.986073702682114</v>
      </c>
      <c r="AB83" s="106">
        <f t="shared" si="10"/>
        <v>-4.4657251906554887</v>
      </c>
      <c r="AC83" s="138">
        <f t="shared" si="1"/>
        <v>-0.22957903354558304</v>
      </c>
      <c r="AD83" s="122">
        <f>ROW()</f>
        <v>83</v>
      </c>
    </row>
    <row r="84" spans="1:4621" s="143" customFormat="1">
      <c r="A84" s="157" t="s">
        <v>123</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58"/>
      <c r="AA84" s="158"/>
      <c r="AB84" s="158">
        <f t="shared" si="10"/>
        <v>0</v>
      </c>
      <c r="AC84" s="146"/>
      <c r="AD84" s="142">
        <f>ROW()</f>
        <v>84</v>
      </c>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c r="ANR84"/>
      <c r="ANS84"/>
      <c r="ANT84"/>
      <c r="ANU84"/>
      <c r="ANV84"/>
      <c r="ANW84"/>
      <c r="ANX84"/>
      <c r="ANY84"/>
      <c r="ANZ84"/>
      <c r="AOA84"/>
      <c r="AOB84"/>
      <c r="AOC84"/>
      <c r="AOD84"/>
      <c r="AOE84"/>
      <c r="AOF84"/>
      <c r="AOG84"/>
      <c r="AOH84"/>
      <c r="AOI84"/>
      <c r="AOJ84"/>
      <c r="AOK84"/>
      <c r="AOL84"/>
      <c r="AOM84"/>
      <c r="AON84"/>
      <c r="AOO84"/>
      <c r="AOP84"/>
      <c r="AOQ84"/>
      <c r="AOR84"/>
      <c r="AOS84"/>
      <c r="AOT84"/>
      <c r="AOU84"/>
      <c r="AOV84"/>
      <c r="AOW84"/>
      <c r="AOX84"/>
      <c r="AOY84"/>
      <c r="AOZ84"/>
      <c r="APA84"/>
      <c r="APB84"/>
      <c r="APC84"/>
      <c r="APD84"/>
      <c r="APE84"/>
      <c r="APF84"/>
      <c r="APG84"/>
      <c r="APH84"/>
      <c r="API84"/>
      <c r="APJ84"/>
      <c r="APK84"/>
      <c r="APL84"/>
      <c r="APM84"/>
      <c r="APN84"/>
      <c r="APO84"/>
      <c r="APP84"/>
      <c r="APQ84"/>
      <c r="APR84"/>
      <c r="APS84"/>
      <c r="APT84"/>
      <c r="APU84"/>
      <c r="APV84"/>
      <c r="APW84"/>
      <c r="APX84"/>
      <c r="APY84"/>
      <c r="APZ84"/>
      <c r="AQA84"/>
      <c r="AQB84"/>
      <c r="AQC84"/>
      <c r="AQD84"/>
      <c r="AQE84"/>
      <c r="AQF84"/>
      <c r="AQG84"/>
      <c r="AQH84"/>
      <c r="AQI84"/>
      <c r="AQJ84"/>
      <c r="AQK84"/>
      <c r="AQL84"/>
      <c r="AQM84"/>
      <c r="AQN84"/>
      <c r="AQO84"/>
      <c r="AQP84"/>
      <c r="AQQ84"/>
      <c r="AQR84"/>
      <c r="AQS84"/>
      <c r="AQT84"/>
      <c r="AQU84"/>
      <c r="AQV84"/>
      <c r="AQW84"/>
      <c r="AQX84"/>
      <c r="AQY84"/>
      <c r="AQZ84"/>
      <c r="ARA84"/>
      <c r="ARB84"/>
      <c r="ARC84"/>
      <c r="ARD84"/>
      <c r="ARE84"/>
      <c r="ARF84"/>
      <c r="ARG84"/>
      <c r="ARH84"/>
      <c r="ARI84"/>
      <c r="ARJ84"/>
      <c r="ARK84"/>
      <c r="ARL84"/>
      <c r="ARM84"/>
      <c r="ARN84"/>
      <c r="ARO84"/>
      <c r="ARP84"/>
      <c r="ARQ84"/>
      <c r="ARR84"/>
      <c r="ARS84"/>
      <c r="ART84"/>
      <c r="ARU84"/>
      <c r="ARV84"/>
      <c r="ARW84"/>
      <c r="ARX84"/>
      <c r="ARY84"/>
      <c r="ARZ84"/>
      <c r="ASA84"/>
      <c r="ASB84"/>
      <c r="ASC84"/>
      <c r="ASD84"/>
      <c r="ASE84"/>
      <c r="ASF84"/>
      <c r="ASG84"/>
      <c r="ASH84"/>
      <c r="ASI84"/>
      <c r="ASJ84"/>
      <c r="ASK84"/>
      <c r="ASL84"/>
      <c r="ASM84"/>
      <c r="ASN84"/>
      <c r="ASO84"/>
      <c r="ASP84"/>
      <c r="ASQ84"/>
      <c r="ASR84"/>
      <c r="ASS84"/>
      <c r="AST84"/>
      <c r="ASU84"/>
      <c r="ASV84"/>
      <c r="ASW84"/>
      <c r="ASX84"/>
      <c r="ASY84"/>
      <c r="ASZ84"/>
      <c r="ATA84"/>
      <c r="ATB84"/>
      <c r="ATC84"/>
      <c r="ATD84"/>
      <c r="ATE84"/>
      <c r="ATF84"/>
      <c r="ATG84"/>
      <c r="ATH84"/>
      <c r="ATI84"/>
      <c r="ATJ84"/>
      <c r="ATK84"/>
      <c r="ATL84"/>
      <c r="ATM84"/>
      <c r="ATN84"/>
      <c r="ATO84"/>
      <c r="ATP84"/>
      <c r="ATQ84"/>
      <c r="ATR84"/>
      <c r="ATS84"/>
      <c r="ATT84"/>
      <c r="ATU84"/>
      <c r="ATV84"/>
      <c r="ATW84"/>
      <c r="ATX84"/>
      <c r="ATY84"/>
      <c r="ATZ84"/>
      <c r="AUA84"/>
      <c r="AUB84"/>
      <c r="AUC84"/>
      <c r="AUD84"/>
      <c r="AUE84"/>
      <c r="AUF84"/>
      <c r="AUG84"/>
      <c r="AUH84"/>
      <c r="AUI84"/>
      <c r="AUJ84"/>
      <c r="AUK84"/>
      <c r="AUL84"/>
      <c r="AUM84"/>
      <c r="AUN84"/>
      <c r="AUO84"/>
      <c r="AUP84"/>
      <c r="AUQ84"/>
      <c r="AUR84"/>
      <c r="AUS84"/>
      <c r="AUT84"/>
      <c r="AUU84"/>
      <c r="AUV84"/>
      <c r="AUW84"/>
      <c r="AUX84"/>
      <c r="AUY84"/>
      <c r="AUZ84"/>
      <c r="AVA84"/>
      <c r="AVB84"/>
      <c r="AVC84"/>
      <c r="AVD84"/>
      <c r="AVE84"/>
      <c r="AVF84"/>
      <c r="AVG84"/>
      <c r="AVH84"/>
      <c r="AVI84"/>
      <c r="AVJ84"/>
      <c r="AVK84"/>
      <c r="AVL84"/>
      <c r="AVM84"/>
      <c r="AVN84"/>
      <c r="AVO84"/>
      <c r="AVP84"/>
      <c r="AVQ84"/>
      <c r="AVR84"/>
      <c r="AVS84"/>
      <c r="AVT84"/>
      <c r="AVU84"/>
      <c r="AVV84"/>
      <c r="AVW84"/>
      <c r="AVX84"/>
      <c r="AVY84"/>
      <c r="AVZ84"/>
      <c r="AWA84"/>
      <c r="AWB84"/>
      <c r="AWC84"/>
      <c r="AWD84"/>
      <c r="AWE84"/>
      <c r="AWF84"/>
      <c r="AWG84"/>
      <c r="AWH84"/>
      <c r="AWI84"/>
      <c r="AWJ84"/>
      <c r="AWK84"/>
      <c r="AWL84"/>
      <c r="AWM84"/>
      <c r="AWN84"/>
      <c r="AWO84"/>
      <c r="AWP84"/>
      <c r="AWQ84"/>
      <c r="AWR84"/>
      <c r="AWS84"/>
      <c r="AWT84"/>
      <c r="AWU84"/>
      <c r="AWV84"/>
      <c r="AWW84"/>
      <c r="AWX84"/>
      <c r="AWY84"/>
      <c r="AWZ84"/>
      <c r="AXA84"/>
      <c r="AXB84"/>
      <c r="AXC84"/>
      <c r="AXD84"/>
      <c r="AXE84"/>
      <c r="AXF84"/>
      <c r="AXG84"/>
      <c r="AXH84"/>
      <c r="AXI84"/>
      <c r="AXJ84"/>
      <c r="AXK84"/>
      <c r="AXL84"/>
      <c r="AXM84"/>
      <c r="AXN84"/>
      <c r="AXO84"/>
      <c r="AXP84"/>
      <c r="AXQ84"/>
      <c r="AXR84"/>
      <c r="AXS84"/>
      <c r="AXT84"/>
      <c r="AXU84"/>
      <c r="AXV84"/>
      <c r="AXW84"/>
      <c r="AXX84"/>
      <c r="AXY84"/>
      <c r="AXZ84"/>
      <c r="AYA84"/>
      <c r="AYB84"/>
      <c r="AYC84"/>
      <c r="AYD84"/>
      <c r="AYE84"/>
      <c r="AYF84"/>
      <c r="AYG84"/>
      <c r="AYH84"/>
      <c r="AYI84"/>
      <c r="AYJ84"/>
      <c r="AYK84"/>
      <c r="AYL84"/>
      <c r="AYM84"/>
      <c r="AYN84"/>
      <c r="AYO84"/>
      <c r="AYP84"/>
      <c r="AYQ84"/>
      <c r="AYR84"/>
      <c r="AYS84"/>
      <c r="AYT84"/>
      <c r="AYU84"/>
      <c r="AYV84"/>
      <c r="AYW84"/>
      <c r="AYX84"/>
      <c r="AYY84"/>
      <c r="AYZ84"/>
      <c r="AZA84"/>
      <c r="AZB84"/>
      <c r="AZC84"/>
      <c r="AZD84"/>
      <c r="AZE84"/>
      <c r="AZF84"/>
      <c r="AZG84"/>
      <c r="AZH84"/>
      <c r="AZI84"/>
      <c r="AZJ84"/>
      <c r="AZK84"/>
      <c r="AZL84"/>
      <c r="AZM84"/>
      <c r="AZN84"/>
      <c r="AZO84"/>
      <c r="AZP84"/>
      <c r="AZQ84"/>
      <c r="AZR84"/>
      <c r="AZS84"/>
      <c r="AZT84"/>
      <c r="AZU84"/>
      <c r="AZV84"/>
      <c r="AZW84"/>
      <c r="AZX84"/>
      <c r="AZY84"/>
      <c r="AZZ84"/>
      <c r="BAA84"/>
      <c r="BAB84"/>
      <c r="BAC84"/>
      <c r="BAD84"/>
      <c r="BAE84"/>
      <c r="BAF84"/>
      <c r="BAG84"/>
      <c r="BAH84"/>
      <c r="BAI84"/>
      <c r="BAJ84"/>
      <c r="BAK84"/>
      <c r="BAL84"/>
      <c r="BAM84"/>
      <c r="BAN84"/>
      <c r="BAO84"/>
      <c r="BAP84"/>
      <c r="BAQ84"/>
      <c r="BAR84"/>
      <c r="BAS84"/>
      <c r="BAT84"/>
      <c r="BAU84"/>
      <c r="BAV84"/>
      <c r="BAW84"/>
      <c r="BAX84"/>
      <c r="BAY84"/>
      <c r="BAZ84"/>
      <c r="BBA84"/>
      <c r="BBB84"/>
      <c r="BBC84"/>
      <c r="BBD84"/>
      <c r="BBE84"/>
      <c r="BBF84"/>
      <c r="BBG84"/>
      <c r="BBH84"/>
      <c r="BBI84"/>
      <c r="BBJ84"/>
      <c r="BBK84"/>
      <c r="BBL84"/>
      <c r="BBM84"/>
      <c r="BBN84"/>
      <c r="BBO84"/>
      <c r="BBP84"/>
      <c r="BBQ84"/>
      <c r="BBR84"/>
      <c r="BBS84"/>
      <c r="BBT84"/>
      <c r="BBU84"/>
      <c r="BBV84"/>
      <c r="BBW84"/>
      <c r="BBX84"/>
      <c r="BBY84"/>
      <c r="BBZ84"/>
      <c r="BCA84"/>
      <c r="BCB84"/>
      <c r="BCC84"/>
      <c r="BCD84"/>
      <c r="BCE84"/>
      <c r="BCF84"/>
      <c r="BCG84"/>
      <c r="BCH84"/>
      <c r="BCI84"/>
      <c r="BCJ84"/>
      <c r="BCK84"/>
      <c r="BCL84"/>
      <c r="BCM84"/>
      <c r="BCN84"/>
      <c r="BCO84"/>
      <c r="BCP84"/>
      <c r="BCQ84"/>
      <c r="BCR84"/>
      <c r="BCS84"/>
      <c r="BCT84"/>
      <c r="BCU84"/>
      <c r="BCV84"/>
      <c r="BCW84"/>
      <c r="BCX84"/>
      <c r="BCY84"/>
      <c r="BCZ84"/>
      <c r="BDA84"/>
      <c r="BDB84"/>
      <c r="BDC84"/>
      <c r="BDD84"/>
      <c r="BDE84"/>
      <c r="BDF84"/>
      <c r="BDG84"/>
      <c r="BDH84"/>
      <c r="BDI84"/>
      <c r="BDJ84"/>
      <c r="BDK84"/>
      <c r="BDL84"/>
      <c r="BDM84"/>
      <c r="BDN84"/>
      <c r="BDO84"/>
      <c r="BDP84"/>
      <c r="BDQ84"/>
      <c r="BDR84"/>
      <c r="BDS84"/>
      <c r="BDT84"/>
      <c r="BDU84"/>
      <c r="BDV84"/>
      <c r="BDW84"/>
      <c r="BDX84"/>
      <c r="BDY84"/>
      <c r="BDZ84"/>
      <c r="BEA84"/>
      <c r="BEB84"/>
      <c r="BEC84"/>
      <c r="BED84"/>
      <c r="BEE84"/>
      <c r="BEF84"/>
      <c r="BEG84"/>
      <c r="BEH84"/>
      <c r="BEI84"/>
      <c r="BEJ84"/>
      <c r="BEK84"/>
      <c r="BEL84"/>
      <c r="BEM84"/>
      <c r="BEN84"/>
      <c r="BEO84"/>
      <c r="BEP84"/>
      <c r="BEQ84"/>
      <c r="BER84"/>
      <c r="BES84"/>
      <c r="BET84"/>
      <c r="BEU84"/>
      <c r="BEV84"/>
      <c r="BEW84"/>
      <c r="BEX84"/>
      <c r="BEY84"/>
      <c r="BEZ84"/>
      <c r="BFA84"/>
      <c r="BFB84"/>
      <c r="BFC84"/>
      <c r="BFD84"/>
      <c r="BFE84"/>
      <c r="BFF84"/>
      <c r="BFG84"/>
      <c r="BFH84"/>
      <c r="BFI84"/>
      <c r="BFJ84"/>
      <c r="BFK84"/>
      <c r="BFL84"/>
      <c r="BFM84"/>
      <c r="BFN84"/>
      <c r="BFO84"/>
      <c r="BFP84"/>
      <c r="BFQ84"/>
      <c r="BFR84"/>
      <c r="BFS84"/>
      <c r="BFT84"/>
      <c r="BFU84"/>
      <c r="BFV84"/>
      <c r="BFW84"/>
      <c r="BFX84"/>
      <c r="BFY84"/>
      <c r="BFZ84"/>
      <c r="BGA84"/>
      <c r="BGB84"/>
      <c r="BGC84"/>
      <c r="BGD84"/>
      <c r="BGE84"/>
      <c r="BGF84"/>
      <c r="BGG84"/>
      <c r="BGH84"/>
      <c r="BGI84"/>
      <c r="BGJ84"/>
      <c r="BGK84"/>
      <c r="BGL84"/>
      <c r="BGM84"/>
      <c r="BGN84"/>
      <c r="BGO84"/>
      <c r="BGP84"/>
      <c r="BGQ84"/>
      <c r="BGR84"/>
      <c r="BGS84"/>
      <c r="BGT84"/>
      <c r="BGU84"/>
      <c r="BGV84"/>
      <c r="BGW84"/>
      <c r="BGX84"/>
      <c r="BGY84"/>
      <c r="BGZ84"/>
      <c r="BHA84"/>
      <c r="BHB84"/>
      <c r="BHC84"/>
      <c r="BHD84"/>
      <c r="BHE84"/>
      <c r="BHF84"/>
      <c r="BHG84"/>
      <c r="BHH84"/>
      <c r="BHI84"/>
      <c r="BHJ84"/>
      <c r="BHK84"/>
      <c r="BHL84"/>
      <c r="BHM84"/>
      <c r="BHN84"/>
      <c r="BHO84"/>
      <c r="BHP84"/>
      <c r="BHQ84"/>
      <c r="BHR84"/>
      <c r="BHS84"/>
      <c r="BHT84"/>
      <c r="BHU84"/>
      <c r="BHV84"/>
      <c r="BHW84"/>
      <c r="BHX84"/>
      <c r="BHY84"/>
      <c r="BHZ84"/>
      <c r="BIA84"/>
      <c r="BIB84"/>
      <c r="BIC84"/>
      <c r="BID84"/>
      <c r="BIE84"/>
      <c r="BIF84"/>
      <c r="BIG84"/>
      <c r="BIH84"/>
      <c r="BII84"/>
      <c r="BIJ84"/>
      <c r="BIK84"/>
      <c r="BIL84"/>
      <c r="BIM84"/>
      <c r="BIN84"/>
      <c r="BIO84"/>
      <c r="BIP84"/>
      <c r="BIQ84"/>
      <c r="BIR84"/>
      <c r="BIS84"/>
      <c r="BIT84"/>
      <c r="BIU84"/>
      <c r="BIV84"/>
      <c r="BIW84"/>
      <c r="BIX84"/>
      <c r="BIY84"/>
      <c r="BIZ84"/>
      <c r="BJA84"/>
      <c r="BJB84"/>
      <c r="BJC84"/>
      <c r="BJD84"/>
      <c r="BJE84"/>
      <c r="BJF84"/>
      <c r="BJG84"/>
      <c r="BJH84"/>
      <c r="BJI84"/>
      <c r="BJJ84"/>
      <c r="BJK84"/>
      <c r="BJL84"/>
      <c r="BJM84"/>
      <c r="BJN84"/>
      <c r="BJO84"/>
      <c r="BJP84"/>
      <c r="BJQ84"/>
      <c r="BJR84"/>
      <c r="BJS84"/>
      <c r="BJT84"/>
      <c r="BJU84"/>
      <c r="BJV84"/>
      <c r="BJW84"/>
      <c r="BJX84"/>
      <c r="BJY84"/>
      <c r="BJZ84"/>
      <c r="BKA84"/>
      <c r="BKB84"/>
      <c r="BKC84"/>
      <c r="BKD84"/>
      <c r="BKE84"/>
      <c r="BKF84"/>
      <c r="BKG84"/>
      <c r="BKH84"/>
      <c r="BKI84"/>
      <c r="BKJ84"/>
      <c r="BKK84"/>
      <c r="BKL84"/>
      <c r="BKM84"/>
      <c r="BKN84"/>
      <c r="BKO84"/>
      <c r="BKP84"/>
      <c r="BKQ84"/>
      <c r="BKR84"/>
      <c r="BKS84"/>
      <c r="BKT84"/>
      <c r="BKU84"/>
      <c r="BKV84"/>
      <c r="BKW84"/>
      <c r="BKX84"/>
      <c r="BKY84"/>
      <c r="BKZ84"/>
      <c r="BLA84"/>
      <c r="BLB84"/>
      <c r="BLC84"/>
      <c r="BLD84"/>
      <c r="BLE84"/>
      <c r="BLF84"/>
      <c r="BLG84"/>
      <c r="BLH84"/>
      <c r="BLI84"/>
      <c r="BLJ84"/>
      <c r="BLK84"/>
      <c r="BLL84"/>
      <c r="BLM84"/>
      <c r="BLN84"/>
      <c r="BLO84"/>
      <c r="BLP84"/>
      <c r="BLQ84"/>
      <c r="BLR84"/>
      <c r="BLS84"/>
      <c r="BLT84"/>
      <c r="BLU84"/>
      <c r="BLV84"/>
      <c r="BLW84"/>
      <c r="BLX84"/>
      <c r="BLY84"/>
      <c r="BLZ84"/>
      <c r="BMA84"/>
      <c r="BMB84"/>
      <c r="BMC84"/>
      <c r="BMD84"/>
      <c r="BME84"/>
      <c r="BMF84"/>
      <c r="BMG84"/>
      <c r="BMH84"/>
      <c r="BMI84"/>
      <c r="BMJ84"/>
      <c r="BMK84"/>
      <c r="BML84"/>
      <c r="BMM84"/>
      <c r="BMN84"/>
      <c r="BMO84"/>
      <c r="BMP84"/>
      <c r="BMQ84"/>
      <c r="BMR84"/>
      <c r="BMS84"/>
      <c r="BMT84"/>
      <c r="BMU84"/>
      <c r="BMV84"/>
      <c r="BMW84"/>
      <c r="BMX84"/>
      <c r="BMY84"/>
      <c r="BMZ84"/>
      <c r="BNA84"/>
      <c r="BNB84"/>
      <c r="BNC84"/>
      <c r="BND84"/>
      <c r="BNE84"/>
      <c r="BNF84"/>
      <c r="BNG84"/>
      <c r="BNH84"/>
      <c r="BNI84"/>
      <c r="BNJ84"/>
      <c r="BNK84"/>
      <c r="BNL84"/>
      <c r="BNM84"/>
      <c r="BNN84"/>
      <c r="BNO84"/>
      <c r="BNP84"/>
      <c r="BNQ84"/>
      <c r="BNR84"/>
      <c r="BNS84"/>
      <c r="BNT84"/>
      <c r="BNU84"/>
      <c r="BNV84"/>
      <c r="BNW84"/>
      <c r="BNX84"/>
      <c r="BNY84"/>
      <c r="BNZ84"/>
      <c r="BOA84"/>
      <c r="BOB84"/>
      <c r="BOC84"/>
      <c r="BOD84"/>
      <c r="BOE84"/>
      <c r="BOF84"/>
      <c r="BOG84"/>
      <c r="BOH84"/>
      <c r="BOI84"/>
      <c r="BOJ84"/>
      <c r="BOK84"/>
      <c r="BOL84"/>
      <c r="BOM84"/>
      <c r="BON84"/>
      <c r="BOO84"/>
      <c r="BOP84"/>
      <c r="BOQ84"/>
      <c r="BOR84"/>
      <c r="BOS84"/>
      <c r="BOT84"/>
      <c r="BOU84"/>
      <c r="BOV84"/>
      <c r="BOW84"/>
      <c r="BOX84"/>
      <c r="BOY84"/>
      <c r="BOZ84"/>
      <c r="BPA84"/>
      <c r="BPB84"/>
      <c r="BPC84"/>
      <c r="BPD84"/>
      <c r="BPE84"/>
      <c r="BPF84"/>
      <c r="BPG84"/>
      <c r="BPH84"/>
      <c r="BPI84"/>
      <c r="BPJ84"/>
      <c r="BPK84"/>
      <c r="BPL84"/>
      <c r="BPM84"/>
      <c r="BPN84"/>
      <c r="BPO84"/>
      <c r="BPP84"/>
      <c r="BPQ84"/>
      <c r="BPR84"/>
      <c r="BPS84"/>
      <c r="BPT84"/>
      <c r="BPU84"/>
      <c r="BPV84"/>
      <c r="BPW84"/>
      <c r="BPX84"/>
      <c r="BPY84"/>
      <c r="BPZ84"/>
      <c r="BQA84"/>
      <c r="BQB84"/>
      <c r="BQC84"/>
      <c r="BQD84"/>
      <c r="BQE84"/>
      <c r="BQF84"/>
      <c r="BQG84"/>
      <c r="BQH84"/>
      <c r="BQI84"/>
      <c r="BQJ84"/>
      <c r="BQK84"/>
      <c r="BQL84"/>
      <c r="BQM84"/>
      <c r="BQN84"/>
      <c r="BQO84"/>
      <c r="BQP84"/>
      <c r="BQQ84"/>
      <c r="BQR84"/>
      <c r="BQS84"/>
      <c r="BQT84"/>
      <c r="BQU84"/>
      <c r="BQV84"/>
      <c r="BQW84"/>
      <c r="BQX84"/>
      <c r="BQY84"/>
      <c r="BQZ84"/>
      <c r="BRA84"/>
      <c r="BRB84"/>
      <c r="BRC84"/>
      <c r="BRD84"/>
      <c r="BRE84"/>
      <c r="BRF84"/>
      <c r="BRG84"/>
      <c r="BRH84"/>
      <c r="BRI84"/>
      <c r="BRJ84"/>
      <c r="BRK84"/>
      <c r="BRL84"/>
      <c r="BRM84"/>
      <c r="BRN84"/>
      <c r="BRO84"/>
      <c r="BRP84"/>
      <c r="BRQ84"/>
      <c r="BRR84"/>
      <c r="BRS84"/>
      <c r="BRT84"/>
      <c r="BRU84"/>
      <c r="BRV84"/>
      <c r="BRW84"/>
      <c r="BRX84"/>
      <c r="BRY84"/>
      <c r="BRZ84"/>
      <c r="BSA84"/>
      <c r="BSB84"/>
      <c r="BSC84"/>
      <c r="BSD84"/>
      <c r="BSE84"/>
      <c r="BSF84"/>
      <c r="BSG84"/>
      <c r="BSH84"/>
      <c r="BSI84"/>
      <c r="BSJ84"/>
      <c r="BSK84"/>
      <c r="BSL84"/>
      <c r="BSM84"/>
      <c r="BSN84"/>
      <c r="BSO84"/>
      <c r="BSP84"/>
      <c r="BSQ84"/>
      <c r="BSR84"/>
      <c r="BSS84"/>
      <c r="BST84"/>
      <c r="BSU84"/>
      <c r="BSV84"/>
      <c r="BSW84"/>
      <c r="BSX84"/>
      <c r="BSY84"/>
      <c r="BSZ84"/>
      <c r="BTA84"/>
      <c r="BTB84"/>
      <c r="BTC84"/>
      <c r="BTD84"/>
      <c r="BTE84"/>
      <c r="BTF84"/>
      <c r="BTG84"/>
      <c r="BTH84"/>
      <c r="BTI84"/>
      <c r="BTJ84"/>
      <c r="BTK84"/>
      <c r="BTL84"/>
      <c r="BTM84"/>
      <c r="BTN84"/>
      <c r="BTO84"/>
      <c r="BTP84"/>
      <c r="BTQ84"/>
      <c r="BTR84"/>
      <c r="BTS84"/>
      <c r="BTT84"/>
      <c r="BTU84"/>
      <c r="BTV84"/>
      <c r="BTW84"/>
      <c r="BTX84"/>
      <c r="BTY84"/>
      <c r="BTZ84"/>
      <c r="BUA84"/>
      <c r="BUB84"/>
      <c r="BUC84"/>
      <c r="BUD84"/>
      <c r="BUE84"/>
      <c r="BUF84"/>
      <c r="BUG84"/>
      <c r="BUH84"/>
      <c r="BUI84"/>
      <c r="BUJ84"/>
      <c r="BUK84"/>
      <c r="BUL84"/>
      <c r="BUM84"/>
      <c r="BUN84"/>
      <c r="BUO84"/>
      <c r="BUP84"/>
      <c r="BUQ84"/>
      <c r="BUR84"/>
      <c r="BUS84"/>
      <c r="BUT84"/>
      <c r="BUU84"/>
      <c r="BUV84"/>
      <c r="BUW84"/>
      <c r="BUX84"/>
      <c r="BUY84"/>
      <c r="BUZ84"/>
      <c r="BVA84"/>
      <c r="BVB84"/>
      <c r="BVC84"/>
      <c r="BVD84"/>
      <c r="BVE84"/>
      <c r="BVF84"/>
      <c r="BVG84"/>
      <c r="BVH84"/>
      <c r="BVI84"/>
      <c r="BVJ84"/>
      <c r="BVK84"/>
      <c r="BVL84"/>
      <c r="BVM84"/>
      <c r="BVN84"/>
      <c r="BVO84"/>
      <c r="BVP84"/>
      <c r="BVQ84"/>
      <c r="BVR84"/>
      <c r="BVS84"/>
      <c r="BVT84"/>
      <c r="BVU84"/>
      <c r="BVV84"/>
      <c r="BVW84"/>
      <c r="BVX84"/>
      <c r="BVY84"/>
      <c r="BVZ84"/>
      <c r="BWA84"/>
      <c r="BWB84"/>
      <c r="BWC84"/>
      <c r="BWD84"/>
      <c r="BWE84"/>
      <c r="BWF84"/>
      <c r="BWG84"/>
      <c r="BWH84"/>
      <c r="BWI84"/>
      <c r="BWJ84"/>
      <c r="BWK84"/>
      <c r="BWL84"/>
      <c r="BWM84"/>
      <c r="BWN84"/>
      <c r="BWO84"/>
      <c r="BWP84"/>
      <c r="BWQ84"/>
      <c r="BWR84"/>
      <c r="BWS84"/>
      <c r="BWT84"/>
      <c r="BWU84"/>
      <c r="BWV84"/>
      <c r="BWW84"/>
      <c r="BWX84"/>
      <c r="BWY84"/>
      <c r="BWZ84"/>
      <c r="BXA84"/>
      <c r="BXB84"/>
      <c r="BXC84"/>
      <c r="BXD84"/>
      <c r="BXE84"/>
      <c r="BXF84"/>
      <c r="BXG84"/>
      <c r="BXH84"/>
      <c r="BXI84"/>
      <c r="BXJ84"/>
      <c r="BXK84"/>
      <c r="BXL84"/>
      <c r="BXM84"/>
      <c r="BXN84"/>
      <c r="BXO84"/>
      <c r="BXP84"/>
      <c r="BXQ84"/>
      <c r="BXR84"/>
      <c r="BXS84"/>
      <c r="BXT84"/>
      <c r="BXU84"/>
      <c r="BXV84"/>
      <c r="BXW84"/>
      <c r="BXX84"/>
      <c r="BXY84"/>
      <c r="BXZ84"/>
      <c r="BYA84"/>
      <c r="BYB84"/>
      <c r="BYC84"/>
      <c r="BYD84"/>
      <c r="BYE84"/>
      <c r="BYF84"/>
      <c r="BYG84"/>
      <c r="BYH84"/>
      <c r="BYI84"/>
      <c r="BYJ84"/>
      <c r="BYK84"/>
      <c r="BYL84"/>
      <c r="BYM84"/>
      <c r="BYN84"/>
      <c r="BYO84"/>
      <c r="BYP84"/>
      <c r="BYQ84"/>
      <c r="BYR84"/>
      <c r="BYS84"/>
      <c r="BYT84"/>
      <c r="BYU84"/>
      <c r="BYV84"/>
      <c r="BYW84"/>
      <c r="BYX84"/>
      <c r="BYY84"/>
      <c r="BYZ84"/>
      <c r="BZA84"/>
      <c r="BZB84"/>
      <c r="BZC84"/>
      <c r="BZD84"/>
      <c r="BZE84"/>
      <c r="BZF84"/>
      <c r="BZG84"/>
      <c r="BZH84"/>
      <c r="BZI84"/>
      <c r="BZJ84"/>
      <c r="BZK84"/>
      <c r="BZL84"/>
      <c r="BZM84"/>
      <c r="BZN84"/>
      <c r="BZO84"/>
      <c r="BZP84"/>
      <c r="BZQ84"/>
      <c r="BZR84"/>
      <c r="BZS84"/>
      <c r="BZT84"/>
      <c r="BZU84"/>
      <c r="BZV84"/>
      <c r="BZW84"/>
      <c r="BZX84"/>
      <c r="BZY84"/>
      <c r="BZZ84"/>
      <c r="CAA84"/>
      <c r="CAB84"/>
      <c r="CAC84"/>
      <c r="CAD84"/>
      <c r="CAE84"/>
      <c r="CAF84"/>
      <c r="CAG84"/>
      <c r="CAH84"/>
      <c r="CAI84"/>
      <c r="CAJ84"/>
      <c r="CAK84"/>
      <c r="CAL84"/>
      <c r="CAM84"/>
      <c r="CAN84"/>
      <c r="CAO84"/>
      <c r="CAP84"/>
      <c r="CAQ84"/>
      <c r="CAR84"/>
      <c r="CAS84"/>
      <c r="CAT84"/>
      <c r="CAU84"/>
      <c r="CAV84"/>
      <c r="CAW84"/>
      <c r="CAX84"/>
      <c r="CAY84"/>
      <c r="CAZ84"/>
      <c r="CBA84"/>
      <c r="CBB84"/>
      <c r="CBC84"/>
      <c r="CBD84"/>
      <c r="CBE84"/>
      <c r="CBF84"/>
      <c r="CBG84"/>
      <c r="CBH84"/>
      <c r="CBI84"/>
      <c r="CBJ84"/>
      <c r="CBK84"/>
      <c r="CBL84"/>
      <c r="CBM84"/>
      <c r="CBN84"/>
      <c r="CBO84"/>
      <c r="CBP84"/>
      <c r="CBQ84"/>
      <c r="CBR84"/>
      <c r="CBS84"/>
      <c r="CBT84"/>
      <c r="CBU84"/>
      <c r="CBV84"/>
      <c r="CBW84"/>
      <c r="CBX84"/>
      <c r="CBY84"/>
      <c r="CBZ84"/>
      <c r="CCA84"/>
      <c r="CCB84"/>
      <c r="CCC84"/>
      <c r="CCD84"/>
      <c r="CCE84"/>
      <c r="CCF84"/>
      <c r="CCG84"/>
      <c r="CCH84"/>
      <c r="CCI84"/>
      <c r="CCJ84"/>
      <c r="CCK84"/>
      <c r="CCL84"/>
      <c r="CCM84"/>
      <c r="CCN84"/>
      <c r="CCO84"/>
      <c r="CCP84"/>
      <c r="CCQ84"/>
      <c r="CCR84"/>
      <c r="CCS84"/>
      <c r="CCT84"/>
      <c r="CCU84"/>
      <c r="CCV84"/>
      <c r="CCW84"/>
      <c r="CCX84"/>
      <c r="CCY84"/>
      <c r="CCZ84"/>
      <c r="CDA84"/>
      <c r="CDB84"/>
      <c r="CDC84"/>
      <c r="CDD84"/>
      <c r="CDE84"/>
      <c r="CDF84"/>
      <c r="CDG84"/>
      <c r="CDH84"/>
      <c r="CDI84"/>
      <c r="CDJ84"/>
      <c r="CDK84"/>
      <c r="CDL84"/>
      <c r="CDM84"/>
      <c r="CDN84"/>
      <c r="CDO84"/>
      <c r="CDP84"/>
      <c r="CDQ84"/>
      <c r="CDR84"/>
      <c r="CDS84"/>
      <c r="CDT84"/>
      <c r="CDU84"/>
      <c r="CDV84"/>
      <c r="CDW84"/>
      <c r="CDX84"/>
      <c r="CDY84"/>
      <c r="CDZ84"/>
      <c r="CEA84"/>
      <c r="CEB84"/>
      <c r="CEC84"/>
      <c r="CED84"/>
      <c r="CEE84"/>
      <c r="CEF84"/>
      <c r="CEG84"/>
      <c r="CEH84"/>
      <c r="CEI84"/>
      <c r="CEJ84"/>
      <c r="CEK84"/>
      <c r="CEL84"/>
      <c r="CEM84"/>
      <c r="CEN84"/>
      <c r="CEO84"/>
      <c r="CEP84"/>
      <c r="CEQ84"/>
      <c r="CER84"/>
      <c r="CES84"/>
      <c r="CET84"/>
      <c r="CEU84"/>
      <c r="CEV84"/>
      <c r="CEW84"/>
      <c r="CEX84"/>
      <c r="CEY84"/>
      <c r="CEZ84"/>
      <c r="CFA84"/>
      <c r="CFB84"/>
      <c r="CFC84"/>
      <c r="CFD84"/>
      <c r="CFE84"/>
      <c r="CFF84"/>
      <c r="CFG84"/>
      <c r="CFH84"/>
      <c r="CFI84"/>
      <c r="CFJ84"/>
      <c r="CFK84"/>
      <c r="CFL84"/>
      <c r="CFM84"/>
      <c r="CFN84"/>
      <c r="CFO84"/>
      <c r="CFP84"/>
      <c r="CFQ84"/>
      <c r="CFR84"/>
      <c r="CFS84"/>
      <c r="CFT84"/>
      <c r="CFU84"/>
      <c r="CFV84"/>
      <c r="CFW84"/>
      <c r="CFX84"/>
      <c r="CFY84"/>
      <c r="CFZ84"/>
      <c r="CGA84"/>
      <c r="CGB84"/>
      <c r="CGC84"/>
      <c r="CGD84"/>
      <c r="CGE84"/>
      <c r="CGF84"/>
      <c r="CGG84"/>
      <c r="CGH84"/>
      <c r="CGI84"/>
      <c r="CGJ84"/>
      <c r="CGK84"/>
      <c r="CGL84"/>
      <c r="CGM84"/>
      <c r="CGN84"/>
      <c r="CGO84"/>
      <c r="CGP84"/>
      <c r="CGQ84"/>
      <c r="CGR84"/>
      <c r="CGS84"/>
      <c r="CGT84"/>
      <c r="CGU84"/>
      <c r="CGV84"/>
      <c r="CGW84"/>
      <c r="CGX84"/>
      <c r="CGY84"/>
      <c r="CGZ84"/>
      <c r="CHA84"/>
      <c r="CHB84"/>
      <c r="CHC84"/>
      <c r="CHD84"/>
      <c r="CHE84"/>
      <c r="CHF84"/>
      <c r="CHG84"/>
      <c r="CHH84"/>
      <c r="CHI84"/>
      <c r="CHJ84"/>
      <c r="CHK84"/>
      <c r="CHL84"/>
      <c r="CHM84"/>
      <c r="CHN84"/>
      <c r="CHO84"/>
      <c r="CHP84"/>
      <c r="CHQ84"/>
      <c r="CHR84"/>
      <c r="CHS84"/>
      <c r="CHT84"/>
      <c r="CHU84"/>
      <c r="CHV84"/>
      <c r="CHW84"/>
      <c r="CHX84"/>
      <c r="CHY84"/>
      <c r="CHZ84"/>
      <c r="CIA84"/>
      <c r="CIB84"/>
      <c r="CIC84"/>
      <c r="CID84"/>
      <c r="CIE84"/>
      <c r="CIF84"/>
      <c r="CIG84"/>
      <c r="CIH84"/>
      <c r="CII84"/>
      <c r="CIJ84"/>
      <c r="CIK84"/>
      <c r="CIL84"/>
      <c r="CIM84"/>
      <c r="CIN84"/>
      <c r="CIO84"/>
      <c r="CIP84"/>
      <c r="CIQ84"/>
      <c r="CIR84"/>
      <c r="CIS84"/>
      <c r="CIT84"/>
      <c r="CIU84"/>
      <c r="CIV84"/>
      <c r="CIW84"/>
      <c r="CIX84"/>
      <c r="CIY84"/>
      <c r="CIZ84"/>
      <c r="CJA84"/>
      <c r="CJB84"/>
      <c r="CJC84"/>
      <c r="CJD84"/>
      <c r="CJE84"/>
      <c r="CJF84"/>
      <c r="CJG84"/>
      <c r="CJH84"/>
      <c r="CJI84"/>
      <c r="CJJ84"/>
      <c r="CJK84"/>
      <c r="CJL84"/>
      <c r="CJM84"/>
      <c r="CJN84"/>
      <c r="CJO84"/>
      <c r="CJP84"/>
      <c r="CJQ84"/>
      <c r="CJR84"/>
      <c r="CJS84"/>
      <c r="CJT84"/>
      <c r="CJU84"/>
      <c r="CJV84"/>
      <c r="CJW84"/>
      <c r="CJX84"/>
      <c r="CJY84"/>
      <c r="CJZ84"/>
      <c r="CKA84"/>
      <c r="CKB84"/>
      <c r="CKC84"/>
      <c r="CKD84"/>
      <c r="CKE84"/>
      <c r="CKF84"/>
      <c r="CKG84"/>
      <c r="CKH84"/>
      <c r="CKI84"/>
      <c r="CKJ84"/>
      <c r="CKK84"/>
      <c r="CKL84"/>
      <c r="CKM84"/>
      <c r="CKN84"/>
      <c r="CKO84"/>
      <c r="CKP84"/>
      <c r="CKQ84"/>
      <c r="CKR84"/>
      <c r="CKS84"/>
      <c r="CKT84"/>
      <c r="CKU84"/>
      <c r="CKV84"/>
      <c r="CKW84"/>
      <c r="CKX84"/>
      <c r="CKY84"/>
      <c r="CKZ84"/>
      <c r="CLA84"/>
      <c r="CLB84"/>
      <c r="CLC84"/>
      <c r="CLD84"/>
      <c r="CLE84"/>
      <c r="CLF84"/>
      <c r="CLG84"/>
      <c r="CLH84"/>
      <c r="CLI84"/>
      <c r="CLJ84"/>
      <c r="CLK84"/>
      <c r="CLL84"/>
      <c r="CLM84"/>
      <c r="CLN84"/>
      <c r="CLO84"/>
      <c r="CLP84"/>
      <c r="CLQ84"/>
      <c r="CLR84"/>
      <c r="CLS84"/>
      <c r="CLT84"/>
      <c r="CLU84"/>
      <c r="CLV84"/>
      <c r="CLW84"/>
      <c r="CLX84"/>
      <c r="CLY84"/>
      <c r="CLZ84"/>
      <c r="CMA84"/>
      <c r="CMB84"/>
      <c r="CMC84"/>
      <c r="CMD84"/>
      <c r="CME84"/>
      <c r="CMF84"/>
      <c r="CMG84"/>
      <c r="CMH84"/>
      <c r="CMI84"/>
      <c r="CMJ84"/>
      <c r="CMK84"/>
      <c r="CML84"/>
      <c r="CMM84"/>
      <c r="CMN84"/>
      <c r="CMO84"/>
      <c r="CMP84"/>
      <c r="CMQ84"/>
      <c r="CMR84"/>
      <c r="CMS84"/>
      <c r="CMT84"/>
      <c r="CMU84"/>
      <c r="CMV84"/>
      <c r="CMW84"/>
      <c r="CMX84"/>
      <c r="CMY84"/>
      <c r="CMZ84"/>
      <c r="CNA84"/>
      <c r="CNB84"/>
      <c r="CNC84"/>
      <c r="CND84"/>
      <c r="CNE84"/>
      <c r="CNF84"/>
      <c r="CNG84"/>
      <c r="CNH84"/>
      <c r="CNI84"/>
      <c r="CNJ84"/>
      <c r="CNK84"/>
      <c r="CNL84"/>
      <c r="CNM84"/>
      <c r="CNN84"/>
      <c r="CNO84"/>
      <c r="CNP84"/>
      <c r="CNQ84"/>
      <c r="CNR84"/>
      <c r="CNS84"/>
      <c r="CNT84"/>
      <c r="CNU84"/>
      <c r="CNV84"/>
      <c r="CNW84"/>
      <c r="CNX84"/>
      <c r="CNY84"/>
      <c r="CNZ84"/>
      <c r="COA84"/>
      <c r="COB84"/>
      <c r="COC84"/>
      <c r="COD84"/>
      <c r="COE84"/>
      <c r="COF84"/>
      <c r="COG84"/>
      <c r="COH84"/>
      <c r="COI84"/>
      <c r="COJ84"/>
      <c r="COK84"/>
      <c r="COL84"/>
      <c r="COM84"/>
      <c r="CON84"/>
      <c r="COO84"/>
      <c r="COP84"/>
      <c r="COQ84"/>
      <c r="COR84"/>
      <c r="COS84"/>
      <c r="COT84"/>
      <c r="COU84"/>
      <c r="COV84"/>
      <c r="COW84"/>
      <c r="COX84"/>
      <c r="COY84"/>
      <c r="COZ84"/>
      <c r="CPA84"/>
      <c r="CPB84"/>
      <c r="CPC84"/>
      <c r="CPD84"/>
      <c r="CPE84"/>
      <c r="CPF84"/>
      <c r="CPG84"/>
      <c r="CPH84"/>
      <c r="CPI84"/>
      <c r="CPJ84"/>
      <c r="CPK84"/>
      <c r="CPL84"/>
      <c r="CPM84"/>
      <c r="CPN84"/>
      <c r="CPO84"/>
      <c r="CPP84"/>
      <c r="CPQ84"/>
      <c r="CPR84"/>
      <c r="CPS84"/>
      <c r="CPT84"/>
      <c r="CPU84"/>
      <c r="CPV84"/>
      <c r="CPW84"/>
      <c r="CPX84"/>
      <c r="CPY84"/>
      <c r="CPZ84"/>
      <c r="CQA84"/>
      <c r="CQB84"/>
      <c r="CQC84"/>
      <c r="CQD84"/>
      <c r="CQE84"/>
      <c r="CQF84"/>
      <c r="CQG84"/>
      <c r="CQH84"/>
      <c r="CQI84"/>
      <c r="CQJ84"/>
      <c r="CQK84"/>
      <c r="CQL84"/>
      <c r="CQM84"/>
      <c r="CQN84"/>
      <c r="CQO84"/>
      <c r="CQP84"/>
      <c r="CQQ84"/>
      <c r="CQR84"/>
      <c r="CQS84"/>
      <c r="CQT84"/>
      <c r="CQU84"/>
      <c r="CQV84"/>
      <c r="CQW84"/>
      <c r="CQX84"/>
      <c r="CQY84"/>
      <c r="CQZ84"/>
      <c r="CRA84"/>
      <c r="CRB84"/>
      <c r="CRC84"/>
      <c r="CRD84"/>
      <c r="CRE84"/>
      <c r="CRF84"/>
      <c r="CRG84"/>
      <c r="CRH84"/>
      <c r="CRI84"/>
      <c r="CRJ84"/>
      <c r="CRK84"/>
      <c r="CRL84"/>
      <c r="CRM84"/>
      <c r="CRN84"/>
      <c r="CRO84"/>
      <c r="CRP84"/>
      <c r="CRQ84"/>
      <c r="CRR84"/>
      <c r="CRS84"/>
      <c r="CRT84"/>
      <c r="CRU84"/>
      <c r="CRV84"/>
      <c r="CRW84"/>
      <c r="CRX84"/>
      <c r="CRY84"/>
      <c r="CRZ84"/>
      <c r="CSA84"/>
      <c r="CSB84"/>
      <c r="CSC84"/>
      <c r="CSD84"/>
      <c r="CSE84"/>
      <c r="CSF84"/>
      <c r="CSG84"/>
      <c r="CSH84"/>
      <c r="CSI84"/>
      <c r="CSJ84"/>
      <c r="CSK84"/>
      <c r="CSL84"/>
      <c r="CSM84"/>
      <c r="CSN84"/>
      <c r="CSO84"/>
      <c r="CSP84"/>
      <c r="CSQ84"/>
      <c r="CSR84"/>
      <c r="CSS84"/>
      <c r="CST84"/>
      <c r="CSU84"/>
      <c r="CSV84"/>
      <c r="CSW84"/>
      <c r="CSX84"/>
      <c r="CSY84"/>
      <c r="CSZ84"/>
      <c r="CTA84"/>
      <c r="CTB84"/>
      <c r="CTC84"/>
      <c r="CTD84"/>
      <c r="CTE84"/>
      <c r="CTF84"/>
      <c r="CTG84"/>
      <c r="CTH84"/>
      <c r="CTI84"/>
      <c r="CTJ84"/>
      <c r="CTK84"/>
      <c r="CTL84"/>
      <c r="CTM84"/>
      <c r="CTN84"/>
      <c r="CTO84"/>
      <c r="CTP84"/>
      <c r="CTQ84"/>
      <c r="CTR84"/>
      <c r="CTS84"/>
      <c r="CTT84"/>
      <c r="CTU84"/>
      <c r="CTV84"/>
      <c r="CTW84"/>
      <c r="CTX84"/>
      <c r="CTY84"/>
      <c r="CTZ84"/>
      <c r="CUA84"/>
      <c r="CUB84"/>
      <c r="CUC84"/>
      <c r="CUD84"/>
      <c r="CUE84"/>
      <c r="CUF84"/>
      <c r="CUG84"/>
      <c r="CUH84"/>
      <c r="CUI84"/>
      <c r="CUJ84"/>
      <c r="CUK84"/>
      <c r="CUL84"/>
      <c r="CUM84"/>
      <c r="CUN84"/>
      <c r="CUO84"/>
      <c r="CUP84"/>
      <c r="CUQ84"/>
      <c r="CUR84"/>
      <c r="CUS84"/>
      <c r="CUT84"/>
      <c r="CUU84"/>
      <c r="CUV84"/>
      <c r="CUW84"/>
      <c r="CUX84"/>
      <c r="CUY84"/>
      <c r="CUZ84"/>
      <c r="CVA84"/>
      <c r="CVB84"/>
      <c r="CVC84"/>
      <c r="CVD84"/>
      <c r="CVE84"/>
      <c r="CVF84"/>
      <c r="CVG84"/>
      <c r="CVH84"/>
      <c r="CVI84"/>
      <c r="CVJ84"/>
      <c r="CVK84"/>
      <c r="CVL84"/>
      <c r="CVM84"/>
      <c r="CVN84"/>
      <c r="CVO84"/>
      <c r="CVP84"/>
      <c r="CVQ84"/>
      <c r="CVR84"/>
      <c r="CVS84"/>
      <c r="CVT84"/>
      <c r="CVU84"/>
      <c r="CVV84"/>
      <c r="CVW84"/>
      <c r="CVX84"/>
      <c r="CVY84"/>
      <c r="CVZ84"/>
      <c r="CWA84"/>
      <c r="CWB84"/>
      <c r="CWC84"/>
      <c r="CWD84"/>
      <c r="CWE84"/>
      <c r="CWF84"/>
      <c r="CWG84"/>
      <c r="CWH84"/>
      <c r="CWI84"/>
      <c r="CWJ84"/>
      <c r="CWK84"/>
      <c r="CWL84"/>
      <c r="CWM84"/>
      <c r="CWN84"/>
      <c r="CWO84"/>
      <c r="CWP84"/>
      <c r="CWQ84"/>
      <c r="CWR84"/>
      <c r="CWS84"/>
      <c r="CWT84"/>
      <c r="CWU84"/>
      <c r="CWV84"/>
      <c r="CWW84"/>
      <c r="CWX84"/>
      <c r="CWY84"/>
      <c r="CWZ84"/>
      <c r="CXA84"/>
      <c r="CXB84"/>
      <c r="CXC84"/>
      <c r="CXD84"/>
      <c r="CXE84"/>
      <c r="CXF84"/>
      <c r="CXG84"/>
      <c r="CXH84"/>
      <c r="CXI84"/>
      <c r="CXJ84"/>
      <c r="CXK84"/>
      <c r="CXL84"/>
      <c r="CXM84"/>
      <c r="CXN84"/>
      <c r="CXO84"/>
      <c r="CXP84"/>
      <c r="CXQ84"/>
      <c r="CXR84"/>
      <c r="CXS84"/>
      <c r="CXT84"/>
      <c r="CXU84"/>
      <c r="CXV84"/>
      <c r="CXW84"/>
      <c r="CXX84"/>
      <c r="CXY84"/>
      <c r="CXZ84"/>
      <c r="CYA84"/>
      <c r="CYB84"/>
      <c r="CYC84"/>
      <c r="CYD84"/>
      <c r="CYE84"/>
      <c r="CYF84"/>
      <c r="CYG84"/>
      <c r="CYH84"/>
      <c r="CYI84"/>
      <c r="CYJ84"/>
      <c r="CYK84"/>
      <c r="CYL84"/>
      <c r="CYM84"/>
      <c r="CYN84"/>
      <c r="CYO84"/>
      <c r="CYP84"/>
      <c r="CYQ84"/>
      <c r="CYR84"/>
      <c r="CYS84"/>
      <c r="CYT84"/>
      <c r="CYU84"/>
      <c r="CYV84"/>
      <c r="CYW84"/>
      <c r="CYX84"/>
      <c r="CYY84"/>
      <c r="CYZ84"/>
      <c r="CZA84"/>
      <c r="CZB84"/>
      <c r="CZC84"/>
      <c r="CZD84"/>
      <c r="CZE84"/>
      <c r="CZF84"/>
      <c r="CZG84"/>
      <c r="CZH84"/>
      <c r="CZI84"/>
      <c r="CZJ84"/>
      <c r="CZK84"/>
      <c r="CZL84"/>
      <c r="CZM84"/>
      <c r="CZN84"/>
      <c r="CZO84"/>
      <c r="CZP84"/>
      <c r="CZQ84"/>
      <c r="CZR84"/>
      <c r="CZS84"/>
      <c r="CZT84"/>
      <c r="CZU84"/>
      <c r="CZV84"/>
      <c r="CZW84"/>
      <c r="CZX84"/>
      <c r="CZY84"/>
      <c r="CZZ84"/>
      <c r="DAA84"/>
      <c r="DAB84"/>
      <c r="DAC84"/>
      <c r="DAD84"/>
      <c r="DAE84"/>
      <c r="DAF84"/>
      <c r="DAG84"/>
      <c r="DAH84"/>
      <c r="DAI84"/>
      <c r="DAJ84"/>
      <c r="DAK84"/>
      <c r="DAL84"/>
      <c r="DAM84"/>
      <c r="DAN84"/>
      <c r="DAO84"/>
      <c r="DAP84"/>
      <c r="DAQ84"/>
      <c r="DAR84"/>
      <c r="DAS84"/>
      <c r="DAT84"/>
      <c r="DAU84"/>
      <c r="DAV84"/>
      <c r="DAW84"/>
      <c r="DAX84"/>
      <c r="DAY84"/>
      <c r="DAZ84"/>
      <c r="DBA84"/>
      <c r="DBB84"/>
      <c r="DBC84"/>
      <c r="DBD84"/>
      <c r="DBE84"/>
      <c r="DBF84"/>
      <c r="DBG84"/>
      <c r="DBH84"/>
      <c r="DBI84"/>
      <c r="DBJ84"/>
      <c r="DBK84"/>
      <c r="DBL84"/>
      <c r="DBM84"/>
      <c r="DBN84"/>
      <c r="DBO84"/>
      <c r="DBP84"/>
      <c r="DBQ84"/>
      <c r="DBR84"/>
      <c r="DBS84"/>
      <c r="DBT84"/>
      <c r="DBU84"/>
      <c r="DBV84"/>
      <c r="DBW84"/>
      <c r="DBX84"/>
      <c r="DBY84"/>
      <c r="DBZ84"/>
      <c r="DCA84"/>
      <c r="DCB84"/>
      <c r="DCC84"/>
      <c r="DCD84"/>
      <c r="DCE84"/>
      <c r="DCF84"/>
      <c r="DCG84"/>
      <c r="DCH84"/>
      <c r="DCI84"/>
      <c r="DCJ84"/>
      <c r="DCK84"/>
      <c r="DCL84"/>
      <c r="DCM84"/>
      <c r="DCN84"/>
      <c r="DCO84"/>
      <c r="DCP84"/>
      <c r="DCQ84"/>
      <c r="DCR84"/>
      <c r="DCS84"/>
      <c r="DCT84"/>
      <c r="DCU84"/>
      <c r="DCV84"/>
      <c r="DCW84"/>
      <c r="DCX84"/>
      <c r="DCY84"/>
      <c r="DCZ84"/>
      <c r="DDA84"/>
      <c r="DDB84"/>
      <c r="DDC84"/>
      <c r="DDD84"/>
      <c r="DDE84"/>
      <c r="DDF84"/>
      <c r="DDG84"/>
      <c r="DDH84"/>
      <c r="DDI84"/>
      <c r="DDJ84"/>
      <c r="DDK84"/>
      <c r="DDL84"/>
      <c r="DDM84"/>
      <c r="DDN84"/>
      <c r="DDO84"/>
      <c r="DDP84"/>
      <c r="DDQ84"/>
      <c r="DDR84"/>
      <c r="DDS84"/>
      <c r="DDT84"/>
      <c r="DDU84"/>
      <c r="DDV84"/>
      <c r="DDW84"/>
      <c r="DDX84"/>
      <c r="DDY84"/>
      <c r="DDZ84"/>
      <c r="DEA84"/>
      <c r="DEB84"/>
      <c r="DEC84"/>
      <c r="DED84"/>
      <c r="DEE84"/>
      <c r="DEF84"/>
      <c r="DEG84"/>
      <c r="DEH84"/>
      <c r="DEI84"/>
      <c r="DEJ84"/>
      <c r="DEK84"/>
      <c r="DEL84"/>
      <c r="DEM84"/>
      <c r="DEN84"/>
      <c r="DEO84"/>
      <c r="DEP84"/>
      <c r="DEQ84"/>
      <c r="DER84"/>
      <c r="DES84"/>
      <c r="DET84"/>
      <c r="DEU84"/>
      <c r="DEV84"/>
      <c r="DEW84"/>
      <c r="DEX84"/>
      <c r="DEY84"/>
      <c r="DEZ84"/>
      <c r="DFA84"/>
      <c r="DFB84"/>
      <c r="DFC84"/>
      <c r="DFD84"/>
      <c r="DFE84"/>
      <c r="DFF84"/>
      <c r="DFG84"/>
      <c r="DFH84"/>
      <c r="DFI84"/>
      <c r="DFJ84"/>
      <c r="DFK84"/>
      <c r="DFL84"/>
      <c r="DFM84"/>
      <c r="DFN84"/>
      <c r="DFO84"/>
      <c r="DFP84"/>
      <c r="DFQ84"/>
      <c r="DFR84"/>
      <c r="DFS84"/>
      <c r="DFT84"/>
      <c r="DFU84"/>
      <c r="DFV84"/>
      <c r="DFW84"/>
      <c r="DFX84"/>
      <c r="DFY84"/>
      <c r="DFZ84"/>
      <c r="DGA84"/>
      <c r="DGB84"/>
      <c r="DGC84"/>
      <c r="DGD84"/>
      <c r="DGE84"/>
      <c r="DGF84"/>
      <c r="DGG84"/>
      <c r="DGH84"/>
      <c r="DGI84"/>
      <c r="DGJ84"/>
      <c r="DGK84"/>
      <c r="DGL84"/>
      <c r="DGM84"/>
      <c r="DGN84"/>
      <c r="DGO84"/>
      <c r="DGP84"/>
      <c r="DGQ84"/>
      <c r="DGR84"/>
      <c r="DGS84"/>
      <c r="DGT84"/>
      <c r="DGU84"/>
      <c r="DGV84"/>
      <c r="DGW84"/>
      <c r="DGX84"/>
      <c r="DGY84"/>
      <c r="DGZ84"/>
      <c r="DHA84"/>
      <c r="DHB84"/>
      <c r="DHC84"/>
      <c r="DHD84"/>
      <c r="DHE84"/>
      <c r="DHF84"/>
      <c r="DHG84"/>
      <c r="DHH84"/>
      <c r="DHI84"/>
      <c r="DHJ84"/>
      <c r="DHK84"/>
      <c r="DHL84"/>
      <c r="DHM84"/>
      <c r="DHN84"/>
      <c r="DHO84"/>
      <c r="DHP84"/>
      <c r="DHQ84"/>
      <c r="DHR84"/>
      <c r="DHS84"/>
      <c r="DHT84"/>
      <c r="DHU84"/>
      <c r="DHV84"/>
      <c r="DHW84"/>
      <c r="DHX84"/>
      <c r="DHY84"/>
      <c r="DHZ84"/>
      <c r="DIA84"/>
      <c r="DIB84"/>
      <c r="DIC84"/>
      <c r="DID84"/>
      <c r="DIE84"/>
      <c r="DIF84"/>
      <c r="DIG84"/>
      <c r="DIH84"/>
      <c r="DII84"/>
      <c r="DIJ84"/>
      <c r="DIK84"/>
      <c r="DIL84"/>
      <c r="DIM84"/>
      <c r="DIN84"/>
      <c r="DIO84"/>
      <c r="DIP84"/>
      <c r="DIQ84"/>
      <c r="DIR84"/>
      <c r="DIS84"/>
      <c r="DIT84"/>
      <c r="DIU84"/>
      <c r="DIV84"/>
      <c r="DIW84"/>
      <c r="DIX84"/>
      <c r="DIY84"/>
      <c r="DIZ84"/>
      <c r="DJA84"/>
      <c r="DJB84"/>
      <c r="DJC84"/>
      <c r="DJD84"/>
      <c r="DJE84"/>
      <c r="DJF84"/>
      <c r="DJG84"/>
      <c r="DJH84"/>
      <c r="DJI84"/>
      <c r="DJJ84"/>
      <c r="DJK84"/>
      <c r="DJL84"/>
      <c r="DJM84"/>
      <c r="DJN84"/>
      <c r="DJO84"/>
      <c r="DJP84"/>
      <c r="DJQ84"/>
      <c r="DJR84"/>
      <c r="DJS84"/>
      <c r="DJT84"/>
      <c r="DJU84"/>
      <c r="DJV84"/>
      <c r="DJW84"/>
      <c r="DJX84"/>
      <c r="DJY84"/>
      <c r="DJZ84"/>
      <c r="DKA84"/>
      <c r="DKB84"/>
      <c r="DKC84"/>
      <c r="DKD84"/>
      <c r="DKE84"/>
      <c r="DKF84"/>
      <c r="DKG84"/>
      <c r="DKH84"/>
      <c r="DKI84"/>
      <c r="DKJ84"/>
      <c r="DKK84"/>
      <c r="DKL84"/>
      <c r="DKM84"/>
      <c r="DKN84"/>
      <c r="DKO84"/>
      <c r="DKP84"/>
      <c r="DKQ84"/>
      <c r="DKR84"/>
      <c r="DKS84"/>
      <c r="DKT84"/>
      <c r="DKU84"/>
      <c r="DKV84"/>
      <c r="DKW84"/>
      <c r="DKX84"/>
      <c r="DKY84"/>
      <c r="DKZ84"/>
      <c r="DLA84"/>
      <c r="DLB84"/>
      <c r="DLC84"/>
      <c r="DLD84"/>
      <c r="DLE84"/>
      <c r="DLF84"/>
      <c r="DLG84"/>
      <c r="DLH84"/>
      <c r="DLI84"/>
      <c r="DLJ84"/>
      <c r="DLK84"/>
      <c r="DLL84"/>
      <c r="DLM84"/>
      <c r="DLN84"/>
      <c r="DLO84"/>
      <c r="DLP84"/>
      <c r="DLQ84"/>
      <c r="DLR84"/>
      <c r="DLS84"/>
      <c r="DLT84"/>
      <c r="DLU84"/>
      <c r="DLV84"/>
      <c r="DLW84"/>
      <c r="DLX84"/>
      <c r="DLY84"/>
      <c r="DLZ84"/>
      <c r="DMA84"/>
      <c r="DMB84"/>
      <c r="DMC84"/>
      <c r="DMD84"/>
      <c r="DME84"/>
      <c r="DMF84"/>
      <c r="DMG84"/>
      <c r="DMH84"/>
      <c r="DMI84"/>
      <c r="DMJ84"/>
      <c r="DMK84"/>
      <c r="DML84"/>
      <c r="DMM84"/>
      <c r="DMN84"/>
      <c r="DMO84"/>
      <c r="DMP84"/>
      <c r="DMQ84"/>
      <c r="DMR84"/>
      <c r="DMS84"/>
      <c r="DMT84"/>
      <c r="DMU84"/>
      <c r="DMV84"/>
      <c r="DMW84"/>
      <c r="DMX84"/>
      <c r="DMY84"/>
      <c r="DMZ84"/>
      <c r="DNA84"/>
      <c r="DNB84"/>
      <c r="DNC84"/>
      <c r="DND84"/>
      <c r="DNE84"/>
      <c r="DNF84"/>
      <c r="DNG84"/>
      <c r="DNH84"/>
      <c r="DNI84"/>
      <c r="DNJ84"/>
      <c r="DNK84"/>
      <c r="DNL84"/>
      <c r="DNM84"/>
      <c r="DNN84"/>
      <c r="DNO84"/>
      <c r="DNP84"/>
      <c r="DNQ84"/>
      <c r="DNR84"/>
      <c r="DNS84"/>
      <c r="DNT84"/>
      <c r="DNU84"/>
      <c r="DNV84"/>
      <c r="DNW84"/>
      <c r="DNX84"/>
      <c r="DNY84"/>
      <c r="DNZ84"/>
      <c r="DOA84"/>
      <c r="DOB84"/>
      <c r="DOC84"/>
      <c r="DOD84"/>
      <c r="DOE84"/>
      <c r="DOF84"/>
      <c r="DOG84"/>
      <c r="DOH84"/>
      <c r="DOI84"/>
      <c r="DOJ84"/>
      <c r="DOK84"/>
      <c r="DOL84"/>
      <c r="DOM84"/>
      <c r="DON84"/>
      <c r="DOO84"/>
      <c r="DOP84"/>
      <c r="DOQ84"/>
      <c r="DOR84"/>
      <c r="DOS84"/>
      <c r="DOT84"/>
      <c r="DOU84"/>
      <c r="DOV84"/>
      <c r="DOW84"/>
      <c r="DOX84"/>
      <c r="DOY84"/>
      <c r="DOZ84"/>
      <c r="DPA84"/>
      <c r="DPB84"/>
      <c r="DPC84"/>
      <c r="DPD84"/>
      <c r="DPE84"/>
      <c r="DPF84"/>
      <c r="DPG84"/>
      <c r="DPH84"/>
      <c r="DPI84"/>
      <c r="DPJ84"/>
      <c r="DPK84"/>
      <c r="DPL84"/>
      <c r="DPM84"/>
      <c r="DPN84"/>
      <c r="DPO84"/>
      <c r="DPP84"/>
      <c r="DPQ84"/>
      <c r="DPR84"/>
      <c r="DPS84"/>
      <c r="DPT84"/>
      <c r="DPU84"/>
      <c r="DPV84"/>
      <c r="DPW84"/>
      <c r="DPX84"/>
      <c r="DPY84"/>
      <c r="DPZ84"/>
      <c r="DQA84"/>
      <c r="DQB84"/>
      <c r="DQC84"/>
      <c r="DQD84"/>
      <c r="DQE84"/>
      <c r="DQF84"/>
      <c r="DQG84"/>
      <c r="DQH84"/>
      <c r="DQI84"/>
      <c r="DQJ84"/>
      <c r="DQK84"/>
      <c r="DQL84"/>
      <c r="DQM84"/>
      <c r="DQN84"/>
      <c r="DQO84"/>
      <c r="DQP84"/>
      <c r="DQQ84"/>
      <c r="DQR84"/>
      <c r="DQS84"/>
      <c r="DQT84"/>
      <c r="DQU84"/>
      <c r="DQV84"/>
      <c r="DQW84"/>
      <c r="DQX84"/>
      <c r="DQY84"/>
      <c r="DQZ84"/>
      <c r="DRA84"/>
      <c r="DRB84"/>
      <c r="DRC84"/>
      <c r="DRD84"/>
      <c r="DRE84"/>
      <c r="DRF84"/>
      <c r="DRG84"/>
      <c r="DRH84"/>
      <c r="DRI84"/>
      <c r="DRJ84"/>
      <c r="DRK84"/>
      <c r="DRL84"/>
      <c r="DRM84"/>
      <c r="DRN84"/>
      <c r="DRO84"/>
      <c r="DRP84"/>
      <c r="DRQ84"/>
      <c r="DRR84"/>
      <c r="DRS84"/>
      <c r="DRT84"/>
      <c r="DRU84"/>
      <c r="DRV84"/>
      <c r="DRW84"/>
      <c r="DRX84"/>
      <c r="DRY84"/>
      <c r="DRZ84"/>
      <c r="DSA84"/>
      <c r="DSB84"/>
      <c r="DSC84"/>
      <c r="DSD84"/>
      <c r="DSE84"/>
      <c r="DSF84"/>
      <c r="DSG84"/>
      <c r="DSH84"/>
      <c r="DSI84"/>
      <c r="DSJ84"/>
      <c r="DSK84"/>
      <c r="DSL84"/>
      <c r="DSM84"/>
      <c r="DSN84"/>
      <c r="DSO84"/>
      <c r="DSP84"/>
      <c r="DSQ84"/>
      <c r="DSR84"/>
      <c r="DSS84"/>
      <c r="DST84"/>
      <c r="DSU84"/>
      <c r="DSV84"/>
      <c r="DSW84"/>
      <c r="DSX84"/>
      <c r="DSY84"/>
      <c r="DSZ84"/>
      <c r="DTA84"/>
      <c r="DTB84"/>
      <c r="DTC84"/>
      <c r="DTD84"/>
      <c r="DTE84"/>
      <c r="DTF84"/>
      <c r="DTG84"/>
      <c r="DTH84"/>
      <c r="DTI84"/>
      <c r="DTJ84"/>
      <c r="DTK84"/>
      <c r="DTL84"/>
      <c r="DTM84"/>
      <c r="DTN84"/>
      <c r="DTO84"/>
      <c r="DTP84"/>
      <c r="DTQ84"/>
      <c r="DTR84"/>
      <c r="DTS84"/>
      <c r="DTT84"/>
      <c r="DTU84"/>
      <c r="DTV84"/>
      <c r="DTW84"/>
      <c r="DTX84"/>
      <c r="DTY84"/>
      <c r="DTZ84"/>
      <c r="DUA84"/>
      <c r="DUB84"/>
      <c r="DUC84"/>
      <c r="DUD84"/>
      <c r="DUE84"/>
      <c r="DUF84"/>
      <c r="DUG84"/>
      <c r="DUH84"/>
      <c r="DUI84"/>
      <c r="DUJ84"/>
      <c r="DUK84"/>
      <c r="DUL84"/>
      <c r="DUM84"/>
      <c r="DUN84"/>
      <c r="DUO84"/>
      <c r="DUP84"/>
      <c r="DUQ84"/>
      <c r="DUR84"/>
      <c r="DUS84"/>
      <c r="DUT84"/>
      <c r="DUU84"/>
      <c r="DUV84"/>
      <c r="DUW84"/>
      <c r="DUX84"/>
      <c r="DUY84"/>
      <c r="DUZ84"/>
      <c r="DVA84"/>
      <c r="DVB84"/>
      <c r="DVC84"/>
      <c r="DVD84"/>
      <c r="DVE84"/>
      <c r="DVF84"/>
      <c r="DVG84"/>
      <c r="DVH84"/>
      <c r="DVI84"/>
      <c r="DVJ84"/>
      <c r="DVK84"/>
      <c r="DVL84"/>
      <c r="DVM84"/>
      <c r="DVN84"/>
      <c r="DVO84"/>
      <c r="DVP84"/>
      <c r="DVQ84"/>
      <c r="DVR84"/>
      <c r="DVS84"/>
      <c r="DVT84"/>
      <c r="DVU84"/>
      <c r="DVV84"/>
      <c r="DVW84"/>
      <c r="DVX84"/>
      <c r="DVY84"/>
      <c r="DVZ84"/>
      <c r="DWA84"/>
      <c r="DWB84"/>
      <c r="DWC84"/>
      <c r="DWD84"/>
      <c r="DWE84"/>
      <c r="DWF84"/>
      <c r="DWG84"/>
      <c r="DWH84"/>
      <c r="DWI84"/>
      <c r="DWJ84"/>
      <c r="DWK84"/>
      <c r="DWL84"/>
      <c r="DWM84"/>
      <c r="DWN84"/>
      <c r="DWO84"/>
      <c r="DWP84"/>
      <c r="DWQ84"/>
      <c r="DWR84"/>
      <c r="DWS84"/>
      <c r="DWT84"/>
      <c r="DWU84"/>
      <c r="DWV84"/>
      <c r="DWW84"/>
      <c r="DWX84"/>
      <c r="DWY84"/>
      <c r="DWZ84"/>
      <c r="DXA84"/>
      <c r="DXB84"/>
      <c r="DXC84"/>
      <c r="DXD84"/>
      <c r="DXE84"/>
      <c r="DXF84"/>
      <c r="DXG84"/>
      <c r="DXH84"/>
      <c r="DXI84"/>
      <c r="DXJ84"/>
      <c r="DXK84"/>
      <c r="DXL84"/>
      <c r="DXM84"/>
      <c r="DXN84"/>
      <c r="DXO84"/>
      <c r="DXP84"/>
      <c r="DXQ84"/>
      <c r="DXR84"/>
      <c r="DXS84"/>
      <c r="DXT84"/>
      <c r="DXU84"/>
      <c r="DXV84"/>
      <c r="DXW84"/>
      <c r="DXX84"/>
      <c r="DXY84"/>
      <c r="DXZ84"/>
      <c r="DYA84"/>
      <c r="DYB84"/>
      <c r="DYC84"/>
      <c r="DYD84"/>
      <c r="DYE84"/>
      <c r="DYF84"/>
      <c r="DYG84"/>
      <c r="DYH84"/>
      <c r="DYI84"/>
      <c r="DYJ84"/>
      <c r="DYK84"/>
      <c r="DYL84"/>
      <c r="DYM84"/>
      <c r="DYN84"/>
      <c r="DYO84"/>
      <c r="DYP84"/>
      <c r="DYQ84"/>
      <c r="DYR84"/>
      <c r="DYS84"/>
      <c r="DYT84"/>
      <c r="DYU84"/>
      <c r="DYV84"/>
      <c r="DYW84"/>
      <c r="DYX84"/>
      <c r="DYY84"/>
      <c r="DYZ84"/>
      <c r="DZA84"/>
      <c r="DZB84"/>
      <c r="DZC84"/>
      <c r="DZD84"/>
      <c r="DZE84"/>
      <c r="DZF84"/>
      <c r="DZG84"/>
      <c r="DZH84"/>
      <c r="DZI84"/>
      <c r="DZJ84"/>
      <c r="DZK84"/>
      <c r="DZL84"/>
      <c r="DZM84"/>
      <c r="DZN84"/>
      <c r="DZO84"/>
      <c r="DZP84"/>
      <c r="DZQ84"/>
      <c r="DZR84"/>
      <c r="DZS84"/>
      <c r="DZT84"/>
      <c r="DZU84"/>
      <c r="DZV84"/>
      <c r="DZW84"/>
      <c r="DZX84"/>
      <c r="DZY84"/>
      <c r="DZZ84"/>
      <c r="EAA84"/>
      <c r="EAB84"/>
      <c r="EAC84"/>
      <c r="EAD84"/>
      <c r="EAE84"/>
      <c r="EAF84"/>
      <c r="EAG84"/>
      <c r="EAH84"/>
      <c r="EAI84"/>
      <c r="EAJ84"/>
      <c r="EAK84"/>
      <c r="EAL84"/>
      <c r="EAM84"/>
      <c r="EAN84"/>
      <c r="EAO84"/>
      <c r="EAP84"/>
      <c r="EAQ84"/>
      <c r="EAR84"/>
      <c r="EAS84"/>
      <c r="EAT84"/>
      <c r="EAU84"/>
      <c r="EAV84"/>
      <c r="EAW84"/>
      <c r="EAX84"/>
      <c r="EAY84"/>
      <c r="EAZ84"/>
      <c r="EBA84"/>
      <c r="EBB84"/>
      <c r="EBC84"/>
      <c r="EBD84"/>
      <c r="EBE84"/>
      <c r="EBF84"/>
      <c r="EBG84"/>
      <c r="EBH84"/>
      <c r="EBI84"/>
      <c r="EBJ84"/>
      <c r="EBK84"/>
      <c r="EBL84"/>
      <c r="EBM84"/>
      <c r="EBN84"/>
      <c r="EBO84"/>
      <c r="EBP84"/>
      <c r="EBQ84"/>
      <c r="EBR84"/>
      <c r="EBS84"/>
      <c r="EBT84"/>
      <c r="EBU84"/>
      <c r="EBV84"/>
      <c r="EBW84"/>
      <c r="EBX84"/>
      <c r="EBY84"/>
      <c r="EBZ84"/>
      <c r="ECA84"/>
      <c r="ECB84"/>
      <c r="ECC84"/>
      <c r="ECD84"/>
      <c r="ECE84"/>
      <c r="ECF84"/>
      <c r="ECG84"/>
      <c r="ECH84"/>
      <c r="ECI84"/>
      <c r="ECJ84"/>
      <c r="ECK84"/>
      <c r="ECL84"/>
      <c r="ECM84"/>
      <c r="ECN84"/>
      <c r="ECO84"/>
      <c r="ECP84"/>
      <c r="ECQ84"/>
      <c r="ECR84"/>
      <c r="ECS84"/>
      <c r="ECT84"/>
      <c r="ECU84"/>
      <c r="ECV84"/>
      <c r="ECW84"/>
      <c r="ECX84"/>
      <c r="ECY84"/>
      <c r="ECZ84"/>
      <c r="EDA84"/>
      <c r="EDB84"/>
      <c r="EDC84"/>
      <c r="EDD84"/>
      <c r="EDE84"/>
      <c r="EDF84"/>
      <c r="EDG84"/>
      <c r="EDH84"/>
      <c r="EDI84"/>
      <c r="EDJ84"/>
      <c r="EDK84"/>
      <c r="EDL84"/>
      <c r="EDM84"/>
      <c r="EDN84"/>
      <c r="EDO84"/>
      <c r="EDP84"/>
      <c r="EDQ84"/>
      <c r="EDR84"/>
      <c r="EDS84"/>
      <c r="EDT84"/>
      <c r="EDU84"/>
      <c r="EDV84"/>
      <c r="EDW84"/>
      <c r="EDX84"/>
      <c r="EDY84"/>
      <c r="EDZ84"/>
      <c r="EEA84"/>
      <c r="EEB84"/>
      <c r="EEC84"/>
      <c r="EED84"/>
      <c r="EEE84"/>
      <c r="EEF84"/>
      <c r="EEG84"/>
      <c r="EEH84"/>
      <c r="EEI84"/>
      <c r="EEJ84"/>
      <c r="EEK84"/>
      <c r="EEL84"/>
      <c r="EEM84"/>
      <c r="EEN84"/>
      <c r="EEO84"/>
      <c r="EEP84"/>
      <c r="EEQ84"/>
      <c r="EER84"/>
      <c r="EES84"/>
      <c r="EET84"/>
      <c r="EEU84"/>
      <c r="EEV84"/>
      <c r="EEW84"/>
      <c r="EEX84"/>
      <c r="EEY84"/>
      <c r="EEZ84"/>
      <c r="EFA84"/>
      <c r="EFB84"/>
      <c r="EFC84"/>
      <c r="EFD84"/>
      <c r="EFE84"/>
      <c r="EFF84"/>
      <c r="EFG84"/>
      <c r="EFH84"/>
      <c r="EFI84"/>
      <c r="EFJ84"/>
      <c r="EFK84"/>
      <c r="EFL84"/>
      <c r="EFM84"/>
      <c r="EFN84"/>
      <c r="EFO84"/>
      <c r="EFP84"/>
      <c r="EFQ84"/>
      <c r="EFR84"/>
      <c r="EFS84"/>
      <c r="EFT84"/>
      <c r="EFU84"/>
      <c r="EFV84"/>
      <c r="EFW84"/>
      <c r="EFX84"/>
      <c r="EFY84"/>
      <c r="EFZ84"/>
      <c r="EGA84"/>
      <c r="EGB84"/>
      <c r="EGC84"/>
      <c r="EGD84"/>
      <c r="EGE84"/>
      <c r="EGF84"/>
      <c r="EGG84"/>
      <c r="EGH84"/>
      <c r="EGI84"/>
      <c r="EGJ84"/>
      <c r="EGK84"/>
      <c r="EGL84"/>
      <c r="EGM84"/>
      <c r="EGN84"/>
      <c r="EGO84"/>
      <c r="EGP84"/>
      <c r="EGQ84"/>
      <c r="EGR84"/>
      <c r="EGS84"/>
      <c r="EGT84"/>
      <c r="EGU84"/>
      <c r="EGV84"/>
      <c r="EGW84"/>
      <c r="EGX84"/>
      <c r="EGY84"/>
      <c r="EGZ84"/>
      <c r="EHA84"/>
      <c r="EHB84"/>
      <c r="EHC84"/>
      <c r="EHD84"/>
      <c r="EHE84"/>
      <c r="EHF84"/>
      <c r="EHG84"/>
      <c r="EHH84"/>
      <c r="EHI84"/>
      <c r="EHJ84"/>
      <c r="EHK84"/>
      <c r="EHL84"/>
      <c r="EHM84"/>
      <c r="EHN84"/>
      <c r="EHO84"/>
      <c r="EHP84"/>
      <c r="EHQ84"/>
      <c r="EHR84"/>
      <c r="EHS84"/>
      <c r="EHT84"/>
      <c r="EHU84"/>
      <c r="EHV84"/>
      <c r="EHW84"/>
      <c r="EHX84"/>
      <c r="EHY84"/>
      <c r="EHZ84"/>
      <c r="EIA84"/>
      <c r="EIB84"/>
      <c r="EIC84"/>
      <c r="EID84"/>
      <c r="EIE84"/>
      <c r="EIF84"/>
      <c r="EIG84"/>
      <c r="EIH84"/>
      <c r="EII84"/>
      <c r="EIJ84"/>
      <c r="EIK84"/>
      <c r="EIL84"/>
      <c r="EIM84"/>
      <c r="EIN84"/>
      <c r="EIO84"/>
      <c r="EIP84"/>
      <c r="EIQ84"/>
      <c r="EIR84"/>
      <c r="EIS84"/>
      <c r="EIT84"/>
      <c r="EIU84"/>
      <c r="EIV84"/>
      <c r="EIW84"/>
      <c r="EIX84"/>
      <c r="EIY84"/>
      <c r="EIZ84"/>
      <c r="EJA84"/>
      <c r="EJB84"/>
      <c r="EJC84"/>
      <c r="EJD84"/>
      <c r="EJE84"/>
      <c r="EJF84"/>
      <c r="EJG84"/>
      <c r="EJH84"/>
      <c r="EJI84"/>
      <c r="EJJ84"/>
      <c r="EJK84"/>
      <c r="EJL84"/>
      <c r="EJM84"/>
      <c r="EJN84"/>
      <c r="EJO84"/>
      <c r="EJP84"/>
      <c r="EJQ84"/>
      <c r="EJR84"/>
      <c r="EJS84"/>
      <c r="EJT84"/>
      <c r="EJU84"/>
      <c r="EJV84"/>
      <c r="EJW84"/>
      <c r="EJX84"/>
      <c r="EJY84"/>
      <c r="EJZ84"/>
      <c r="EKA84"/>
      <c r="EKB84"/>
      <c r="EKC84"/>
      <c r="EKD84"/>
      <c r="EKE84"/>
      <c r="EKF84"/>
      <c r="EKG84"/>
      <c r="EKH84"/>
      <c r="EKI84"/>
      <c r="EKJ84"/>
      <c r="EKK84"/>
      <c r="EKL84"/>
      <c r="EKM84"/>
      <c r="EKN84"/>
      <c r="EKO84"/>
      <c r="EKP84"/>
      <c r="EKQ84"/>
      <c r="EKR84"/>
      <c r="EKS84"/>
      <c r="EKT84"/>
      <c r="EKU84"/>
      <c r="EKV84"/>
      <c r="EKW84"/>
      <c r="EKX84"/>
      <c r="EKY84"/>
      <c r="EKZ84"/>
      <c r="ELA84"/>
      <c r="ELB84"/>
      <c r="ELC84"/>
      <c r="ELD84"/>
      <c r="ELE84"/>
      <c r="ELF84"/>
      <c r="ELG84"/>
      <c r="ELH84"/>
      <c r="ELI84"/>
      <c r="ELJ84"/>
      <c r="ELK84"/>
      <c r="ELL84"/>
      <c r="ELM84"/>
      <c r="ELN84"/>
      <c r="ELO84"/>
      <c r="ELP84"/>
      <c r="ELQ84"/>
      <c r="ELR84"/>
      <c r="ELS84"/>
      <c r="ELT84"/>
      <c r="ELU84"/>
      <c r="ELV84"/>
      <c r="ELW84"/>
      <c r="ELX84"/>
      <c r="ELY84"/>
      <c r="ELZ84"/>
      <c r="EMA84"/>
      <c r="EMB84"/>
      <c r="EMC84"/>
      <c r="EMD84"/>
      <c r="EME84"/>
      <c r="EMF84"/>
      <c r="EMG84"/>
      <c r="EMH84"/>
      <c r="EMI84"/>
      <c r="EMJ84"/>
      <c r="EMK84"/>
      <c r="EML84"/>
      <c r="EMM84"/>
      <c r="EMN84"/>
      <c r="EMO84"/>
      <c r="EMP84"/>
      <c r="EMQ84"/>
      <c r="EMR84"/>
      <c r="EMS84"/>
      <c r="EMT84"/>
      <c r="EMU84"/>
      <c r="EMV84"/>
      <c r="EMW84"/>
      <c r="EMX84"/>
      <c r="EMY84"/>
      <c r="EMZ84"/>
      <c r="ENA84"/>
      <c r="ENB84"/>
      <c r="ENC84"/>
      <c r="END84"/>
      <c r="ENE84"/>
      <c r="ENF84"/>
      <c r="ENG84"/>
      <c r="ENH84"/>
      <c r="ENI84"/>
      <c r="ENJ84"/>
      <c r="ENK84"/>
      <c r="ENL84"/>
      <c r="ENM84"/>
      <c r="ENN84"/>
      <c r="ENO84"/>
      <c r="ENP84"/>
      <c r="ENQ84"/>
      <c r="ENR84"/>
      <c r="ENS84"/>
      <c r="ENT84"/>
      <c r="ENU84"/>
      <c r="ENV84"/>
      <c r="ENW84"/>
      <c r="ENX84"/>
      <c r="ENY84"/>
      <c r="ENZ84"/>
      <c r="EOA84"/>
      <c r="EOB84"/>
      <c r="EOC84"/>
      <c r="EOD84"/>
      <c r="EOE84"/>
      <c r="EOF84"/>
      <c r="EOG84"/>
      <c r="EOH84"/>
      <c r="EOI84"/>
      <c r="EOJ84"/>
      <c r="EOK84"/>
      <c r="EOL84"/>
      <c r="EOM84"/>
      <c r="EON84"/>
      <c r="EOO84"/>
      <c r="EOP84"/>
      <c r="EOQ84"/>
      <c r="EOR84"/>
      <c r="EOS84"/>
      <c r="EOT84"/>
      <c r="EOU84"/>
      <c r="EOV84"/>
      <c r="EOW84"/>
      <c r="EOX84"/>
      <c r="EOY84"/>
      <c r="EOZ84"/>
      <c r="EPA84"/>
      <c r="EPB84"/>
      <c r="EPC84"/>
      <c r="EPD84"/>
      <c r="EPE84"/>
      <c r="EPF84"/>
      <c r="EPG84"/>
      <c r="EPH84"/>
      <c r="EPI84"/>
      <c r="EPJ84"/>
      <c r="EPK84"/>
      <c r="EPL84"/>
      <c r="EPM84"/>
      <c r="EPN84"/>
      <c r="EPO84"/>
      <c r="EPP84"/>
      <c r="EPQ84"/>
      <c r="EPR84"/>
      <c r="EPS84"/>
      <c r="EPT84"/>
      <c r="EPU84"/>
      <c r="EPV84"/>
      <c r="EPW84"/>
      <c r="EPX84"/>
      <c r="EPY84"/>
      <c r="EPZ84"/>
      <c r="EQA84"/>
      <c r="EQB84"/>
      <c r="EQC84"/>
      <c r="EQD84"/>
      <c r="EQE84"/>
      <c r="EQF84"/>
      <c r="EQG84"/>
      <c r="EQH84"/>
      <c r="EQI84"/>
      <c r="EQJ84"/>
      <c r="EQK84"/>
      <c r="EQL84"/>
      <c r="EQM84"/>
      <c r="EQN84"/>
      <c r="EQO84"/>
      <c r="EQP84"/>
      <c r="EQQ84"/>
      <c r="EQR84"/>
      <c r="EQS84"/>
      <c r="EQT84"/>
      <c r="EQU84"/>
      <c r="EQV84"/>
      <c r="EQW84"/>
      <c r="EQX84"/>
      <c r="EQY84"/>
      <c r="EQZ84"/>
      <c r="ERA84"/>
      <c r="ERB84"/>
      <c r="ERC84"/>
      <c r="ERD84"/>
      <c r="ERE84"/>
      <c r="ERF84"/>
      <c r="ERG84"/>
      <c r="ERH84"/>
      <c r="ERI84"/>
      <c r="ERJ84"/>
      <c r="ERK84"/>
      <c r="ERL84"/>
      <c r="ERM84"/>
      <c r="ERN84"/>
      <c r="ERO84"/>
      <c r="ERP84"/>
      <c r="ERQ84"/>
      <c r="ERR84"/>
      <c r="ERS84"/>
      <c r="ERT84"/>
      <c r="ERU84"/>
      <c r="ERV84"/>
      <c r="ERW84"/>
      <c r="ERX84"/>
      <c r="ERY84"/>
      <c r="ERZ84"/>
      <c r="ESA84"/>
      <c r="ESB84"/>
      <c r="ESC84"/>
      <c r="ESD84"/>
      <c r="ESE84"/>
      <c r="ESF84"/>
      <c r="ESG84"/>
      <c r="ESH84"/>
      <c r="ESI84"/>
      <c r="ESJ84"/>
      <c r="ESK84"/>
      <c r="ESL84"/>
      <c r="ESM84"/>
      <c r="ESN84"/>
      <c r="ESO84"/>
      <c r="ESP84"/>
      <c r="ESQ84"/>
      <c r="ESR84"/>
      <c r="ESS84"/>
      <c r="EST84"/>
      <c r="ESU84"/>
      <c r="ESV84"/>
      <c r="ESW84"/>
      <c r="ESX84"/>
      <c r="ESY84"/>
      <c r="ESZ84"/>
      <c r="ETA84"/>
      <c r="ETB84"/>
      <c r="ETC84"/>
      <c r="ETD84"/>
      <c r="ETE84"/>
      <c r="ETF84"/>
      <c r="ETG84"/>
      <c r="ETH84"/>
      <c r="ETI84"/>
      <c r="ETJ84"/>
      <c r="ETK84"/>
      <c r="ETL84"/>
      <c r="ETM84"/>
      <c r="ETN84"/>
      <c r="ETO84"/>
      <c r="ETP84"/>
      <c r="ETQ84"/>
      <c r="ETR84"/>
      <c r="ETS84"/>
      <c r="ETT84"/>
      <c r="ETU84"/>
      <c r="ETV84"/>
      <c r="ETW84"/>
      <c r="ETX84"/>
      <c r="ETY84"/>
      <c r="ETZ84"/>
      <c r="EUA84"/>
      <c r="EUB84"/>
      <c r="EUC84"/>
      <c r="EUD84"/>
      <c r="EUE84"/>
      <c r="EUF84"/>
      <c r="EUG84"/>
      <c r="EUH84"/>
      <c r="EUI84"/>
      <c r="EUJ84"/>
      <c r="EUK84"/>
      <c r="EUL84"/>
      <c r="EUM84"/>
      <c r="EUN84"/>
      <c r="EUO84"/>
      <c r="EUP84"/>
      <c r="EUQ84"/>
      <c r="EUR84"/>
      <c r="EUS84"/>
      <c r="EUT84"/>
      <c r="EUU84"/>
      <c r="EUV84"/>
      <c r="EUW84"/>
      <c r="EUX84"/>
      <c r="EUY84"/>
      <c r="EUZ84"/>
      <c r="EVA84"/>
      <c r="EVB84"/>
      <c r="EVC84"/>
      <c r="EVD84"/>
      <c r="EVE84"/>
      <c r="EVF84"/>
      <c r="EVG84"/>
      <c r="EVH84"/>
      <c r="EVI84"/>
      <c r="EVJ84"/>
      <c r="EVK84"/>
      <c r="EVL84"/>
      <c r="EVM84"/>
      <c r="EVN84"/>
      <c r="EVO84"/>
      <c r="EVP84"/>
      <c r="EVQ84"/>
      <c r="EVR84"/>
      <c r="EVS84"/>
      <c r="EVT84"/>
      <c r="EVU84"/>
      <c r="EVV84"/>
      <c r="EVW84"/>
      <c r="EVX84"/>
      <c r="EVY84"/>
      <c r="EVZ84"/>
      <c r="EWA84"/>
      <c r="EWB84"/>
      <c r="EWC84"/>
      <c r="EWD84"/>
      <c r="EWE84"/>
      <c r="EWF84"/>
      <c r="EWG84"/>
      <c r="EWH84"/>
      <c r="EWI84"/>
      <c r="EWJ84"/>
      <c r="EWK84"/>
      <c r="EWL84"/>
      <c r="EWM84"/>
      <c r="EWN84"/>
      <c r="EWO84"/>
      <c r="EWP84"/>
      <c r="EWQ84"/>
      <c r="EWR84"/>
      <c r="EWS84"/>
      <c r="EWT84"/>
      <c r="EWU84"/>
      <c r="EWV84"/>
      <c r="EWW84"/>
      <c r="EWX84"/>
      <c r="EWY84"/>
      <c r="EWZ84"/>
      <c r="EXA84"/>
      <c r="EXB84"/>
      <c r="EXC84"/>
      <c r="EXD84"/>
      <c r="EXE84"/>
      <c r="EXF84"/>
      <c r="EXG84"/>
      <c r="EXH84"/>
      <c r="EXI84"/>
      <c r="EXJ84"/>
      <c r="EXK84"/>
      <c r="EXL84"/>
      <c r="EXM84"/>
      <c r="EXN84"/>
      <c r="EXO84"/>
      <c r="EXP84"/>
      <c r="EXQ84"/>
      <c r="EXR84"/>
      <c r="EXS84"/>
      <c r="EXT84"/>
      <c r="EXU84"/>
      <c r="EXV84"/>
      <c r="EXW84"/>
      <c r="EXX84"/>
      <c r="EXY84"/>
      <c r="EXZ84"/>
      <c r="EYA84"/>
      <c r="EYB84"/>
      <c r="EYC84"/>
      <c r="EYD84"/>
      <c r="EYE84"/>
      <c r="EYF84"/>
      <c r="EYG84"/>
      <c r="EYH84"/>
      <c r="EYI84"/>
      <c r="EYJ84"/>
      <c r="EYK84"/>
      <c r="EYL84"/>
      <c r="EYM84"/>
      <c r="EYN84"/>
      <c r="EYO84"/>
      <c r="EYP84"/>
      <c r="EYQ84"/>
      <c r="EYR84"/>
      <c r="EYS84"/>
      <c r="EYT84"/>
      <c r="EYU84"/>
      <c r="EYV84"/>
      <c r="EYW84"/>
      <c r="EYX84"/>
      <c r="EYY84"/>
      <c r="EYZ84"/>
      <c r="EZA84"/>
      <c r="EZB84"/>
      <c r="EZC84"/>
      <c r="EZD84"/>
      <c r="EZE84"/>
      <c r="EZF84"/>
      <c r="EZG84"/>
      <c r="EZH84"/>
      <c r="EZI84"/>
      <c r="EZJ84"/>
      <c r="EZK84"/>
      <c r="EZL84"/>
      <c r="EZM84"/>
      <c r="EZN84"/>
      <c r="EZO84"/>
      <c r="EZP84"/>
      <c r="EZQ84"/>
      <c r="EZR84"/>
      <c r="EZS84"/>
      <c r="EZT84"/>
      <c r="EZU84"/>
      <c r="EZV84"/>
      <c r="EZW84"/>
      <c r="EZX84"/>
      <c r="EZY84"/>
      <c r="EZZ84"/>
      <c r="FAA84"/>
      <c r="FAB84"/>
      <c r="FAC84"/>
      <c r="FAD84"/>
      <c r="FAE84"/>
      <c r="FAF84"/>
      <c r="FAG84"/>
      <c r="FAH84"/>
      <c r="FAI84"/>
      <c r="FAJ84"/>
      <c r="FAK84"/>
      <c r="FAL84"/>
      <c r="FAM84"/>
      <c r="FAN84"/>
      <c r="FAO84"/>
      <c r="FAP84"/>
      <c r="FAQ84"/>
      <c r="FAR84"/>
      <c r="FAS84"/>
      <c r="FAT84"/>
      <c r="FAU84"/>
      <c r="FAV84"/>
      <c r="FAW84"/>
      <c r="FAX84"/>
      <c r="FAY84"/>
      <c r="FAZ84"/>
      <c r="FBA84"/>
      <c r="FBB84"/>
      <c r="FBC84"/>
      <c r="FBD84"/>
      <c r="FBE84"/>
      <c r="FBF84"/>
      <c r="FBG84"/>
      <c r="FBH84"/>
      <c r="FBI84"/>
      <c r="FBJ84"/>
      <c r="FBK84"/>
      <c r="FBL84"/>
      <c r="FBM84"/>
      <c r="FBN84"/>
      <c r="FBO84"/>
      <c r="FBP84"/>
      <c r="FBQ84"/>
      <c r="FBR84"/>
      <c r="FBS84"/>
      <c r="FBT84"/>
      <c r="FBU84"/>
      <c r="FBV84"/>
      <c r="FBW84"/>
      <c r="FBX84"/>
      <c r="FBY84"/>
      <c r="FBZ84"/>
      <c r="FCA84"/>
      <c r="FCB84"/>
      <c r="FCC84"/>
      <c r="FCD84"/>
      <c r="FCE84"/>
      <c r="FCF84"/>
      <c r="FCG84"/>
      <c r="FCH84"/>
      <c r="FCI84"/>
      <c r="FCJ84"/>
      <c r="FCK84"/>
      <c r="FCL84"/>
      <c r="FCM84"/>
      <c r="FCN84"/>
      <c r="FCO84"/>
      <c r="FCP84"/>
      <c r="FCQ84"/>
      <c r="FCR84"/>
      <c r="FCS84"/>
      <c r="FCT84"/>
      <c r="FCU84"/>
      <c r="FCV84"/>
      <c r="FCW84"/>
      <c r="FCX84"/>
      <c r="FCY84"/>
      <c r="FCZ84"/>
      <c r="FDA84"/>
      <c r="FDB84"/>
      <c r="FDC84"/>
      <c r="FDD84"/>
      <c r="FDE84"/>
      <c r="FDF84"/>
      <c r="FDG84"/>
      <c r="FDH84"/>
      <c r="FDI84"/>
      <c r="FDJ84"/>
      <c r="FDK84"/>
      <c r="FDL84"/>
      <c r="FDM84"/>
      <c r="FDN84"/>
      <c r="FDO84"/>
      <c r="FDP84"/>
      <c r="FDQ84"/>
      <c r="FDR84"/>
      <c r="FDS84"/>
      <c r="FDT84"/>
      <c r="FDU84"/>
      <c r="FDV84"/>
      <c r="FDW84"/>
      <c r="FDX84"/>
      <c r="FDY84"/>
      <c r="FDZ84"/>
      <c r="FEA84"/>
      <c r="FEB84"/>
      <c r="FEC84"/>
      <c r="FED84"/>
      <c r="FEE84"/>
      <c r="FEF84"/>
      <c r="FEG84"/>
      <c r="FEH84"/>
      <c r="FEI84"/>
      <c r="FEJ84"/>
      <c r="FEK84"/>
      <c r="FEL84"/>
      <c r="FEM84"/>
      <c r="FEN84"/>
      <c r="FEO84"/>
      <c r="FEP84"/>
      <c r="FEQ84"/>
      <c r="FER84"/>
      <c r="FES84"/>
      <c r="FET84"/>
      <c r="FEU84"/>
      <c r="FEV84"/>
      <c r="FEW84"/>
      <c r="FEX84"/>
      <c r="FEY84"/>
      <c r="FEZ84"/>
      <c r="FFA84"/>
      <c r="FFB84"/>
      <c r="FFC84"/>
      <c r="FFD84"/>
      <c r="FFE84"/>
      <c r="FFF84"/>
      <c r="FFG84"/>
      <c r="FFH84"/>
      <c r="FFI84"/>
      <c r="FFJ84"/>
      <c r="FFK84"/>
      <c r="FFL84"/>
      <c r="FFM84"/>
      <c r="FFN84"/>
      <c r="FFO84"/>
      <c r="FFP84"/>
      <c r="FFQ84"/>
      <c r="FFR84"/>
      <c r="FFS84"/>
      <c r="FFT84"/>
      <c r="FFU84"/>
      <c r="FFV84"/>
      <c r="FFW84"/>
      <c r="FFX84"/>
      <c r="FFY84"/>
      <c r="FFZ84"/>
      <c r="FGA84"/>
      <c r="FGB84"/>
      <c r="FGC84"/>
      <c r="FGD84"/>
      <c r="FGE84"/>
      <c r="FGF84"/>
      <c r="FGG84"/>
      <c r="FGH84"/>
      <c r="FGI84"/>
      <c r="FGJ84"/>
      <c r="FGK84"/>
      <c r="FGL84"/>
      <c r="FGM84"/>
      <c r="FGN84"/>
      <c r="FGO84"/>
      <c r="FGP84"/>
      <c r="FGQ84"/>
      <c r="FGR84"/>
      <c r="FGS84"/>
      <c r="FGT84"/>
      <c r="FGU84"/>
      <c r="FGV84"/>
      <c r="FGW84"/>
      <c r="FGX84"/>
      <c r="FGY84"/>
      <c r="FGZ84"/>
      <c r="FHA84"/>
      <c r="FHB84"/>
      <c r="FHC84"/>
      <c r="FHD84"/>
      <c r="FHE84"/>
      <c r="FHF84"/>
      <c r="FHG84"/>
      <c r="FHH84"/>
      <c r="FHI84"/>
      <c r="FHJ84"/>
      <c r="FHK84"/>
      <c r="FHL84"/>
      <c r="FHM84"/>
      <c r="FHN84"/>
      <c r="FHO84"/>
      <c r="FHP84"/>
      <c r="FHQ84"/>
      <c r="FHR84"/>
      <c r="FHS84"/>
      <c r="FHT84"/>
      <c r="FHU84"/>
      <c r="FHV84"/>
      <c r="FHW84"/>
      <c r="FHX84"/>
      <c r="FHY84"/>
      <c r="FHZ84"/>
      <c r="FIA84"/>
      <c r="FIB84"/>
      <c r="FIC84"/>
      <c r="FID84"/>
      <c r="FIE84"/>
      <c r="FIF84"/>
      <c r="FIG84"/>
      <c r="FIH84"/>
      <c r="FII84"/>
      <c r="FIJ84"/>
      <c r="FIK84"/>
      <c r="FIL84"/>
      <c r="FIM84"/>
      <c r="FIN84"/>
      <c r="FIO84"/>
      <c r="FIP84"/>
      <c r="FIQ84"/>
      <c r="FIR84"/>
      <c r="FIS84"/>
      <c r="FIT84"/>
      <c r="FIU84"/>
      <c r="FIV84"/>
      <c r="FIW84"/>
      <c r="FIX84"/>
      <c r="FIY84"/>
      <c r="FIZ84"/>
      <c r="FJA84"/>
      <c r="FJB84"/>
      <c r="FJC84"/>
      <c r="FJD84"/>
      <c r="FJE84"/>
      <c r="FJF84"/>
      <c r="FJG84"/>
      <c r="FJH84"/>
      <c r="FJI84"/>
      <c r="FJJ84"/>
      <c r="FJK84"/>
      <c r="FJL84"/>
      <c r="FJM84"/>
      <c r="FJN84"/>
      <c r="FJO84"/>
      <c r="FJP84"/>
      <c r="FJQ84"/>
      <c r="FJR84"/>
      <c r="FJS84"/>
      <c r="FJT84"/>
      <c r="FJU84"/>
      <c r="FJV84"/>
      <c r="FJW84"/>
      <c r="FJX84"/>
      <c r="FJY84"/>
      <c r="FJZ84"/>
      <c r="FKA84"/>
      <c r="FKB84"/>
      <c r="FKC84"/>
      <c r="FKD84"/>
      <c r="FKE84"/>
      <c r="FKF84"/>
      <c r="FKG84"/>
      <c r="FKH84"/>
      <c r="FKI84"/>
      <c r="FKJ84"/>
      <c r="FKK84"/>
      <c r="FKL84"/>
      <c r="FKM84"/>
      <c r="FKN84"/>
      <c r="FKO84"/>
      <c r="FKP84"/>
      <c r="FKQ84"/>
      <c r="FKR84"/>
      <c r="FKS84"/>
      <c r="FKT84"/>
      <c r="FKU84"/>
      <c r="FKV84"/>
      <c r="FKW84"/>
      <c r="FKX84"/>
      <c r="FKY84"/>
      <c r="FKZ84"/>
      <c r="FLA84"/>
      <c r="FLB84"/>
      <c r="FLC84"/>
      <c r="FLD84"/>
      <c r="FLE84"/>
      <c r="FLF84"/>
      <c r="FLG84"/>
      <c r="FLH84"/>
      <c r="FLI84"/>
      <c r="FLJ84"/>
      <c r="FLK84"/>
      <c r="FLL84"/>
      <c r="FLM84"/>
      <c r="FLN84"/>
      <c r="FLO84"/>
      <c r="FLP84"/>
      <c r="FLQ84"/>
      <c r="FLR84"/>
      <c r="FLS84"/>
      <c r="FLT84"/>
      <c r="FLU84"/>
      <c r="FLV84"/>
      <c r="FLW84"/>
      <c r="FLX84"/>
      <c r="FLY84"/>
      <c r="FLZ84"/>
      <c r="FMA84"/>
      <c r="FMB84"/>
      <c r="FMC84"/>
      <c r="FMD84"/>
      <c r="FME84"/>
      <c r="FMF84"/>
      <c r="FMG84"/>
      <c r="FMH84"/>
      <c r="FMI84"/>
      <c r="FMJ84"/>
      <c r="FMK84"/>
      <c r="FML84"/>
      <c r="FMM84"/>
      <c r="FMN84"/>
      <c r="FMO84"/>
      <c r="FMP84"/>
      <c r="FMQ84"/>
      <c r="FMR84"/>
      <c r="FMS84"/>
      <c r="FMT84"/>
      <c r="FMU84"/>
      <c r="FMV84"/>
      <c r="FMW84"/>
      <c r="FMX84"/>
      <c r="FMY84"/>
      <c r="FMZ84"/>
      <c r="FNA84"/>
      <c r="FNB84"/>
      <c r="FNC84"/>
      <c r="FND84"/>
      <c r="FNE84"/>
      <c r="FNF84"/>
      <c r="FNG84"/>
      <c r="FNH84"/>
      <c r="FNI84"/>
      <c r="FNJ84"/>
      <c r="FNK84"/>
      <c r="FNL84"/>
      <c r="FNM84"/>
      <c r="FNN84"/>
      <c r="FNO84"/>
      <c r="FNP84"/>
      <c r="FNQ84"/>
      <c r="FNR84"/>
      <c r="FNS84"/>
      <c r="FNT84"/>
      <c r="FNU84"/>
      <c r="FNV84"/>
      <c r="FNW84"/>
      <c r="FNX84"/>
      <c r="FNY84"/>
      <c r="FNZ84"/>
      <c r="FOA84"/>
      <c r="FOB84"/>
      <c r="FOC84"/>
      <c r="FOD84"/>
      <c r="FOE84"/>
      <c r="FOF84"/>
      <c r="FOG84"/>
      <c r="FOH84"/>
      <c r="FOI84"/>
      <c r="FOJ84"/>
      <c r="FOK84"/>
      <c r="FOL84"/>
      <c r="FOM84"/>
      <c r="FON84"/>
      <c r="FOO84"/>
      <c r="FOP84"/>
      <c r="FOQ84"/>
      <c r="FOR84"/>
      <c r="FOS84"/>
      <c r="FOT84"/>
      <c r="FOU84"/>
      <c r="FOV84"/>
      <c r="FOW84"/>
      <c r="FOX84"/>
      <c r="FOY84"/>
      <c r="FOZ84"/>
      <c r="FPA84"/>
      <c r="FPB84"/>
      <c r="FPC84"/>
      <c r="FPD84"/>
      <c r="FPE84"/>
      <c r="FPF84"/>
      <c r="FPG84"/>
      <c r="FPH84"/>
      <c r="FPI84"/>
      <c r="FPJ84"/>
      <c r="FPK84"/>
      <c r="FPL84"/>
      <c r="FPM84"/>
      <c r="FPN84"/>
      <c r="FPO84"/>
      <c r="FPP84"/>
      <c r="FPQ84"/>
      <c r="FPR84"/>
      <c r="FPS84"/>
      <c r="FPT84"/>
      <c r="FPU84"/>
      <c r="FPV84"/>
      <c r="FPW84"/>
      <c r="FPX84"/>
      <c r="FPY84"/>
      <c r="FPZ84"/>
      <c r="FQA84"/>
      <c r="FQB84"/>
      <c r="FQC84"/>
      <c r="FQD84"/>
      <c r="FQE84"/>
      <c r="FQF84"/>
      <c r="FQG84"/>
      <c r="FQH84"/>
      <c r="FQI84"/>
      <c r="FQJ84"/>
      <c r="FQK84"/>
      <c r="FQL84"/>
      <c r="FQM84"/>
      <c r="FQN84"/>
      <c r="FQO84"/>
      <c r="FQP84"/>
      <c r="FQQ84"/>
      <c r="FQR84"/>
      <c r="FQS84"/>
      <c r="FQT84"/>
      <c r="FQU84"/>
      <c r="FQV84"/>
      <c r="FQW84"/>
      <c r="FQX84"/>
      <c r="FQY84"/>
      <c r="FQZ84"/>
      <c r="FRA84"/>
      <c r="FRB84"/>
      <c r="FRC84"/>
      <c r="FRD84"/>
      <c r="FRE84"/>
      <c r="FRF84"/>
      <c r="FRG84"/>
      <c r="FRH84"/>
      <c r="FRI84"/>
      <c r="FRJ84"/>
      <c r="FRK84"/>
      <c r="FRL84"/>
      <c r="FRM84"/>
      <c r="FRN84"/>
      <c r="FRO84"/>
      <c r="FRP84"/>
      <c r="FRQ84"/>
      <c r="FRR84"/>
      <c r="FRS84"/>
      <c r="FRT84"/>
      <c r="FRU84"/>
      <c r="FRV84"/>
      <c r="FRW84"/>
      <c r="FRX84"/>
      <c r="FRY84"/>
      <c r="FRZ84"/>
      <c r="FSA84"/>
      <c r="FSB84"/>
      <c r="FSC84"/>
      <c r="FSD84"/>
      <c r="FSE84"/>
      <c r="FSF84"/>
      <c r="FSG84"/>
      <c r="FSH84"/>
      <c r="FSI84"/>
      <c r="FSJ84"/>
      <c r="FSK84"/>
      <c r="FSL84"/>
      <c r="FSM84"/>
      <c r="FSN84"/>
      <c r="FSO84"/>
      <c r="FSP84"/>
      <c r="FSQ84"/>
      <c r="FSR84"/>
      <c r="FSS84"/>
      <c r="FST84"/>
      <c r="FSU84"/>
      <c r="FSV84"/>
      <c r="FSW84"/>
      <c r="FSX84"/>
      <c r="FSY84"/>
      <c r="FSZ84"/>
      <c r="FTA84"/>
      <c r="FTB84"/>
      <c r="FTC84"/>
      <c r="FTD84"/>
      <c r="FTE84"/>
      <c r="FTF84"/>
      <c r="FTG84"/>
      <c r="FTH84"/>
      <c r="FTI84"/>
      <c r="FTJ84"/>
      <c r="FTK84"/>
      <c r="FTL84"/>
      <c r="FTM84"/>
      <c r="FTN84"/>
      <c r="FTO84"/>
      <c r="FTP84"/>
      <c r="FTQ84"/>
      <c r="FTR84"/>
      <c r="FTS84"/>
      <c r="FTT84"/>
      <c r="FTU84"/>
      <c r="FTV84"/>
      <c r="FTW84"/>
      <c r="FTX84"/>
      <c r="FTY84"/>
      <c r="FTZ84"/>
      <c r="FUA84"/>
      <c r="FUB84"/>
      <c r="FUC84"/>
      <c r="FUD84"/>
      <c r="FUE84"/>
      <c r="FUF84"/>
      <c r="FUG84"/>
      <c r="FUH84"/>
      <c r="FUI84"/>
      <c r="FUJ84"/>
      <c r="FUK84"/>
      <c r="FUL84"/>
      <c r="FUM84"/>
      <c r="FUN84"/>
      <c r="FUO84"/>
      <c r="FUP84"/>
      <c r="FUQ84"/>
      <c r="FUR84"/>
      <c r="FUS84"/>
    </row>
    <row r="85" spans="1:4621" s="143" customFormat="1">
      <c r="A85" s="139" t="s">
        <v>7</v>
      </c>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40"/>
      <c r="AA85" s="140"/>
      <c r="AB85" s="140"/>
      <c r="AC85" s="141"/>
      <c r="AD85" s="142">
        <f>ROW()</f>
        <v>85</v>
      </c>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c r="AXD85"/>
      <c r="AXE85"/>
      <c r="AXF85"/>
      <c r="AXG85"/>
      <c r="AXH85"/>
      <c r="AXI85"/>
      <c r="AXJ85"/>
      <c r="AXK85"/>
      <c r="AXL85"/>
      <c r="AXM85"/>
      <c r="AXN85"/>
      <c r="AXO85"/>
      <c r="AXP85"/>
      <c r="AXQ85"/>
      <c r="AXR85"/>
      <c r="AXS85"/>
      <c r="AXT85"/>
      <c r="AXU85"/>
      <c r="AXV85"/>
      <c r="AXW85"/>
      <c r="AXX85"/>
      <c r="AXY85"/>
      <c r="AXZ85"/>
      <c r="AYA85"/>
      <c r="AYB85"/>
      <c r="AYC85"/>
      <c r="AYD85"/>
      <c r="AYE85"/>
      <c r="AYF85"/>
      <c r="AYG85"/>
      <c r="AYH85"/>
      <c r="AYI85"/>
      <c r="AYJ85"/>
      <c r="AYK85"/>
      <c r="AYL85"/>
      <c r="AYM85"/>
      <c r="AYN85"/>
      <c r="AYO85"/>
      <c r="AYP85"/>
      <c r="AYQ85"/>
      <c r="AYR85"/>
      <c r="AYS85"/>
      <c r="AYT85"/>
      <c r="AYU85"/>
      <c r="AYV85"/>
      <c r="AYW85"/>
      <c r="AYX85"/>
      <c r="AYY85"/>
      <c r="AYZ85"/>
      <c r="AZA85"/>
      <c r="AZB85"/>
      <c r="AZC85"/>
      <c r="AZD85"/>
      <c r="AZE85"/>
      <c r="AZF85"/>
      <c r="AZG85"/>
      <c r="AZH85"/>
      <c r="AZI85"/>
      <c r="AZJ85"/>
      <c r="AZK85"/>
      <c r="AZL85"/>
      <c r="AZM85"/>
      <c r="AZN85"/>
      <c r="AZO85"/>
      <c r="AZP85"/>
      <c r="AZQ85"/>
      <c r="AZR85"/>
      <c r="AZS85"/>
      <c r="AZT85"/>
      <c r="AZU85"/>
      <c r="AZV85"/>
      <c r="AZW85"/>
      <c r="AZX85"/>
      <c r="AZY85"/>
      <c r="AZZ85"/>
      <c r="BAA85"/>
      <c r="BAB85"/>
      <c r="BAC85"/>
      <c r="BAD85"/>
      <c r="BAE85"/>
      <c r="BAF85"/>
      <c r="BAG85"/>
      <c r="BAH85"/>
      <c r="BAI85"/>
      <c r="BAJ85"/>
      <c r="BAK85"/>
      <c r="BAL85"/>
      <c r="BAM85"/>
      <c r="BAN85"/>
      <c r="BAO85"/>
      <c r="BAP85"/>
      <c r="BAQ85"/>
      <c r="BAR85"/>
      <c r="BAS85"/>
      <c r="BAT85"/>
      <c r="BAU85"/>
      <c r="BAV85"/>
      <c r="BAW85"/>
      <c r="BAX85"/>
      <c r="BAY85"/>
      <c r="BAZ85"/>
      <c r="BBA85"/>
      <c r="BBB85"/>
      <c r="BBC85"/>
      <c r="BBD85"/>
      <c r="BBE85"/>
      <c r="BBF85"/>
      <c r="BBG85"/>
      <c r="BBH85"/>
      <c r="BBI85"/>
      <c r="BBJ85"/>
      <c r="BBK85"/>
      <c r="BBL85"/>
      <c r="BBM85"/>
      <c r="BBN85"/>
      <c r="BBO85"/>
      <c r="BBP85"/>
      <c r="BBQ85"/>
      <c r="BBR85"/>
      <c r="BBS85"/>
      <c r="BBT85"/>
      <c r="BBU85"/>
      <c r="BBV85"/>
      <c r="BBW85"/>
      <c r="BBX85"/>
      <c r="BBY85"/>
      <c r="BBZ85"/>
      <c r="BCA85"/>
      <c r="BCB85"/>
      <c r="BCC85"/>
      <c r="BCD85"/>
      <c r="BCE85"/>
      <c r="BCF85"/>
      <c r="BCG85"/>
      <c r="BCH85"/>
      <c r="BCI85"/>
      <c r="BCJ85"/>
      <c r="BCK85"/>
      <c r="BCL85"/>
      <c r="BCM85"/>
      <c r="BCN85"/>
      <c r="BCO85"/>
      <c r="BCP85"/>
      <c r="BCQ85"/>
      <c r="BCR85"/>
      <c r="BCS85"/>
      <c r="BCT85"/>
      <c r="BCU85"/>
      <c r="BCV85"/>
      <c r="BCW85"/>
      <c r="BCX85"/>
      <c r="BCY85"/>
      <c r="BCZ85"/>
      <c r="BDA85"/>
      <c r="BDB85"/>
      <c r="BDC85"/>
      <c r="BDD85"/>
      <c r="BDE85"/>
      <c r="BDF85"/>
      <c r="BDG85"/>
      <c r="BDH85"/>
      <c r="BDI85"/>
      <c r="BDJ85"/>
      <c r="BDK85"/>
      <c r="BDL85"/>
      <c r="BDM85"/>
      <c r="BDN85"/>
      <c r="BDO85"/>
      <c r="BDP85"/>
      <c r="BDQ85"/>
      <c r="BDR85"/>
      <c r="BDS85"/>
      <c r="BDT85"/>
      <c r="BDU85"/>
      <c r="BDV85"/>
      <c r="BDW85"/>
      <c r="BDX85"/>
      <c r="BDY85"/>
      <c r="BDZ85"/>
      <c r="BEA85"/>
      <c r="BEB85"/>
      <c r="BEC85"/>
      <c r="BED85"/>
      <c r="BEE85"/>
      <c r="BEF85"/>
      <c r="BEG85"/>
      <c r="BEH85"/>
      <c r="BEI85"/>
      <c r="BEJ85"/>
      <c r="BEK85"/>
      <c r="BEL85"/>
      <c r="BEM85"/>
      <c r="BEN85"/>
      <c r="BEO85"/>
      <c r="BEP85"/>
      <c r="BEQ85"/>
      <c r="BER85"/>
      <c r="BES85"/>
      <c r="BET85"/>
      <c r="BEU85"/>
      <c r="BEV85"/>
      <c r="BEW85"/>
      <c r="BEX85"/>
      <c r="BEY85"/>
      <c r="BEZ85"/>
      <c r="BFA85"/>
      <c r="BFB85"/>
      <c r="BFC85"/>
      <c r="BFD85"/>
      <c r="BFE85"/>
      <c r="BFF85"/>
      <c r="BFG85"/>
      <c r="BFH85"/>
      <c r="BFI85"/>
      <c r="BFJ85"/>
      <c r="BFK85"/>
      <c r="BFL85"/>
      <c r="BFM85"/>
      <c r="BFN85"/>
      <c r="BFO85"/>
      <c r="BFP85"/>
      <c r="BFQ85"/>
      <c r="BFR85"/>
      <c r="BFS85"/>
      <c r="BFT85"/>
      <c r="BFU85"/>
      <c r="BFV85"/>
      <c r="BFW85"/>
      <c r="BFX85"/>
      <c r="BFY85"/>
      <c r="BFZ85"/>
      <c r="BGA85"/>
      <c r="BGB85"/>
      <c r="BGC85"/>
      <c r="BGD85"/>
      <c r="BGE85"/>
      <c r="BGF85"/>
      <c r="BGG85"/>
      <c r="BGH85"/>
      <c r="BGI85"/>
      <c r="BGJ85"/>
      <c r="BGK85"/>
      <c r="BGL85"/>
      <c r="BGM85"/>
      <c r="BGN85"/>
      <c r="BGO85"/>
      <c r="BGP85"/>
      <c r="BGQ85"/>
      <c r="BGR85"/>
      <c r="BGS85"/>
      <c r="BGT85"/>
      <c r="BGU85"/>
      <c r="BGV85"/>
      <c r="BGW85"/>
      <c r="BGX85"/>
      <c r="BGY85"/>
      <c r="BGZ85"/>
      <c r="BHA85"/>
      <c r="BHB85"/>
      <c r="BHC85"/>
      <c r="BHD85"/>
      <c r="BHE85"/>
      <c r="BHF85"/>
      <c r="BHG85"/>
      <c r="BHH85"/>
      <c r="BHI85"/>
      <c r="BHJ85"/>
      <c r="BHK85"/>
      <c r="BHL85"/>
      <c r="BHM85"/>
      <c r="BHN85"/>
      <c r="BHO85"/>
      <c r="BHP85"/>
      <c r="BHQ85"/>
      <c r="BHR85"/>
      <c r="BHS85"/>
      <c r="BHT85"/>
      <c r="BHU85"/>
      <c r="BHV85"/>
      <c r="BHW85"/>
      <c r="BHX85"/>
      <c r="BHY85"/>
      <c r="BHZ85"/>
      <c r="BIA85"/>
      <c r="BIB85"/>
      <c r="BIC85"/>
      <c r="BID85"/>
      <c r="BIE85"/>
      <c r="BIF85"/>
      <c r="BIG85"/>
      <c r="BIH85"/>
      <c r="BII85"/>
      <c r="BIJ85"/>
      <c r="BIK85"/>
      <c r="BIL85"/>
      <c r="BIM85"/>
      <c r="BIN85"/>
      <c r="BIO85"/>
      <c r="BIP85"/>
      <c r="BIQ85"/>
      <c r="BIR85"/>
      <c r="BIS85"/>
      <c r="BIT85"/>
      <c r="BIU85"/>
      <c r="BIV85"/>
      <c r="BIW85"/>
      <c r="BIX85"/>
      <c r="BIY85"/>
      <c r="BIZ85"/>
      <c r="BJA85"/>
      <c r="BJB85"/>
      <c r="BJC85"/>
      <c r="BJD85"/>
      <c r="BJE85"/>
      <c r="BJF85"/>
      <c r="BJG85"/>
      <c r="BJH85"/>
      <c r="BJI85"/>
      <c r="BJJ85"/>
      <c r="BJK85"/>
      <c r="BJL85"/>
      <c r="BJM85"/>
      <c r="BJN85"/>
      <c r="BJO85"/>
      <c r="BJP85"/>
      <c r="BJQ85"/>
      <c r="BJR85"/>
      <c r="BJS85"/>
      <c r="BJT85"/>
      <c r="BJU85"/>
      <c r="BJV85"/>
      <c r="BJW85"/>
      <c r="BJX85"/>
      <c r="BJY85"/>
      <c r="BJZ85"/>
      <c r="BKA85"/>
      <c r="BKB85"/>
      <c r="BKC85"/>
      <c r="BKD85"/>
      <c r="BKE85"/>
      <c r="BKF85"/>
      <c r="BKG85"/>
      <c r="BKH85"/>
      <c r="BKI85"/>
      <c r="BKJ85"/>
      <c r="BKK85"/>
      <c r="BKL85"/>
      <c r="BKM85"/>
      <c r="BKN85"/>
      <c r="BKO85"/>
      <c r="BKP85"/>
      <c r="BKQ85"/>
      <c r="BKR85"/>
      <c r="BKS85"/>
      <c r="BKT85"/>
      <c r="BKU85"/>
      <c r="BKV85"/>
      <c r="BKW85"/>
      <c r="BKX85"/>
      <c r="BKY85"/>
      <c r="BKZ85"/>
      <c r="BLA85"/>
      <c r="BLB85"/>
      <c r="BLC85"/>
      <c r="BLD85"/>
      <c r="BLE85"/>
      <c r="BLF85"/>
      <c r="BLG85"/>
      <c r="BLH85"/>
      <c r="BLI85"/>
      <c r="BLJ85"/>
      <c r="BLK85"/>
      <c r="BLL85"/>
      <c r="BLM85"/>
      <c r="BLN85"/>
      <c r="BLO85"/>
      <c r="BLP85"/>
      <c r="BLQ85"/>
      <c r="BLR85"/>
      <c r="BLS85"/>
      <c r="BLT85"/>
      <c r="BLU85"/>
      <c r="BLV85"/>
      <c r="BLW85"/>
      <c r="BLX85"/>
      <c r="BLY85"/>
      <c r="BLZ85"/>
      <c r="BMA85"/>
      <c r="BMB85"/>
      <c r="BMC85"/>
      <c r="BMD85"/>
      <c r="BME85"/>
      <c r="BMF85"/>
      <c r="BMG85"/>
      <c r="BMH85"/>
      <c r="BMI85"/>
      <c r="BMJ85"/>
      <c r="BMK85"/>
      <c r="BML85"/>
      <c r="BMM85"/>
      <c r="BMN85"/>
      <c r="BMO85"/>
      <c r="BMP85"/>
      <c r="BMQ85"/>
      <c r="BMR85"/>
      <c r="BMS85"/>
      <c r="BMT85"/>
      <c r="BMU85"/>
      <c r="BMV85"/>
      <c r="BMW85"/>
      <c r="BMX85"/>
      <c r="BMY85"/>
      <c r="BMZ85"/>
      <c r="BNA85"/>
      <c r="BNB85"/>
      <c r="BNC85"/>
      <c r="BND85"/>
      <c r="BNE85"/>
      <c r="BNF85"/>
      <c r="BNG85"/>
      <c r="BNH85"/>
      <c r="BNI85"/>
      <c r="BNJ85"/>
      <c r="BNK85"/>
      <c r="BNL85"/>
      <c r="BNM85"/>
      <c r="BNN85"/>
      <c r="BNO85"/>
      <c r="BNP85"/>
      <c r="BNQ85"/>
      <c r="BNR85"/>
      <c r="BNS85"/>
      <c r="BNT85"/>
      <c r="BNU85"/>
      <c r="BNV85"/>
      <c r="BNW85"/>
      <c r="BNX85"/>
      <c r="BNY85"/>
      <c r="BNZ85"/>
      <c r="BOA85"/>
      <c r="BOB85"/>
      <c r="BOC85"/>
      <c r="BOD85"/>
      <c r="BOE85"/>
      <c r="BOF85"/>
      <c r="BOG85"/>
      <c r="BOH85"/>
      <c r="BOI85"/>
      <c r="BOJ85"/>
      <c r="BOK85"/>
      <c r="BOL85"/>
      <c r="BOM85"/>
      <c r="BON85"/>
      <c r="BOO85"/>
      <c r="BOP85"/>
      <c r="BOQ85"/>
      <c r="BOR85"/>
      <c r="BOS85"/>
      <c r="BOT85"/>
      <c r="BOU85"/>
      <c r="BOV85"/>
      <c r="BOW85"/>
      <c r="BOX85"/>
      <c r="BOY85"/>
      <c r="BOZ85"/>
      <c r="BPA85"/>
      <c r="BPB85"/>
      <c r="BPC85"/>
      <c r="BPD85"/>
      <c r="BPE85"/>
      <c r="BPF85"/>
      <c r="BPG85"/>
      <c r="BPH85"/>
      <c r="BPI85"/>
      <c r="BPJ85"/>
      <c r="BPK85"/>
      <c r="BPL85"/>
      <c r="BPM85"/>
      <c r="BPN85"/>
      <c r="BPO85"/>
      <c r="BPP85"/>
      <c r="BPQ85"/>
      <c r="BPR85"/>
      <c r="BPS85"/>
      <c r="BPT85"/>
      <c r="BPU85"/>
      <c r="BPV85"/>
      <c r="BPW85"/>
      <c r="BPX85"/>
      <c r="BPY85"/>
      <c r="BPZ85"/>
      <c r="BQA85"/>
      <c r="BQB85"/>
      <c r="BQC85"/>
      <c r="BQD85"/>
      <c r="BQE85"/>
      <c r="BQF85"/>
      <c r="BQG85"/>
      <c r="BQH85"/>
      <c r="BQI85"/>
      <c r="BQJ85"/>
      <c r="BQK85"/>
      <c r="BQL85"/>
      <c r="BQM85"/>
      <c r="BQN85"/>
      <c r="BQO85"/>
      <c r="BQP85"/>
      <c r="BQQ85"/>
      <c r="BQR85"/>
      <c r="BQS85"/>
      <c r="BQT85"/>
      <c r="BQU85"/>
      <c r="BQV85"/>
      <c r="BQW85"/>
      <c r="BQX85"/>
      <c r="BQY85"/>
      <c r="BQZ85"/>
      <c r="BRA85"/>
      <c r="BRB85"/>
      <c r="BRC85"/>
      <c r="BRD85"/>
      <c r="BRE85"/>
      <c r="BRF85"/>
      <c r="BRG85"/>
      <c r="BRH85"/>
      <c r="BRI85"/>
      <c r="BRJ85"/>
      <c r="BRK85"/>
      <c r="BRL85"/>
      <c r="BRM85"/>
      <c r="BRN85"/>
      <c r="BRO85"/>
      <c r="BRP85"/>
      <c r="BRQ85"/>
      <c r="BRR85"/>
      <c r="BRS85"/>
      <c r="BRT85"/>
      <c r="BRU85"/>
      <c r="BRV85"/>
      <c r="BRW85"/>
      <c r="BRX85"/>
      <c r="BRY85"/>
      <c r="BRZ85"/>
      <c r="BSA85"/>
      <c r="BSB85"/>
      <c r="BSC85"/>
      <c r="BSD85"/>
      <c r="BSE85"/>
      <c r="BSF85"/>
      <c r="BSG85"/>
      <c r="BSH85"/>
      <c r="BSI85"/>
      <c r="BSJ85"/>
      <c r="BSK85"/>
      <c r="BSL85"/>
      <c r="BSM85"/>
      <c r="BSN85"/>
      <c r="BSO85"/>
      <c r="BSP85"/>
      <c r="BSQ85"/>
      <c r="BSR85"/>
      <c r="BSS85"/>
      <c r="BST85"/>
      <c r="BSU85"/>
      <c r="BSV85"/>
      <c r="BSW85"/>
      <c r="BSX85"/>
      <c r="BSY85"/>
      <c r="BSZ85"/>
      <c r="BTA85"/>
      <c r="BTB85"/>
      <c r="BTC85"/>
      <c r="BTD85"/>
      <c r="BTE85"/>
      <c r="BTF85"/>
      <c r="BTG85"/>
      <c r="BTH85"/>
      <c r="BTI85"/>
      <c r="BTJ85"/>
      <c r="BTK85"/>
      <c r="BTL85"/>
      <c r="BTM85"/>
      <c r="BTN85"/>
      <c r="BTO85"/>
      <c r="BTP85"/>
      <c r="BTQ85"/>
      <c r="BTR85"/>
      <c r="BTS85"/>
      <c r="BTT85"/>
      <c r="BTU85"/>
      <c r="BTV85"/>
      <c r="BTW85"/>
      <c r="BTX85"/>
      <c r="BTY85"/>
      <c r="BTZ85"/>
      <c r="BUA85"/>
      <c r="BUB85"/>
      <c r="BUC85"/>
      <c r="BUD85"/>
      <c r="BUE85"/>
      <c r="BUF85"/>
      <c r="BUG85"/>
      <c r="BUH85"/>
      <c r="BUI85"/>
      <c r="BUJ85"/>
      <c r="BUK85"/>
      <c r="BUL85"/>
      <c r="BUM85"/>
      <c r="BUN85"/>
      <c r="BUO85"/>
      <c r="BUP85"/>
      <c r="BUQ85"/>
      <c r="BUR85"/>
      <c r="BUS85"/>
      <c r="BUT85"/>
      <c r="BUU85"/>
      <c r="BUV85"/>
      <c r="BUW85"/>
      <c r="BUX85"/>
      <c r="BUY85"/>
      <c r="BUZ85"/>
      <c r="BVA85"/>
      <c r="BVB85"/>
      <c r="BVC85"/>
      <c r="BVD85"/>
      <c r="BVE85"/>
      <c r="BVF85"/>
      <c r="BVG85"/>
      <c r="BVH85"/>
      <c r="BVI85"/>
      <c r="BVJ85"/>
      <c r="BVK85"/>
      <c r="BVL85"/>
      <c r="BVM85"/>
      <c r="BVN85"/>
      <c r="BVO85"/>
      <c r="BVP85"/>
      <c r="BVQ85"/>
      <c r="BVR85"/>
      <c r="BVS85"/>
      <c r="BVT85"/>
      <c r="BVU85"/>
      <c r="BVV85"/>
      <c r="BVW85"/>
      <c r="BVX85"/>
      <c r="BVY85"/>
      <c r="BVZ85"/>
      <c r="BWA85"/>
      <c r="BWB85"/>
      <c r="BWC85"/>
      <c r="BWD85"/>
      <c r="BWE85"/>
      <c r="BWF85"/>
      <c r="BWG85"/>
      <c r="BWH85"/>
      <c r="BWI85"/>
      <c r="BWJ85"/>
      <c r="BWK85"/>
      <c r="BWL85"/>
      <c r="BWM85"/>
      <c r="BWN85"/>
      <c r="BWO85"/>
      <c r="BWP85"/>
      <c r="BWQ85"/>
      <c r="BWR85"/>
      <c r="BWS85"/>
      <c r="BWT85"/>
      <c r="BWU85"/>
      <c r="BWV85"/>
      <c r="BWW85"/>
      <c r="BWX85"/>
      <c r="BWY85"/>
      <c r="BWZ85"/>
      <c r="BXA85"/>
      <c r="BXB85"/>
      <c r="BXC85"/>
      <c r="BXD85"/>
      <c r="BXE85"/>
      <c r="BXF85"/>
      <c r="BXG85"/>
      <c r="BXH85"/>
      <c r="BXI85"/>
      <c r="BXJ85"/>
      <c r="BXK85"/>
      <c r="BXL85"/>
      <c r="BXM85"/>
      <c r="BXN85"/>
      <c r="BXO85"/>
      <c r="BXP85"/>
      <c r="BXQ85"/>
      <c r="BXR85"/>
      <c r="BXS85"/>
      <c r="BXT85"/>
      <c r="BXU85"/>
      <c r="BXV85"/>
      <c r="BXW85"/>
      <c r="BXX85"/>
      <c r="BXY85"/>
      <c r="BXZ85"/>
      <c r="BYA85"/>
      <c r="BYB85"/>
      <c r="BYC85"/>
      <c r="BYD85"/>
      <c r="BYE85"/>
      <c r="BYF85"/>
      <c r="BYG85"/>
      <c r="BYH85"/>
      <c r="BYI85"/>
      <c r="BYJ85"/>
      <c r="BYK85"/>
      <c r="BYL85"/>
      <c r="BYM85"/>
      <c r="BYN85"/>
      <c r="BYO85"/>
      <c r="BYP85"/>
      <c r="BYQ85"/>
      <c r="BYR85"/>
      <c r="BYS85"/>
      <c r="BYT85"/>
      <c r="BYU85"/>
      <c r="BYV85"/>
      <c r="BYW85"/>
      <c r="BYX85"/>
      <c r="BYY85"/>
      <c r="BYZ85"/>
      <c r="BZA85"/>
      <c r="BZB85"/>
      <c r="BZC85"/>
      <c r="BZD85"/>
      <c r="BZE85"/>
      <c r="BZF85"/>
      <c r="BZG85"/>
      <c r="BZH85"/>
      <c r="BZI85"/>
      <c r="BZJ85"/>
      <c r="BZK85"/>
      <c r="BZL85"/>
      <c r="BZM85"/>
      <c r="BZN85"/>
      <c r="BZO85"/>
      <c r="BZP85"/>
      <c r="BZQ85"/>
      <c r="BZR85"/>
      <c r="BZS85"/>
      <c r="BZT85"/>
      <c r="BZU85"/>
      <c r="BZV85"/>
      <c r="BZW85"/>
      <c r="BZX85"/>
      <c r="BZY85"/>
      <c r="BZZ85"/>
      <c r="CAA85"/>
      <c r="CAB85"/>
      <c r="CAC85"/>
      <c r="CAD85"/>
      <c r="CAE85"/>
      <c r="CAF85"/>
      <c r="CAG85"/>
      <c r="CAH85"/>
      <c r="CAI85"/>
      <c r="CAJ85"/>
      <c r="CAK85"/>
      <c r="CAL85"/>
      <c r="CAM85"/>
      <c r="CAN85"/>
      <c r="CAO85"/>
      <c r="CAP85"/>
      <c r="CAQ85"/>
      <c r="CAR85"/>
      <c r="CAS85"/>
      <c r="CAT85"/>
      <c r="CAU85"/>
      <c r="CAV85"/>
      <c r="CAW85"/>
      <c r="CAX85"/>
      <c r="CAY85"/>
      <c r="CAZ85"/>
      <c r="CBA85"/>
      <c r="CBB85"/>
      <c r="CBC85"/>
      <c r="CBD85"/>
      <c r="CBE85"/>
      <c r="CBF85"/>
      <c r="CBG85"/>
      <c r="CBH85"/>
      <c r="CBI85"/>
      <c r="CBJ85"/>
      <c r="CBK85"/>
      <c r="CBL85"/>
      <c r="CBM85"/>
      <c r="CBN85"/>
      <c r="CBO85"/>
      <c r="CBP85"/>
      <c r="CBQ85"/>
      <c r="CBR85"/>
      <c r="CBS85"/>
      <c r="CBT85"/>
      <c r="CBU85"/>
      <c r="CBV85"/>
      <c r="CBW85"/>
      <c r="CBX85"/>
      <c r="CBY85"/>
      <c r="CBZ85"/>
      <c r="CCA85"/>
      <c r="CCB85"/>
      <c r="CCC85"/>
      <c r="CCD85"/>
      <c r="CCE85"/>
      <c r="CCF85"/>
      <c r="CCG85"/>
      <c r="CCH85"/>
      <c r="CCI85"/>
      <c r="CCJ85"/>
      <c r="CCK85"/>
      <c r="CCL85"/>
      <c r="CCM85"/>
      <c r="CCN85"/>
      <c r="CCO85"/>
      <c r="CCP85"/>
      <c r="CCQ85"/>
      <c r="CCR85"/>
      <c r="CCS85"/>
      <c r="CCT85"/>
      <c r="CCU85"/>
      <c r="CCV85"/>
      <c r="CCW85"/>
      <c r="CCX85"/>
      <c r="CCY85"/>
      <c r="CCZ85"/>
      <c r="CDA85"/>
      <c r="CDB85"/>
      <c r="CDC85"/>
      <c r="CDD85"/>
      <c r="CDE85"/>
      <c r="CDF85"/>
      <c r="CDG85"/>
      <c r="CDH85"/>
      <c r="CDI85"/>
      <c r="CDJ85"/>
      <c r="CDK85"/>
      <c r="CDL85"/>
      <c r="CDM85"/>
      <c r="CDN85"/>
      <c r="CDO85"/>
      <c r="CDP85"/>
      <c r="CDQ85"/>
      <c r="CDR85"/>
      <c r="CDS85"/>
      <c r="CDT85"/>
      <c r="CDU85"/>
      <c r="CDV85"/>
      <c r="CDW85"/>
      <c r="CDX85"/>
      <c r="CDY85"/>
      <c r="CDZ85"/>
      <c r="CEA85"/>
      <c r="CEB85"/>
      <c r="CEC85"/>
      <c r="CED85"/>
      <c r="CEE85"/>
      <c r="CEF85"/>
      <c r="CEG85"/>
      <c r="CEH85"/>
      <c r="CEI85"/>
      <c r="CEJ85"/>
      <c r="CEK85"/>
      <c r="CEL85"/>
      <c r="CEM85"/>
      <c r="CEN85"/>
      <c r="CEO85"/>
      <c r="CEP85"/>
      <c r="CEQ85"/>
      <c r="CER85"/>
      <c r="CES85"/>
      <c r="CET85"/>
      <c r="CEU85"/>
      <c r="CEV85"/>
      <c r="CEW85"/>
      <c r="CEX85"/>
      <c r="CEY85"/>
      <c r="CEZ85"/>
      <c r="CFA85"/>
      <c r="CFB85"/>
      <c r="CFC85"/>
      <c r="CFD85"/>
      <c r="CFE85"/>
      <c r="CFF85"/>
      <c r="CFG85"/>
      <c r="CFH85"/>
      <c r="CFI85"/>
      <c r="CFJ85"/>
      <c r="CFK85"/>
      <c r="CFL85"/>
      <c r="CFM85"/>
      <c r="CFN85"/>
      <c r="CFO85"/>
      <c r="CFP85"/>
      <c r="CFQ85"/>
      <c r="CFR85"/>
      <c r="CFS85"/>
      <c r="CFT85"/>
      <c r="CFU85"/>
      <c r="CFV85"/>
      <c r="CFW85"/>
      <c r="CFX85"/>
      <c r="CFY85"/>
      <c r="CFZ85"/>
      <c r="CGA85"/>
      <c r="CGB85"/>
      <c r="CGC85"/>
      <c r="CGD85"/>
      <c r="CGE85"/>
      <c r="CGF85"/>
      <c r="CGG85"/>
      <c r="CGH85"/>
      <c r="CGI85"/>
      <c r="CGJ85"/>
      <c r="CGK85"/>
      <c r="CGL85"/>
      <c r="CGM85"/>
      <c r="CGN85"/>
      <c r="CGO85"/>
      <c r="CGP85"/>
      <c r="CGQ85"/>
      <c r="CGR85"/>
      <c r="CGS85"/>
      <c r="CGT85"/>
      <c r="CGU85"/>
      <c r="CGV85"/>
      <c r="CGW85"/>
      <c r="CGX85"/>
      <c r="CGY85"/>
      <c r="CGZ85"/>
      <c r="CHA85"/>
      <c r="CHB85"/>
      <c r="CHC85"/>
      <c r="CHD85"/>
      <c r="CHE85"/>
      <c r="CHF85"/>
      <c r="CHG85"/>
      <c r="CHH85"/>
      <c r="CHI85"/>
      <c r="CHJ85"/>
      <c r="CHK85"/>
      <c r="CHL85"/>
      <c r="CHM85"/>
      <c r="CHN85"/>
      <c r="CHO85"/>
      <c r="CHP85"/>
      <c r="CHQ85"/>
      <c r="CHR85"/>
      <c r="CHS85"/>
      <c r="CHT85"/>
      <c r="CHU85"/>
      <c r="CHV85"/>
      <c r="CHW85"/>
      <c r="CHX85"/>
      <c r="CHY85"/>
      <c r="CHZ85"/>
      <c r="CIA85"/>
      <c r="CIB85"/>
      <c r="CIC85"/>
      <c r="CID85"/>
      <c r="CIE85"/>
      <c r="CIF85"/>
      <c r="CIG85"/>
      <c r="CIH85"/>
      <c r="CII85"/>
      <c r="CIJ85"/>
      <c r="CIK85"/>
      <c r="CIL85"/>
      <c r="CIM85"/>
      <c r="CIN85"/>
      <c r="CIO85"/>
      <c r="CIP85"/>
      <c r="CIQ85"/>
      <c r="CIR85"/>
      <c r="CIS85"/>
      <c r="CIT85"/>
      <c r="CIU85"/>
      <c r="CIV85"/>
      <c r="CIW85"/>
      <c r="CIX85"/>
      <c r="CIY85"/>
      <c r="CIZ85"/>
      <c r="CJA85"/>
      <c r="CJB85"/>
      <c r="CJC85"/>
      <c r="CJD85"/>
      <c r="CJE85"/>
      <c r="CJF85"/>
      <c r="CJG85"/>
      <c r="CJH85"/>
      <c r="CJI85"/>
      <c r="CJJ85"/>
      <c r="CJK85"/>
      <c r="CJL85"/>
      <c r="CJM85"/>
      <c r="CJN85"/>
      <c r="CJO85"/>
      <c r="CJP85"/>
      <c r="CJQ85"/>
      <c r="CJR85"/>
      <c r="CJS85"/>
      <c r="CJT85"/>
      <c r="CJU85"/>
      <c r="CJV85"/>
      <c r="CJW85"/>
      <c r="CJX85"/>
      <c r="CJY85"/>
      <c r="CJZ85"/>
      <c r="CKA85"/>
      <c r="CKB85"/>
      <c r="CKC85"/>
      <c r="CKD85"/>
      <c r="CKE85"/>
      <c r="CKF85"/>
      <c r="CKG85"/>
      <c r="CKH85"/>
      <c r="CKI85"/>
      <c r="CKJ85"/>
      <c r="CKK85"/>
      <c r="CKL85"/>
      <c r="CKM85"/>
      <c r="CKN85"/>
      <c r="CKO85"/>
      <c r="CKP85"/>
      <c r="CKQ85"/>
      <c r="CKR85"/>
      <c r="CKS85"/>
      <c r="CKT85"/>
      <c r="CKU85"/>
      <c r="CKV85"/>
      <c r="CKW85"/>
      <c r="CKX85"/>
      <c r="CKY85"/>
      <c r="CKZ85"/>
      <c r="CLA85"/>
      <c r="CLB85"/>
      <c r="CLC85"/>
      <c r="CLD85"/>
      <c r="CLE85"/>
      <c r="CLF85"/>
      <c r="CLG85"/>
      <c r="CLH85"/>
      <c r="CLI85"/>
      <c r="CLJ85"/>
      <c r="CLK85"/>
      <c r="CLL85"/>
      <c r="CLM85"/>
      <c r="CLN85"/>
      <c r="CLO85"/>
      <c r="CLP85"/>
      <c r="CLQ85"/>
      <c r="CLR85"/>
      <c r="CLS85"/>
      <c r="CLT85"/>
      <c r="CLU85"/>
      <c r="CLV85"/>
      <c r="CLW85"/>
      <c r="CLX85"/>
      <c r="CLY85"/>
      <c r="CLZ85"/>
      <c r="CMA85"/>
      <c r="CMB85"/>
      <c r="CMC85"/>
      <c r="CMD85"/>
      <c r="CME85"/>
      <c r="CMF85"/>
      <c r="CMG85"/>
      <c r="CMH85"/>
      <c r="CMI85"/>
      <c r="CMJ85"/>
      <c r="CMK85"/>
      <c r="CML85"/>
      <c r="CMM85"/>
      <c r="CMN85"/>
      <c r="CMO85"/>
      <c r="CMP85"/>
      <c r="CMQ85"/>
      <c r="CMR85"/>
      <c r="CMS85"/>
      <c r="CMT85"/>
      <c r="CMU85"/>
      <c r="CMV85"/>
      <c r="CMW85"/>
      <c r="CMX85"/>
      <c r="CMY85"/>
      <c r="CMZ85"/>
      <c r="CNA85"/>
      <c r="CNB85"/>
      <c r="CNC85"/>
      <c r="CND85"/>
      <c r="CNE85"/>
      <c r="CNF85"/>
      <c r="CNG85"/>
      <c r="CNH85"/>
      <c r="CNI85"/>
      <c r="CNJ85"/>
      <c r="CNK85"/>
      <c r="CNL85"/>
      <c r="CNM85"/>
      <c r="CNN85"/>
      <c r="CNO85"/>
      <c r="CNP85"/>
      <c r="CNQ85"/>
      <c r="CNR85"/>
      <c r="CNS85"/>
      <c r="CNT85"/>
      <c r="CNU85"/>
      <c r="CNV85"/>
      <c r="CNW85"/>
      <c r="CNX85"/>
      <c r="CNY85"/>
      <c r="CNZ85"/>
      <c r="COA85"/>
      <c r="COB85"/>
      <c r="COC85"/>
      <c r="COD85"/>
      <c r="COE85"/>
      <c r="COF85"/>
      <c r="COG85"/>
      <c r="COH85"/>
      <c r="COI85"/>
      <c r="COJ85"/>
      <c r="COK85"/>
      <c r="COL85"/>
      <c r="COM85"/>
      <c r="CON85"/>
      <c r="COO85"/>
      <c r="COP85"/>
      <c r="COQ85"/>
      <c r="COR85"/>
      <c r="COS85"/>
      <c r="COT85"/>
      <c r="COU85"/>
      <c r="COV85"/>
      <c r="COW85"/>
      <c r="COX85"/>
      <c r="COY85"/>
      <c r="COZ85"/>
      <c r="CPA85"/>
      <c r="CPB85"/>
      <c r="CPC85"/>
      <c r="CPD85"/>
      <c r="CPE85"/>
      <c r="CPF85"/>
      <c r="CPG85"/>
      <c r="CPH85"/>
      <c r="CPI85"/>
      <c r="CPJ85"/>
      <c r="CPK85"/>
      <c r="CPL85"/>
      <c r="CPM85"/>
      <c r="CPN85"/>
      <c r="CPO85"/>
      <c r="CPP85"/>
      <c r="CPQ85"/>
      <c r="CPR85"/>
      <c r="CPS85"/>
      <c r="CPT85"/>
      <c r="CPU85"/>
      <c r="CPV85"/>
      <c r="CPW85"/>
      <c r="CPX85"/>
      <c r="CPY85"/>
      <c r="CPZ85"/>
      <c r="CQA85"/>
      <c r="CQB85"/>
      <c r="CQC85"/>
      <c r="CQD85"/>
      <c r="CQE85"/>
      <c r="CQF85"/>
      <c r="CQG85"/>
      <c r="CQH85"/>
      <c r="CQI85"/>
      <c r="CQJ85"/>
      <c r="CQK85"/>
      <c r="CQL85"/>
      <c r="CQM85"/>
      <c r="CQN85"/>
      <c r="CQO85"/>
      <c r="CQP85"/>
      <c r="CQQ85"/>
      <c r="CQR85"/>
      <c r="CQS85"/>
      <c r="CQT85"/>
      <c r="CQU85"/>
      <c r="CQV85"/>
      <c r="CQW85"/>
      <c r="CQX85"/>
      <c r="CQY85"/>
      <c r="CQZ85"/>
      <c r="CRA85"/>
      <c r="CRB85"/>
      <c r="CRC85"/>
      <c r="CRD85"/>
      <c r="CRE85"/>
      <c r="CRF85"/>
      <c r="CRG85"/>
      <c r="CRH85"/>
      <c r="CRI85"/>
      <c r="CRJ85"/>
      <c r="CRK85"/>
      <c r="CRL85"/>
      <c r="CRM85"/>
      <c r="CRN85"/>
      <c r="CRO85"/>
      <c r="CRP85"/>
      <c r="CRQ85"/>
      <c r="CRR85"/>
      <c r="CRS85"/>
      <c r="CRT85"/>
      <c r="CRU85"/>
      <c r="CRV85"/>
      <c r="CRW85"/>
      <c r="CRX85"/>
      <c r="CRY85"/>
      <c r="CRZ85"/>
      <c r="CSA85"/>
      <c r="CSB85"/>
      <c r="CSC85"/>
      <c r="CSD85"/>
      <c r="CSE85"/>
      <c r="CSF85"/>
      <c r="CSG85"/>
      <c r="CSH85"/>
      <c r="CSI85"/>
      <c r="CSJ85"/>
      <c r="CSK85"/>
      <c r="CSL85"/>
      <c r="CSM85"/>
      <c r="CSN85"/>
      <c r="CSO85"/>
      <c r="CSP85"/>
      <c r="CSQ85"/>
      <c r="CSR85"/>
      <c r="CSS85"/>
      <c r="CST85"/>
      <c r="CSU85"/>
      <c r="CSV85"/>
      <c r="CSW85"/>
      <c r="CSX85"/>
      <c r="CSY85"/>
      <c r="CSZ85"/>
      <c r="CTA85"/>
      <c r="CTB85"/>
      <c r="CTC85"/>
      <c r="CTD85"/>
      <c r="CTE85"/>
      <c r="CTF85"/>
      <c r="CTG85"/>
      <c r="CTH85"/>
      <c r="CTI85"/>
      <c r="CTJ85"/>
      <c r="CTK85"/>
      <c r="CTL85"/>
      <c r="CTM85"/>
      <c r="CTN85"/>
      <c r="CTO85"/>
      <c r="CTP85"/>
      <c r="CTQ85"/>
      <c r="CTR85"/>
      <c r="CTS85"/>
      <c r="CTT85"/>
      <c r="CTU85"/>
      <c r="CTV85"/>
      <c r="CTW85"/>
      <c r="CTX85"/>
      <c r="CTY85"/>
      <c r="CTZ85"/>
      <c r="CUA85"/>
      <c r="CUB85"/>
      <c r="CUC85"/>
      <c r="CUD85"/>
      <c r="CUE85"/>
      <c r="CUF85"/>
      <c r="CUG85"/>
      <c r="CUH85"/>
      <c r="CUI85"/>
      <c r="CUJ85"/>
      <c r="CUK85"/>
      <c r="CUL85"/>
      <c r="CUM85"/>
      <c r="CUN85"/>
      <c r="CUO85"/>
      <c r="CUP85"/>
      <c r="CUQ85"/>
      <c r="CUR85"/>
      <c r="CUS85"/>
      <c r="CUT85"/>
      <c r="CUU85"/>
      <c r="CUV85"/>
      <c r="CUW85"/>
      <c r="CUX85"/>
      <c r="CUY85"/>
      <c r="CUZ85"/>
      <c r="CVA85"/>
      <c r="CVB85"/>
      <c r="CVC85"/>
      <c r="CVD85"/>
      <c r="CVE85"/>
      <c r="CVF85"/>
      <c r="CVG85"/>
      <c r="CVH85"/>
      <c r="CVI85"/>
      <c r="CVJ85"/>
      <c r="CVK85"/>
      <c r="CVL85"/>
      <c r="CVM85"/>
      <c r="CVN85"/>
      <c r="CVO85"/>
      <c r="CVP85"/>
      <c r="CVQ85"/>
      <c r="CVR85"/>
      <c r="CVS85"/>
      <c r="CVT85"/>
      <c r="CVU85"/>
      <c r="CVV85"/>
      <c r="CVW85"/>
      <c r="CVX85"/>
      <c r="CVY85"/>
      <c r="CVZ85"/>
      <c r="CWA85"/>
      <c r="CWB85"/>
      <c r="CWC85"/>
      <c r="CWD85"/>
      <c r="CWE85"/>
      <c r="CWF85"/>
      <c r="CWG85"/>
      <c r="CWH85"/>
      <c r="CWI85"/>
      <c r="CWJ85"/>
      <c r="CWK85"/>
      <c r="CWL85"/>
      <c r="CWM85"/>
      <c r="CWN85"/>
      <c r="CWO85"/>
      <c r="CWP85"/>
      <c r="CWQ85"/>
      <c r="CWR85"/>
      <c r="CWS85"/>
      <c r="CWT85"/>
      <c r="CWU85"/>
      <c r="CWV85"/>
      <c r="CWW85"/>
      <c r="CWX85"/>
      <c r="CWY85"/>
      <c r="CWZ85"/>
      <c r="CXA85"/>
      <c r="CXB85"/>
      <c r="CXC85"/>
      <c r="CXD85"/>
      <c r="CXE85"/>
      <c r="CXF85"/>
      <c r="CXG85"/>
      <c r="CXH85"/>
      <c r="CXI85"/>
      <c r="CXJ85"/>
      <c r="CXK85"/>
      <c r="CXL85"/>
      <c r="CXM85"/>
      <c r="CXN85"/>
      <c r="CXO85"/>
      <c r="CXP85"/>
      <c r="CXQ85"/>
      <c r="CXR85"/>
      <c r="CXS85"/>
      <c r="CXT85"/>
      <c r="CXU85"/>
      <c r="CXV85"/>
      <c r="CXW85"/>
      <c r="CXX85"/>
      <c r="CXY85"/>
      <c r="CXZ85"/>
      <c r="CYA85"/>
      <c r="CYB85"/>
      <c r="CYC85"/>
      <c r="CYD85"/>
      <c r="CYE85"/>
      <c r="CYF85"/>
      <c r="CYG85"/>
      <c r="CYH85"/>
      <c r="CYI85"/>
      <c r="CYJ85"/>
      <c r="CYK85"/>
      <c r="CYL85"/>
      <c r="CYM85"/>
      <c r="CYN85"/>
      <c r="CYO85"/>
      <c r="CYP85"/>
      <c r="CYQ85"/>
      <c r="CYR85"/>
      <c r="CYS85"/>
      <c r="CYT85"/>
      <c r="CYU85"/>
      <c r="CYV85"/>
      <c r="CYW85"/>
      <c r="CYX85"/>
      <c r="CYY85"/>
      <c r="CYZ85"/>
      <c r="CZA85"/>
      <c r="CZB85"/>
      <c r="CZC85"/>
      <c r="CZD85"/>
      <c r="CZE85"/>
      <c r="CZF85"/>
      <c r="CZG85"/>
      <c r="CZH85"/>
      <c r="CZI85"/>
      <c r="CZJ85"/>
      <c r="CZK85"/>
      <c r="CZL85"/>
      <c r="CZM85"/>
      <c r="CZN85"/>
      <c r="CZO85"/>
      <c r="CZP85"/>
      <c r="CZQ85"/>
      <c r="CZR85"/>
      <c r="CZS85"/>
      <c r="CZT85"/>
      <c r="CZU85"/>
      <c r="CZV85"/>
      <c r="CZW85"/>
      <c r="CZX85"/>
      <c r="CZY85"/>
      <c r="CZZ85"/>
      <c r="DAA85"/>
      <c r="DAB85"/>
      <c r="DAC85"/>
      <c r="DAD85"/>
      <c r="DAE85"/>
      <c r="DAF85"/>
      <c r="DAG85"/>
      <c r="DAH85"/>
      <c r="DAI85"/>
      <c r="DAJ85"/>
      <c r="DAK85"/>
      <c r="DAL85"/>
      <c r="DAM85"/>
      <c r="DAN85"/>
      <c r="DAO85"/>
      <c r="DAP85"/>
      <c r="DAQ85"/>
      <c r="DAR85"/>
      <c r="DAS85"/>
      <c r="DAT85"/>
      <c r="DAU85"/>
      <c r="DAV85"/>
      <c r="DAW85"/>
      <c r="DAX85"/>
      <c r="DAY85"/>
      <c r="DAZ85"/>
      <c r="DBA85"/>
      <c r="DBB85"/>
      <c r="DBC85"/>
      <c r="DBD85"/>
      <c r="DBE85"/>
      <c r="DBF85"/>
      <c r="DBG85"/>
      <c r="DBH85"/>
      <c r="DBI85"/>
      <c r="DBJ85"/>
      <c r="DBK85"/>
      <c r="DBL85"/>
      <c r="DBM85"/>
      <c r="DBN85"/>
      <c r="DBO85"/>
      <c r="DBP85"/>
      <c r="DBQ85"/>
      <c r="DBR85"/>
      <c r="DBS85"/>
      <c r="DBT85"/>
      <c r="DBU85"/>
      <c r="DBV85"/>
      <c r="DBW85"/>
      <c r="DBX85"/>
      <c r="DBY85"/>
      <c r="DBZ85"/>
      <c r="DCA85"/>
      <c r="DCB85"/>
      <c r="DCC85"/>
      <c r="DCD85"/>
      <c r="DCE85"/>
      <c r="DCF85"/>
      <c r="DCG85"/>
      <c r="DCH85"/>
      <c r="DCI85"/>
      <c r="DCJ85"/>
      <c r="DCK85"/>
      <c r="DCL85"/>
      <c r="DCM85"/>
      <c r="DCN85"/>
      <c r="DCO85"/>
      <c r="DCP85"/>
      <c r="DCQ85"/>
      <c r="DCR85"/>
      <c r="DCS85"/>
      <c r="DCT85"/>
      <c r="DCU85"/>
      <c r="DCV85"/>
      <c r="DCW85"/>
      <c r="DCX85"/>
      <c r="DCY85"/>
      <c r="DCZ85"/>
      <c r="DDA85"/>
      <c r="DDB85"/>
      <c r="DDC85"/>
      <c r="DDD85"/>
      <c r="DDE85"/>
      <c r="DDF85"/>
      <c r="DDG85"/>
      <c r="DDH85"/>
      <c r="DDI85"/>
      <c r="DDJ85"/>
      <c r="DDK85"/>
      <c r="DDL85"/>
      <c r="DDM85"/>
      <c r="DDN85"/>
      <c r="DDO85"/>
      <c r="DDP85"/>
      <c r="DDQ85"/>
      <c r="DDR85"/>
      <c r="DDS85"/>
      <c r="DDT85"/>
      <c r="DDU85"/>
      <c r="DDV85"/>
      <c r="DDW85"/>
      <c r="DDX85"/>
      <c r="DDY85"/>
      <c r="DDZ85"/>
      <c r="DEA85"/>
      <c r="DEB85"/>
      <c r="DEC85"/>
      <c r="DED85"/>
      <c r="DEE85"/>
      <c r="DEF85"/>
      <c r="DEG85"/>
      <c r="DEH85"/>
      <c r="DEI85"/>
      <c r="DEJ85"/>
      <c r="DEK85"/>
      <c r="DEL85"/>
      <c r="DEM85"/>
      <c r="DEN85"/>
      <c r="DEO85"/>
      <c r="DEP85"/>
      <c r="DEQ85"/>
      <c r="DER85"/>
      <c r="DES85"/>
      <c r="DET85"/>
      <c r="DEU85"/>
      <c r="DEV85"/>
      <c r="DEW85"/>
      <c r="DEX85"/>
      <c r="DEY85"/>
      <c r="DEZ85"/>
      <c r="DFA85"/>
      <c r="DFB85"/>
      <c r="DFC85"/>
      <c r="DFD85"/>
      <c r="DFE85"/>
      <c r="DFF85"/>
      <c r="DFG85"/>
      <c r="DFH85"/>
      <c r="DFI85"/>
      <c r="DFJ85"/>
      <c r="DFK85"/>
      <c r="DFL85"/>
      <c r="DFM85"/>
      <c r="DFN85"/>
      <c r="DFO85"/>
      <c r="DFP85"/>
      <c r="DFQ85"/>
      <c r="DFR85"/>
      <c r="DFS85"/>
      <c r="DFT85"/>
      <c r="DFU85"/>
      <c r="DFV85"/>
      <c r="DFW85"/>
      <c r="DFX85"/>
      <c r="DFY85"/>
      <c r="DFZ85"/>
      <c r="DGA85"/>
      <c r="DGB85"/>
      <c r="DGC85"/>
      <c r="DGD85"/>
      <c r="DGE85"/>
      <c r="DGF85"/>
      <c r="DGG85"/>
      <c r="DGH85"/>
      <c r="DGI85"/>
      <c r="DGJ85"/>
      <c r="DGK85"/>
      <c r="DGL85"/>
      <c r="DGM85"/>
      <c r="DGN85"/>
      <c r="DGO85"/>
      <c r="DGP85"/>
      <c r="DGQ85"/>
      <c r="DGR85"/>
      <c r="DGS85"/>
      <c r="DGT85"/>
      <c r="DGU85"/>
      <c r="DGV85"/>
      <c r="DGW85"/>
      <c r="DGX85"/>
      <c r="DGY85"/>
      <c r="DGZ85"/>
      <c r="DHA85"/>
      <c r="DHB85"/>
      <c r="DHC85"/>
      <c r="DHD85"/>
      <c r="DHE85"/>
      <c r="DHF85"/>
      <c r="DHG85"/>
      <c r="DHH85"/>
      <c r="DHI85"/>
      <c r="DHJ85"/>
      <c r="DHK85"/>
      <c r="DHL85"/>
      <c r="DHM85"/>
      <c r="DHN85"/>
      <c r="DHO85"/>
      <c r="DHP85"/>
      <c r="DHQ85"/>
      <c r="DHR85"/>
      <c r="DHS85"/>
      <c r="DHT85"/>
      <c r="DHU85"/>
      <c r="DHV85"/>
      <c r="DHW85"/>
      <c r="DHX85"/>
      <c r="DHY85"/>
      <c r="DHZ85"/>
      <c r="DIA85"/>
      <c r="DIB85"/>
      <c r="DIC85"/>
      <c r="DID85"/>
      <c r="DIE85"/>
      <c r="DIF85"/>
      <c r="DIG85"/>
      <c r="DIH85"/>
      <c r="DII85"/>
      <c r="DIJ85"/>
      <c r="DIK85"/>
      <c r="DIL85"/>
      <c r="DIM85"/>
      <c r="DIN85"/>
      <c r="DIO85"/>
      <c r="DIP85"/>
      <c r="DIQ85"/>
      <c r="DIR85"/>
      <c r="DIS85"/>
      <c r="DIT85"/>
      <c r="DIU85"/>
      <c r="DIV85"/>
      <c r="DIW85"/>
      <c r="DIX85"/>
      <c r="DIY85"/>
      <c r="DIZ85"/>
      <c r="DJA85"/>
      <c r="DJB85"/>
      <c r="DJC85"/>
      <c r="DJD85"/>
      <c r="DJE85"/>
      <c r="DJF85"/>
      <c r="DJG85"/>
      <c r="DJH85"/>
      <c r="DJI85"/>
      <c r="DJJ85"/>
      <c r="DJK85"/>
      <c r="DJL85"/>
      <c r="DJM85"/>
      <c r="DJN85"/>
      <c r="DJO85"/>
      <c r="DJP85"/>
      <c r="DJQ85"/>
      <c r="DJR85"/>
      <c r="DJS85"/>
      <c r="DJT85"/>
      <c r="DJU85"/>
      <c r="DJV85"/>
      <c r="DJW85"/>
      <c r="DJX85"/>
      <c r="DJY85"/>
      <c r="DJZ85"/>
      <c r="DKA85"/>
      <c r="DKB85"/>
      <c r="DKC85"/>
      <c r="DKD85"/>
      <c r="DKE85"/>
      <c r="DKF85"/>
      <c r="DKG85"/>
      <c r="DKH85"/>
      <c r="DKI85"/>
      <c r="DKJ85"/>
      <c r="DKK85"/>
      <c r="DKL85"/>
      <c r="DKM85"/>
      <c r="DKN85"/>
      <c r="DKO85"/>
      <c r="DKP85"/>
      <c r="DKQ85"/>
      <c r="DKR85"/>
      <c r="DKS85"/>
      <c r="DKT85"/>
      <c r="DKU85"/>
      <c r="DKV85"/>
      <c r="DKW85"/>
      <c r="DKX85"/>
      <c r="DKY85"/>
      <c r="DKZ85"/>
      <c r="DLA85"/>
      <c r="DLB85"/>
      <c r="DLC85"/>
      <c r="DLD85"/>
      <c r="DLE85"/>
      <c r="DLF85"/>
      <c r="DLG85"/>
      <c r="DLH85"/>
      <c r="DLI85"/>
      <c r="DLJ85"/>
      <c r="DLK85"/>
      <c r="DLL85"/>
      <c r="DLM85"/>
      <c r="DLN85"/>
      <c r="DLO85"/>
      <c r="DLP85"/>
      <c r="DLQ85"/>
      <c r="DLR85"/>
      <c r="DLS85"/>
      <c r="DLT85"/>
      <c r="DLU85"/>
      <c r="DLV85"/>
      <c r="DLW85"/>
      <c r="DLX85"/>
      <c r="DLY85"/>
      <c r="DLZ85"/>
      <c r="DMA85"/>
      <c r="DMB85"/>
      <c r="DMC85"/>
      <c r="DMD85"/>
      <c r="DME85"/>
      <c r="DMF85"/>
      <c r="DMG85"/>
      <c r="DMH85"/>
      <c r="DMI85"/>
      <c r="DMJ85"/>
      <c r="DMK85"/>
      <c r="DML85"/>
      <c r="DMM85"/>
      <c r="DMN85"/>
      <c r="DMO85"/>
      <c r="DMP85"/>
      <c r="DMQ85"/>
      <c r="DMR85"/>
      <c r="DMS85"/>
      <c r="DMT85"/>
      <c r="DMU85"/>
      <c r="DMV85"/>
      <c r="DMW85"/>
      <c r="DMX85"/>
      <c r="DMY85"/>
      <c r="DMZ85"/>
      <c r="DNA85"/>
      <c r="DNB85"/>
      <c r="DNC85"/>
      <c r="DND85"/>
      <c r="DNE85"/>
      <c r="DNF85"/>
      <c r="DNG85"/>
      <c r="DNH85"/>
      <c r="DNI85"/>
      <c r="DNJ85"/>
      <c r="DNK85"/>
      <c r="DNL85"/>
      <c r="DNM85"/>
      <c r="DNN85"/>
      <c r="DNO85"/>
      <c r="DNP85"/>
      <c r="DNQ85"/>
      <c r="DNR85"/>
      <c r="DNS85"/>
      <c r="DNT85"/>
      <c r="DNU85"/>
      <c r="DNV85"/>
      <c r="DNW85"/>
      <c r="DNX85"/>
      <c r="DNY85"/>
      <c r="DNZ85"/>
      <c r="DOA85"/>
      <c r="DOB85"/>
      <c r="DOC85"/>
      <c r="DOD85"/>
      <c r="DOE85"/>
      <c r="DOF85"/>
      <c r="DOG85"/>
      <c r="DOH85"/>
      <c r="DOI85"/>
      <c r="DOJ85"/>
      <c r="DOK85"/>
      <c r="DOL85"/>
      <c r="DOM85"/>
      <c r="DON85"/>
      <c r="DOO85"/>
      <c r="DOP85"/>
      <c r="DOQ85"/>
      <c r="DOR85"/>
      <c r="DOS85"/>
      <c r="DOT85"/>
      <c r="DOU85"/>
      <c r="DOV85"/>
      <c r="DOW85"/>
      <c r="DOX85"/>
      <c r="DOY85"/>
      <c r="DOZ85"/>
      <c r="DPA85"/>
      <c r="DPB85"/>
      <c r="DPC85"/>
      <c r="DPD85"/>
      <c r="DPE85"/>
      <c r="DPF85"/>
      <c r="DPG85"/>
      <c r="DPH85"/>
      <c r="DPI85"/>
      <c r="DPJ85"/>
      <c r="DPK85"/>
      <c r="DPL85"/>
      <c r="DPM85"/>
      <c r="DPN85"/>
      <c r="DPO85"/>
      <c r="DPP85"/>
      <c r="DPQ85"/>
      <c r="DPR85"/>
      <c r="DPS85"/>
      <c r="DPT85"/>
      <c r="DPU85"/>
      <c r="DPV85"/>
      <c r="DPW85"/>
      <c r="DPX85"/>
      <c r="DPY85"/>
      <c r="DPZ85"/>
      <c r="DQA85"/>
      <c r="DQB85"/>
      <c r="DQC85"/>
      <c r="DQD85"/>
      <c r="DQE85"/>
      <c r="DQF85"/>
      <c r="DQG85"/>
      <c r="DQH85"/>
      <c r="DQI85"/>
      <c r="DQJ85"/>
      <c r="DQK85"/>
      <c r="DQL85"/>
      <c r="DQM85"/>
      <c r="DQN85"/>
      <c r="DQO85"/>
      <c r="DQP85"/>
      <c r="DQQ85"/>
      <c r="DQR85"/>
      <c r="DQS85"/>
      <c r="DQT85"/>
      <c r="DQU85"/>
      <c r="DQV85"/>
      <c r="DQW85"/>
      <c r="DQX85"/>
      <c r="DQY85"/>
      <c r="DQZ85"/>
      <c r="DRA85"/>
      <c r="DRB85"/>
      <c r="DRC85"/>
      <c r="DRD85"/>
      <c r="DRE85"/>
      <c r="DRF85"/>
      <c r="DRG85"/>
      <c r="DRH85"/>
      <c r="DRI85"/>
      <c r="DRJ85"/>
      <c r="DRK85"/>
      <c r="DRL85"/>
      <c r="DRM85"/>
      <c r="DRN85"/>
      <c r="DRO85"/>
      <c r="DRP85"/>
      <c r="DRQ85"/>
      <c r="DRR85"/>
      <c r="DRS85"/>
      <c r="DRT85"/>
      <c r="DRU85"/>
      <c r="DRV85"/>
      <c r="DRW85"/>
      <c r="DRX85"/>
      <c r="DRY85"/>
      <c r="DRZ85"/>
      <c r="DSA85"/>
      <c r="DSB85"/>
      <c r="DSC85"/>
      <c r="DSD85"/>
      <c r="DSE85"/>
      <c r="DSF85"/>
      <c r="DSG85"/>
      <c r="DSH85"/>
      <c r="DSI85"/>
      <c r="DSJ85"/>
      <c r="DSK85"/>
      <c r="DSL85"/>
      <c r="DSM85"/>
      <c r="DSN85"/>
      <c r="DSO85"/>
      <c r="DSP85"/>
      <c r="DSQ85"/>
      <c r="DSR85"/>
      <c r="DSS85"/>
      <c r="DST85"/>
      <c r="DSU85"/>
      <c r="DSV85"/>
      <c r="DSW85"/>
      <c r="DSX85"/>
      <c r="DSY85"/>
      <c r="DSZ85"/>
      <c r="DTA85"/>
      <c r="DTB85"/>
      <c r="DTC85"/>
      <c r="DTD85"/>
      <c r="DTE85"/>
      <c r="DTF85"/>
      <c r="DTG85"/>
      <c r="DTH85"/>
      <c r="DTI85"/>
      <c r="DTJ85"/>
      <c r="DTK85"/>
      <c r="DTL85"/>
      <c r="DTM85"/>
      <c r="DTN85"/>
      <c r="DTO85"/>
      <c r="DTP85"/>
      <c r="DTQ85"/>
      <c r="DTR85"/>
      <c r="DTS85"/>
      <c r="DTT85"/>
      <c r="DTU85"/>
      <c r="DTV85"/>
      <c r="DTW85"/>
      <c r="DTX85"/>
      <c r="DTY85"/>
      <c r="DTZ85"/>
      <c r="DUA85"/>
      <c r="DUB85"/>
      <c r="DUC85"/>
      <c r="DUD85"/>
      <c r="DUE85"/>
      <c r="DUF85"/>
      <c r="DUG85"/>
      <c r="DUH85"/>
      <c r="DUI85"/>
      <c r="DUJ85"/>
      <c r="DUK85"/>
      <c r="DUL85"/>
      <c r="DUM85"/>
      <c r="DUN85"/>
      <c r="DUO85"/>
      <c r="DUP85"/>
      <c r="DUQ85"/>
      <c r="DUR85"/>
      <c r="DUS85"/>
      <c r="DUT85"/>
      <c r="DUU85"/>
      <c r="DUV85"/>
      <c r="DUW85"/>
      <c r="DUX85"/>
      <c r="DUY85"/>
      <c r="DUZ85"/>
      <c r="DVA85"/>
      <c r="DVB85"/>
      <c r="DVC85"/>
      <c r="DVD85"/>
      <c r="DVE85"/>
      <c r="DVF85"/>
      <c r="DVG85"/>
      <c r="DVH85"/>
      <c r="DVI85"/>
      <c r="DVJ85"/>
      <c r="DVK85"/>
      <c r="DVL85"/>
      <c r="DVM85"/>
      <c r="DVN85"/>
      <c r="DVO85"/>
      <c r="DVP85"/>
      <c r="DVQ85"/>
      <c r="DVR85"/>
      <c r="DVS85"/>
      <c r="DVT85"/>
      <c r="DVU85"/>
      <c r="DVV85"/>
      <c r="DVW85"/>
      <c r="DVX85"/>
      <c r="DVY85"/>
      <c r="DVZ85"/>
      <c r="DWA85"/>
      <c r="DWB85"/>
      <c r="DWC85"/>
      <c r="DWD85"/>
      <c r="DWE85"/>
      <c r="DWF85"/>
      <c r="DWG85"/>
      <c r="DWH85"/>
      <c r="DWI85"/>
      <c r="DWJ85"/>
      <c r="DWK85"/>
      <c r="DWL85"/>
      <c r="DWM85"/>
      <c r="DWN85"/>
      <c r="DWO85"/>
      <c r="DWP85"/>
      <c r="DWQ85"/>
      <c r="DWR85"/>
      <c r="DWS85"/>
      <c r="DWT85"/>
      <c r="DWU85"/>
      <c r="DWV85"/>
      <c r="DWW85"/>
      <c r="DWX85"/>
      <c r="DWY85"/>
      <c r="DWZ85"/>
      <c r="DXA85"/>
      <c r="DXB85"/>
      <c r="DXC85"/>
      <c r="DXD85"/>
      <c r="DXE85"/>
      <c r="DXF85"/>
      <c r="DXG85"/>
      <c r="DXH85"/>
      <c r="DXI85"/>
      <c r="DXJ85"/>
      <c r="DXK85"/>
      <c r="DXL85"/>
      <c r="DXM85"/>
      <c r="DXN85"/>
      <c r="DXO85"/>
      <c r="DXP85"/>
      <c r="DXQ85"/>
      <c r="DXR85"/>
      <c r="DXS85"/>
      <c r="DXT85"/>
      <c r="DXU85"/>
      <c r="DXV85"/>
      <c r="DXW85"/>
      <c r="DXX85"/>
      <c r="DXY85"/>
      <c r="DXZ85"/>
      <c r="DYA85"/>
      <c r="DYB85"/>
      <c r="DYC85"/>
      <c r="DYD85"/>
      <c r="DYE85"/>
      <c r="DYF85"/>
      <c r="DYG85"/>
      <c r="DYH85"/>
      <c r="DYI85"/>
      <c r="DYJ85"/>
      <c r="DYK85"/>
      <c r="DYL85"/>
      <c r="DYM85"/>
      <c r="DYN85"/>
      <c r="DYO85"/>
      <c r="DYP85"/>
      <c r="DYQ85"/>
      <c r="DYR85"/>
      <c r="DYS85"/>
      <c r="DYT85"/>
      <c r="DYU85"/>
      <c r="DYV85"/>
      <c r="DYW85"/>
      <c r="DYX85"/>
      <c r="DYY85"/>
      <c r="DYZ85"/>
      <c r="DZA85"/>
      <c r="DZB85"/>
      <c r="DZC85"/>
      <c r="DZD85"/>
      <c r="DZE85"/>
      <c r="DZF85"/>
      <c r="DZG85"/>
      <c r="DZH85"/>
      <c r="DZI85"/>
      <c r="DZJ85"/>
      <c r="DZK85"/>
      <c r="DZL85"/>
      <c r="DZM85"/>
      <c r="DZN85"/>
      <c r="DZO85"/>
      <c r="DZP85"/>
      <c r="DZQ85"/>
      <c r="DZR85"/>
      <c r="DZS85"/>
      <c r="DZT85"/>
      <c r="DZU85"/>
      <c r="DZV85"/>
      <c r="DZW85"/>
      <c r="DZX85"/>
      <c r="DZY85"/>
      <c r="DZZ85"/>
      <c r="EAA85"/>
      <c r="EAB85"/>
      <c r="EAC85"/>
      <c r="EAD85"/>
      <c r="EAE85"/>
      <c r="EAF85"/>
      <c r="EAG85"/>
      <c r="EAH85"/>
      <c r="EAI85"/>
      <c r="EAJ85"/>
      <c r="EAK85"/>
      <c r="EAL85"/>
      <c r="EAM85"/>
      <c r="EAN85"/>
      <c r="EAO85"/>
      <c r="EAP85"/>
      <c r="EAQ85"/>
      <c r="EAR85"/>
      <c r="EAS85"/>
      <c r="EAT85"/>
      <c r="EAU85"/>
      <c r="EAV85"/>
      <c r="EAW85"/>
      <c r="EAX85"/>
      <c r="EAY85"/>
      <c r="EAZ85"/>
      <c r="EBA85"/>
      <c r="EBB85"/>
      <c r="EBC85"/>
      <c r="EBD85"/>
      <c r="EBE85"/>
      <c r="EBF85"/>
      <c r="EBG85"/>
      <c r="EBH85"/>
      <c r="EBI85"/>
      <c r="EBJ85"/>
      <c r="EBK85"/>
      <c r="EBL85"/>
      <c r="EBM85"/>
      <c r="EBN85"/>
      <c r="EBO85"/>
      <c r="EBP85"/>
      <c r="EBQ85"/>
      <c r="EBR85"/>
      <c r="EBS85"/>
      <c r="EBT85"/>
      <c r="EBU85"/>
      <c r="EBV85"/>
      <c r="EBW85"/>
      <c r="EBX85"/>
      <c r="EBY85"/>
      <c r="EBZ85"/>
      <c r="ECA85"/>
      <c r="ECB85"/>
      <c r="ECC85"/>
      <c r="ECD85"/>
      <c r="ECE85"/>
      <c r="ECF85"/>
      <c r="ECG85"/>
      <c r="ECH85"/>
      <c r="ECI85"/>
      <c r="ECJ85"/>
      <c r="ECK85"/>
      <c r="ECL85"/>
      <c r="ECM85"/>
      <c r="ECN85"/>
      <c r="ECO85"/>
      <c r="ECP85"/>
      <c r="ECQ85"/>
      <c r="ECR85"/>
      <c r="ECS85"/>
      <c r="ECT85"/>
      <c r="ECU85"/>
      <c r="ECV85"/>
      <c r="ECW85"/>
      <c r="ECX85"/>
      <c r="ECY85"/>
      <c r="ECZ85"/>
      <c r="EDA85"/>
      <c r="EDB85"/>
      <c r="EDC85"/>
      <c r="EDD85"/>
      <c r="EDE85"/>
      <c r="EDF85"/>
      <c r="EDG85"/>
      <c r="EDH85"/>
      <c r="EDI85"/>
      <c r="EDJ85"/>
      <c r="EDK85"/>
      <c r="EDL85"/>
      <c r="EDM85"/>
      <c r="EDN85"/>
      <c r="EDO85"/>
      <c r="EDP85"/>
      <c r="EDQ85"/>
      <c r="EDR85"/>
      <c r="EDS85"/>
      <c r="EDT85"/>
      <c r="EDU85"/>
      <c r="EDV85"/>
      <c r="EDW85"/>
      <c r="EDX85"/>
      <c r="EDY85"/>
      <c r="EDZ85"/>
      <c r="EEA85"/>
      <c r="EEB85"/>
      <c r="EEC85"/>
      <c r="EED85"/>
      <c r="EEE85"/>
      <c r="EEF85"/>
      <c r="EEG85"/>
      <c r="EEH85"/>
      <c r="EEI85"/>
      <c r="EEJ85"/>
      <c r="EEK85"/>
      <c r="EEL85"/>
      <c r="EEM85"/>
      <c r="EEN85"/>
      <c r="EEO85"/>
      <c r="EEP85"/>
      <c r="EEQ85"/>
      <c r="EER85"/>
      <c r="EES85"/>
      <c r="EET85"/>
      <c r="EEU85"/>
      <c r="EEV85"/>
      <c r="EEW85"/>
      <c r="EEX85"/>
      <c r="EEY85"/>
      <c r="EEZ85"/>
      <c r="EFA85"/>
      <c r="EFB85"/>
      <c r="EFC85"/>
      <c r="EFD85"/>
      <c r="EFE85"/>
      <c r="EFF85"/>
      <c r="EFG85"/>
      <c r="EFH85"/>
      <c r="EFI85"/>
      <c r="EFJ85"/>
      <c r="EFK85"/>
      <c r="EFL85"/>
      <c r="EFM85"/>
      <c r="EFN85"/>
      <c r="EFO85"/>
      <c r="EFP85"/>
      <c r="EFQ85"/>
      <c r="EFR85"/>
      <c r="EFS85"/>
      <c r="EFT85"/>
      <c r="EFU85"/>
      <c r="EFV85"/>
      <c r="EFW85"/>
      <c r="EFX85"/>
      <c r="EFY85"/>
      <c r="EFZ85"/>
      <c r="EGA85"/>
      <c r="EGB85"/>
      <c r="EGC85"/>
      <c r="EGD85"/>
      <c r="EGE85"/>
      <c r="EGF85"/>
      <c r="EGG85"/>
      <c r="EGH85"/>
      <c r="EGI85"/>
      <c r="EGJ85"/>
      <c r="EGK85"/>
      <c r="EGL85"/>
      <c r="EGM85"/>
      <c r="EGN85"/>
      <c r="EGO85"/>
      <c r="EGP85"/>
      <c r="EGQ85"/>
      <c r="EGR85"/>
      <c r="EGS85"/>
      <c r="EGT85"/>
      <c r="EGU85"/>
      <c r="EGV85"/>
      <c r="EGW85"/>
      <c r="EGX85"/>
      <c r="EGY85"/>
      <c r="EGZ85"/>
      <c r="EHA85"/>
      <c r="EHB85"/>
      <c r="EHC85"/>
      <c r="EHD85"/>
      <c r="EHE85"/>
      <c r="EHF85"/>
      <c r="EHG85"/>
      <c r="EHH85"/>
      <c r="EHI85"/>
      <c r="EHJ85"/>
      <c r="EHK85"/>
      <c r="EHL85"/>
      <c r="EHM85"/>
      <c r="EHN85"/>
      <c r="EHO85"/>
      <c r="EHP85"/>
      <c r="EHQ85"/>
      <c r="EHR85"/>
      <c r="EHS85"/>
      <c r="EHT85"/>
      <c r="EHU85"/>
      <c r="EHV85"/>
      <c r="EHW85"/>
      <c r="EHX85"/>
      <c r="EHY85"/>
      <c r="EHZ85"/>
      <c r="EIA85"/>
      <c r="EIB85"/>
      <c r="EIC85"/>
      <c r="EID85"/>
      <c r="EIE85"/>
      <c r="EIF85"/>
      <c r="EIG85"/>
      <c r="EIH85"/>
      <c r="EII85"/>
      <c r="EIJ85"/>
      <c r="EIK85"/>
      <c r="EIL85"/>
      <c r="EIM85"/>
      <c r="EIN85"/>
      <c r="EIO85"/>
      <c r="EIP85"/>
      <c r="EIQ85"/>
      <c r="EIR85"/>
      <c r="EIS85"/>
      <c r="EIT85"/>
      <c r="EIU85"/>
      <c r="EIV85"/>
      <c r="EIW85"/>
      <c r="EIX85"/>
      <c r="EIY85"/>
      <c r="EIZ85"/>
      <c r="EJA85"/>
      <c r="EJB85"/>
      <c r="EJC85"/>
      <c r="EJD85"/>
      <c r="EJE85"/>
      <c r="EJF85"/>
      <c r="EJG85"/>
      <c r="EJH85"/>
      <c r="EJI85"/>
      <c r="EJJ85"/>
      <c r="EJK85"/>
      <c r="EJL85"/>
      <c r="EJM85"/>
      <c r="EJN85"/>
      <c r="EJO85"/>
      <c r="EJP85"/>
      <c r="EJQ85"/>
      <c r="EJR85"/>
      <c r="EJS85"/>
      <c r="EJT85"/>
      <c r="EJU85"/>
      <c r="EJV85"/>
      <c r="EJW85"/>
      <c r="EJX85"/>
      <c r="EJY85"/>
      <c r="EJZ85"/>
      <c r="EKA85"/>
      <c r="EKB85"/>
      <c r="EKC85"/>
      <c r="EKD85"/>
      <c r="EKE85"/>
      <c r="EKF85"/>
      <c r="EKG85"/>
      <c r="EKH85"/>
      <c r="EKI85"/>
      <c r="EKJ85"/>
      <c r="EKK85"/>
      <c r="EKL85"/>
      <c r="EKM85"/>
      <c r="EKN85"/>
      <c r="EKO85"/>
      <c r="EKP85"/>
      <c r="EKQ85"/>
      <c r="EKR85"/>
      <c r="EKS85"/>
      <c r="EKT85"/>
      <c r="EKU85"/>
      <c r="EKV85"/>
      <c r="EKW85"/>
      <c r="EKX85"/>
      <c r="EKY85"/>
      <c r="EKZ85"/>
      <c r="ELA85"/>
      <c r="ELB85"/>
      <c r="ELC85"/>
      <c r="ELD85"/>
      <c r="ELE85"/>
      <c r="ELF85"/>
      <c r="ELG85"/>
      <c r="ELH85"/>
      <c r="ELI85"/>
      <c r="ELJ85"/>
      <c r="ELK85"/>
      <c r="ELL85"/>
      <c r="ELM85"/>
      <c r="ELN85"/>
      <c r="ELO85"/>
      <c r="ELP85"/>
      <c r="ELQ85"/>
      <c r="ELR85"/>
      <c r="ELS85"/>
      <c r="ELT85"/>
      <c r="ELU85"/>
      <c r="ELV85"/>
      <c r="ELW85"/>
      <c r="ELX85"/>
      <c r="ELY85"/>
      <c r="ELZ85"/>
      <c r="EMA85"/>
      <c r="EMB85"/>
      <c r="EMC85"/>
      <c r="EMD85"/>
      <c r="EME85"/>
      <c r="EMF85"/>
      <c r="EMG85"/>
      <c r="EMH85"/>
      <c r="EMI85"/>
      <c r="EMJ85"/>
      <c r="EMK85"/>
      <c r="EML85"/>
      <c r="EMM85"/>
      <c r="EMN85"/>
      <c r="EMO85"/>
      <c r="EMP85"/>
      <c r="EMQ85"/>
      <c r="EMR85"/>
      <c r="EMS85"/>
      <c r="EMT85"/>
      <c r="EMU85"/>
      <c r="EMV85"/>
      <c r="EMW85"/>
      <c r="EMX85"/>
      <c r="EMY85"/>
      <c r="EMZ85"/>
      <c r="ENA85"/>
      <c r="ENB85"/>
      <c r="ENC85"/>
      <c r="END85"/>
      <c r="ENE85"/>
      <c r="ENF85"/>
      <c r="ENG85"/>
      <c r="ENH85"/>
      <c r="ENI85"/>
      <c r="ENJ85"/>
      <c r="ENK85"/>
      <c r="ENL85"/>
      <c r="ENM85"/>
      <c r="ENN85"/>
      <c r="ENO85"/>
      <c r="ENP85"/>
      <c r="ENQ85"/>
      <c r="ENR85"/>
      <c r="ENS85"/>
      <c r="ENT85"/>
      <c r="ENU85"/>
      <c r="ENV85"/>
      <c r="ENW85"/>
      <c r="ENX85"/>
      <c r="ENY85"/>
      <c r="ENZ85"/>
      <c r="EOA85"/>
      <c r="EOB85"/>
      <c r="EOC85"/>
      <c r="EOD85"/>
      <c r="EOE85"/>
      <c r="EOF85"/>
      <c r="EOG85"/>
      <c r="EOH85"/>
      <c r="EOI85"/>
      <c r="EOJ85"/>
      <c r="EOK85"/>
      <c r="EOL85"/>
      <c r="EOM85"/>
      <c r="EON85"/>
      <c r="EOO85"/>
      <c r="EOP85"/>
      <c r="EOQ85"/>
      <c r="EOR85"/>
      <c r="EOS85"/>
      <c r="EOT85"/>
      <c r="EOU85"/>
      <c r="EOV85"/>
      <c r="EOW85"/>
      <c r="EOX85"/>
      <c r="EOY85"/>
      <c r="EOZ85"/>
      <c r="EPA85"/>
      <c r="EPB85"/>
      <c r="EPC85"/>
      <c r="EPD85"/>
      <c r="EPE85"/>
      <c r="EPF85"/>
      <c r="EPG85"/>
      <c r="EPH85"/>
      <c r="EPI85"/>
      <c r="EPJ85"/>
      <c r="EPK85"/>
      <c r="EPL85"/>
      <c r="EPM85"/>
      <c r="EPN85"/>
      <c r="EPO85"/>
      <c r="EPP85"/>
      <c r="EPQ85"/>
      <c r="EPR85"/>
      <c r="EPS85"/>
      <c r="EPT85"/>
      <c r="EPU85"/>
      <c r="EPV85"/>
      <c r="EPW85"/>
      <c r="EPX85"/>
      <c r="EPY85"/>
      <c r="EPZ85"/>
      <c r="EQA85"/>
      <c r="EQB85"/>
      <c r="EQC85"/>
      <c r="EQD85"/>
      <c r="EQE85"/>
      <c r="EQF85"/>
      <c r="EQG85"/>
      <c r="EQH85"/>
      <c r="EQI85"/>
      <c r="EQJ85"/>
      <c r="EQK85"/>
      <c r="EQL85"/>
      <c r="EQM85"/>
      <c r="EQN85"/>
      <c r="EQO85"/>
      <c r="EQP85"/>
      <c r="EQQ85"/>
      <c r="EQR85"/>
      <c r="EQS85"/>
      <c r="EQT85"/>
      <c r="EQU85"/>
      <c r="EQV85"/>
      <c r="EQW85"/>
      <c r="EQX85"/>
      <c r="EQY85"/>
      <c r="EQZ85"/>
      <c r="ERA85"/>
      <c r="ERB85"/>
      <c r="ERC85"/>
      <c r="ERD85"/>
      <c r="ERE85"/>
      <c r="ERF85"/>
      <c r="ERG85"/>
      <c r="ERH85"/>
      <c r="ERI85"/>
      <c r="ERJ85"/>
      <c r="ERK85"/>
      <c r="ERL85"/>
      <c r="ERM85"/>
      <c r="ERN85"/>
      <c r="ERO85"/>
      <c r="ERP85"/>
      <c r="ERQ85"/>
      <c r="ERR85"/>
      <c r="ERS85"/>
      <c r="ERT85"/>
      <c r="ERU85"/>
      <c r="ERV85"/>
      <c r="ERW85"/>
      <c r="ERX85"/>
      <c r="ERY85"/>
      <c r="ERZ85"/>
      <c r="ESA85"/>
      <c r="ESB85"/>
      <c r="ESC85"/>
      <c r="ESD85"/>
      <c r="ESE85"/>
      <c r="ESF85"/>
      <c r="ESG85"/>
      <c r="ESH85"/>
      <c r="ESI85"/>
      <c r="ESJ85"/>
      <c r="ESK85"/>
      <c r="ESL85"/>
      <c r="ESM85"/>
      <c r="ESN85"/>
      <c r="ESO85"/>
      <c r="ESP85"/>
      <c r="ESQ85"/>
      <c r="ESR85"/>
      <c r="ESS85"/>
      <c r="EST85"/>
      <c r="ESU85"/>
      <c r="ESV85"/>
      <c r="ESW85"/>
      <c r="ESX85"/>
      <c r="ESY85"/>
      <c r="ESZ85"/>
      <c r="ETA85"/>
      <c r="ETB85"/>
      <c r="ETC85"/>
      <c r="ETD85"/>
      <c r="ETE85"/>
      <c r="ETF85"/>
      <c r="ETG85"/>
      <c r="ETH85"/>
      <c r="ETI85"/>
      <c r="ETJ85"/>
      <c r="ETK85"/>
      <c r="ETL85"/>
      <c r="ETM85"/>
      <c r="ETN85"/>
      <c r="ETO85"/>
      <c r="ETP85"/>
      <c r="ETQ85"/>
      <c r="ETR85"/>
      <c r="ETS85"/>
      <c r="ETT85"/>
      <c r="ETU85"/>
      <c r="ETV85"/>
      <c r="ETW85"/>
      <c r="ETX85"/>
      <c r="ETY85"/>
      <c r="ETZ85"/>
      <c r="EUA85"/>
      <c r="EUB85"/>
      <c r="EUC85"/>
      <c r="EUD85"/>
      <c r="EUE85"/>
      <c r="EUF85"/>
      <c r="EUG85"/>
      <c r="EUH85"/>
      <c r="EUI85"/>
      <c r="EUJ85"/>
      <c r="EUK85"/>
      <c r="EUL85"/>
      <c r="EUM85"/>
      <c r="EUN85"/>
      <c r="EUO85"/>
      <c r="EUP85"/>
      <c r="EUQ85"/>
      <c r="EUR85"/>
      <c r="EUS85"/>
      <c r="EUT85"/>
      <c r="EUU85"/>
      <c r="EUV85"/>
      <c r="EUW85"/>
      <c r="EUX85"/>
      <c r="EUY85"/>
      <c r="EUZ85"/>
      <c r="EVA85"/>
      <c r="EVB85"/>
      <c r="EVC85"/>
      <c r="EVD85"/>
      <c r="EVE85"/>
      <c r="EVF85"/>
      <c r="EVG85"/>
      <c r="EVH85"/>
      <c r="EVI85"/>
      <c r="EVJ85"/>
      <c r="EVK85"/>
      <c r="EVL85"/>
      <c r="EVM85"/>
      <c r="EVN85"/>
      <c r="EVO85"/>
      <c r="EVP85"/>
      <c r="EVQ85"/>
      <c r="EVR85"/>
      <c r="EVS85"/>
      <c r="EVT85"/>
      <c r="EVU85"/>
      <c r="EVV85"/>
      <c r="EVW85"/>
      <c r="EVX85"/>
      <c r="EVY85"/>
      <c r="EVZ85"/>
      <c r="EWA85"/>
      <c r="EWB85"/>
      <c r="EWC85"/>
      <c r="EWD85"/>
      <c r="EWE85"/>
      <c r="EWF85"/>
      <c r="EWG85"/>
      <c r="EWH85"/>
      <c r="EWI85"/>
      <c r="EWJ85"/>
      <c r="EWK85"/>
      <c r="EWL85"/>
      <c r="EWM85"/>
      <c r="EWN85"/>
      <c r="EWO85"/>
      <c r="EWP85"/>
      <c r="EWQ85"/>
      <c r="EWR85"/>
      <c r="EWS85"/>
      <c r="EWT85"/>
      <c r="EWU85"/>
      <c r="EWV85"/>
      <c r="EWW85"/>
      <c r="EWX85"/>
      <c r="EWY85"/>
      <c r="EWZ85"/>
      <c r="EXA85"/>
      <c r="EXB85"/>
      <c r="EXC85"/>
      <c r="EXD85"/>
      <c r="EXE85"/>
      <c r="EXF85"/>
      <c r="EXG85"/>
      <c r="EXH85"/>
      <c r="EXI85"/>
      <c r="EXJ85"/>
      <c r="EXK85"/>
      <c r="EXL85"/>
      <c r="EXM85"/>
      <c r="EXN85"/>
      <c r="EXO85"/>
      <c r="EXP85"/>
      <c r="EXQ85"/>
      <c r="EXR85"/>
      <c r="EXS85"/>
      <c r="EXT85"/>
      <c r="EXU85"/>
      <c r="EXV85"/>
      <c r="EXW85"/>
      <c r="EXX85"/>
      <c r="EXY85"/>
      <c r="EXZ85"/>
      <c r="EYA85"/>
      <c r="EYB85"/>
      <c r="EYC85"/>
      <c r="EYD85"/>
      <c r="EYE85"/>
      <c r="EYF85"/>
      <c r="EYG85"/>
      <c r="EYH85"/>
      <c r="EYI85"/>
      <c r="EYJ85"/>
      <c r="EYK85"/>
      <c r="EYL85"/>
      <c r="EYM85"/>
      <c r="EYN85"/>
      <c r="EYO85"/>
      <c r="EYP85"/>
      <c r="EYQ85"/>
      <c r="EYR85"/>
      <c r="EYS85"/>
      <c r="EYT85"/>
      <c r="EYU85"/>
      <c r="EYV85"/>
      <c r="EYW85"/>
      <c r="EYX85"/>
      <c r="EYY85"/>
      <c r="EYZ85"/>
      <c r="EZA85"/>
      <c r="EZB85"/>
      <c r="EZC85"/>
      <c r="EZD85"/>
      <c r="EZE85"/>
      <c r="EZF85"/>
      <c r="EZG85"/>
      <c r="EZH85"/>
      <c r="EZI85"/>
      <c r="EZJ85"/>
      <c r="EZK85"/>
      <c r="EZL85"/>
      <c r="EZM85"/>
      <c r="EZN85"/>
      <c r="EZO85"/>
      <c r="EZP85"/>
      <c r="EZQ85"/>
      <c r="EZR85"/>
      <c r="EZS85"/>
      <c r="EZT85"/>
      <c r="EZU85"/>
      <c r="EZV85"/>
      <c r="EZW85"/>
      <c r="EZX85"/>
      <c r="EZY85"/>
      <c r="EZZ85"/>
      <c r="FAA85"/>
      <c r="FAB85"/>
      <c r="FAC85"/>
      <c r="FAD85"/>
      <c r="FAE85"/>
      <c r="FAF85"/>
      <c r="FAG85"/>
      <c r="FAH85"/>
      <c r="FAI85"/>
      <c r="FAJ85"/>
      <c r="FAK85"/>
      <c r="FAL85"/>
      <c r="FAM85"/>
      <c r="FAN85"/>
      <c r="FAO85"/>
      <c r="FAP85"/>
      <c r="FAQ85"/>
      <c r="FAR85"/>
      <c r="FAS85"/>
      <c r="FAT85"/>
      <c r="FAU85"/>
      <c r="FAV85"/>
      <c r="FAW85"/>
      <c r="FAX85"/>
      <c r="FAY85"/>
      <c r="FAZ85"/>
      <c r="FBA85"/>
      <c r="FBB85"/>
      <c r="FBC85"/>
      <c r="FBD85"/>
      <c r="FBE85"/>
      <c r="FBF85"/>
      <c r="FBG85"/>
      <c r="FBH85"/>
      <c r="FBI85"/>
      <c r="FBJ85"/>
      <c r="FBK85"/>
      <c r="FBL85"/>
      <c r="FBM85"/>
      <c r="FBN85"/>
      <c r="FBO85"/>
      <c r="FBP85"/>
      <c r="FBQ85"/>
      <c r="FBR85"/>
      <c r="FBS85"/>
      <c r="FBT85"/>
      <c r="FBU85"/>
      <c r="FBV85"/>
      <c r="FBW85"/>
      <c r="FBX85"/>
      <c r="FBY85"/>
      <c r="FBZ85"/>
      <c r="FCA85"/>
      <c r="FCB85"/>
      <c r="FCC85"/>
      <c r="FCD85"/>
      <c r="FCE85"/>
      <c r="FCF85"/>
      <c r="FCG85"/>
      <c r="FCH85"/>
      <c r="FCI85"/>
      <c r="FCJ85"/>
      <c r="FCK85"/>
      <c r="FCL85"/>
      <c r="FCM85"/>
      <c r="FCN85"/>
      <c r="FCO85"/>
      <c r="FCP85"/>
      <c r="FCQ85"/>
      <c r="FCR85"/>
      <c r="FCS85"/>
      <c r="FCT85"/>
      <c r="FCU85"/>
      <c r="FCV85"/>
      <c r="FCW85"/>
      <c r="FCX85"/>
      <c r="FCY85"/>
      <c r="FCZ85"/>
      <c r="FDA85"/>
      <c r="FDB85"/>
      <c r="FDC85"/>
      <c r="FDD85"/>
      <c r="FDE85"/>
      <c r="FDF85"/>
      <c r="FDG85"/>
      <c r="FDH85"/>
      <c r="FDI85"/>
      <c r="FDJ85"/>
      <c r="FDK85"/>
      <c r="FDL85"/>
      <c r="FDM85"/>
      <c r="FDN85"/>
      <c r="FDO85"/>
      <c r="FDP85"/>
      <c r="FDQ85"/>
      <c r="FDR85"/>
      <c r="FDS85"/>
      <c r="FDT85"/>
      <c r="FDU85"/>
      <c r="FDV85"/>
      <c r="FDW85"/>
      <c r="FDX85"/>
      <c r="FDY85"/>
      <c r="FDZ85"/>
      <c r="FEA85"/>
      <c r="FEB85"/>
      <c r="FEC85"/>
      <c r="FED85"/>
      <c r="FEE85"/>
      <c r="FEF85"/>
      <c r="FEG85"/>
      <c r="FEH85"/>
      <c r="FEI85"/>
      <c r="FEJ85"/>
      <c r="FEK85"/>
      <c r="FEL85"/>
      <c r="FEM85"/>
      <c r="FEN85"/>
      <c r="FEO85"/>
      <c r="FEP85"/>
      <c r="FEQ85"/>
      <c r="FER85"/>
      <c r="FES85"/>
      <c r="FET85"/>
      <c r="FEU85"/>
      <c r="FEV85"/>
      <c r="FEW85"/>
      <c r="FEX85"/>
      <c r="FEY85"/>
      <c r="FEZ85"/>
      <c r="FFA85"/>
      <c r="FFB85"/>
      <c r="FFC85"/>
      <c r="FFD85"/>
      <c r="FFE85"/>
      <c r="FFF85"/>
      <c r="FFG85"/>
      <c r="FFH85"/>
      <c r="FFI85"/>
      <c r="FFJ85"/>
      <c r="FFK85"/>
      <c r="FFL85"/>
      <c r="FFM85"/>
      <c r="FFN85"/>
      <c r="FFO85"/>
      <c r="FFP85"/>
      <c r="FFQ85"/>
      <c r="FFR85"/>
      <c r="FFS85"/>
      <c r="FFT85"/>
      <c r="FFU85"/>
      <c r="FFV85"/>
      <c r="FFW85"/>
      <c r="FFX85"/>
      <c r="FFY85"/>
      <c r="FFZ85"/>
      <c r="FGA85"/>
      <c r="FGB85"/>
      <c r="FGC85"/>
      <c r="FGD85"/>
      <c r="FGE85"/>
      <c r="FGF85"/>
      <c r="FGG85"/>
      <c r="FGH85"/>
      <c r="FGI85"/>
      <c r="FGJ85"/>
      <c r="FGK85"/>
      <c r="FGL85"/>
      <c r="FGM85"/>
      <c r="FGN85"/>
      <c r="FGO85"/>
      <c r="FGP85"/>
      <c r="FGQ85"/>
      <c r="FGR85"/>
      <c r="FGS85"/>
      <c r="FGT85"/>
      <c r="FGU85"/>
      <c r="FGV85"/>
      <c r="FGW85"/>
      <c r="FGX85"/>
      <c r="FGY85"/>
      <c r="FGZ85"/>
      <c r="FHA85"/>
      <c r="FHB85"/>
      <c r="FHC85"/>
      <c r="FHD85"/>
      <c r="FHE85"/>
      <c r="FHF85"/>
      <c r="FHG85"/>
      <c r="FHH85"/>
      <c r="FHI85"/>
      <c r="FHJ85"/>
      <c r="FHK85"/>
      <c r="FHL85"/>
      <c r="FHM85"/>
      <c r="FHN85"/>
      <c r="FHO85"/>
      <c r="FHP85"/>
      <c r="FHQ85"/>
      <c r="FHR85"/>
      <c r="FHS85"/>
      <c r="FHT85"/>
      <c r="FHU85"/>
      <c r="FHV85"/>
      <c r="FHW85"/>
      <c r="FHX85"/>
      <c r="FHY85"/>
      <c r="FHZ85"/>
      <c r="FIA85"/>
      <c r="FIB85"/>
      <c r="FIC85"/>
      <c r="FID85"/>
      <c r="FIE85"/>
      <c r="FIF85"/>
      <c r="FIG85"/>
      <c r="FIH85"/>
      <c r="FII85"/>
      <c r="FIJ85"/>
      <c r="FIK85"/>
      <c r="FIL85"/>
      <c r="FIM85"/>
      <c r="FIN85"/>
      <c r="FIO85"/>
      <c r="FIP85"/>
      <c r="FIQ85"/>
      <c r="FIR85"/>
      <c r="FIS85"/>
      <c r="FIT85"/>
      <c r="FIU85"/>
      <c r="FIV85"/>
      <c r="FIW85"/>
      <c r="FIX85"/>
      <c r="FIY85"/>
      <c r="FIZ85"/>
      <c r="FJA85"/>
      <c r="FJB85"/>
      <c r="FJC85"/>
      <c r="FJD85"/>
      <c r="FJE85"/>
      <c r="FJF85"/>
      <c r="FJG85"/>
      <c r="FJH85"/>
      <c r="FJI85"/>
      <c r="FJJ85"/>
      <c r="FJK85"/>
      <c r="FJL85"/>
      <c r="FJM85"/>
      <c r="FJN85"/>
      <c r="FJO85"/>
      <c r="FJP85"/>
      <c r="FJQ85"/>
      <c r="FJR85"/>
      <c r="FJS85"/>
      <c r="FJT85"/>
      <c r="FJU85"/>
      <c r="FJV85"/>
      <c r="FJW85"/>
      <c r="FJX85"/>
      <c r="FJY85"/>
      <c r="FJZ85"/>
      <c r="FKA85"/>
      <c r="FKB85"/>
      <c r="FKC85"/>
      <c r="FKD85"/>
      <c r="FKE85"/>
      <c r="FKF85"/>
      <c r="FKG85"/>
      <c r="FKH85"/>
      <c r="FKI85"/>
      <c r="FKJ85"/>
      <c r="FKK85"/>
      <c r="FKL85"/>
      <c r="FKM85"/>
      <c r="FKN85"/>
      <c r="FKO85"/>
      <c r="FKP85"/>
      <c r="FKQ85"/>
      <c r="FKR85"/>
      <c r="FKS85"/>
      <c r="FKT85"/>
      <c r="FKU85"/>
      <c r="FKV85"/>
      <c r="FKW85"/>
      <c r="FKX85"/>
      <c r="FKY85"/>
      <c r="FKZ85"/>
      <c r="FLA85"/>
      <c r="FLB85"/>
      <c r="FLC85"/>
      <c r="FLD85"/>
      <c r="FLE85"/>
      <c r="FLF85"/>
      <c r="FLG85"/>
      <c r="FLH85"/>
      <c r="FLI85"/>
      <c r="FLJ85"/>
      <c r="FLK85"/>
      <c r="FLL85"/>
      <c r="FLM85"/>
      <c r="FLN85"/>
      <c r="FLO85"/>
      <c r="FLP85"/>
      <c r="FLQ85"/>
      <c r="FLR85"/>
      <c r="FLS85"/>
      <c r="FLT85"/>
      <c r="FLU85"/>
      <c r="FLV85"/>
      <c r="FLW85"/>
      <c r="FLX85"/>
      <c r="FLY85"/>
      <c r="FLZ85"/>
      <c r="FMA85"/>
      <c r="FMB85"/>
      <c r="FMC85"/>
      <c r="FMD85"/>
      <c r="FME85"/>
      <c r="FMF85"/>
      <c r="FMG85"/>
      <c r="FMH85"/>
      <c r="FMI85"/>
      <c r="FMJ85"/>
      <c r="FMK85"/>
      <c r="FML85"/>
      <c r="FMM85"/>
      <c r="FMN85"/>
      <c r="FMO85"/>
      <c r="FMP85"/>
      <c r="FMQ85"/>
      <c r="FMR85"/>
      <c r="FMS85"/>
      <c r="FMT85"/>
      <c r="FMU85"/>
      <c r="FMV85"/>
      <c r="FMW85"/>
      <c r="FMX85"/>
      <c r="FMY85"/>
      <c r="FMZ85"/>
      <c r="FNA85"/>
      <c r="FNB85"/>
      <c r="FNC85"/>
      <c r="FND85"/>
      <c r="FNE85"/>
      <c r="FNF85"/>
      <c r="FNG85"/>
      <c r="FNH85"/>
      <c r="FNI85"/>
      <c r="FNJ85"/>
      <c r="FNK85"/>
      <c r="FNL85"/>
      <c r="FNM85"/>
      <c r="FNN85"/>
      <c r="FNO85"/>
      <c r="FNP85"/>
      <c r="FNQ85"/>
      <c r="FNR85"/>
      <c r="FNS85"/>
      <c r="FNT85"/>
      <c r="FNU85"/>
      <c r="FNV85"/>
      <c r="FNW85"/>
      <c r="FNX85"/>
      <c r="FNY85"/>
      <c r="FNZ85"/>
      <c r="FOA85"/>
      <c r="FOB85"/>
      <c r="FOC85"/>
      <c r="FOD85"/>
      <c r="FOE85"/>
      <c r="FOF85"/>
      <c r="FOG85"/>
      <c r="FOH85"/>
      <c r="FOI85"/>
      <c r="FOJ85"/>
      <c r="FOK85"/>
      <c r="FOL85"/>
      <c r="FOM85"/>
      <c r="FON85"/>
      <c r="FOO85"/>
      <c r="FOP85"/>
      <c r="FOQ85"/>
      <c r="FOR85"/>
      <c r="FOS85"/>
      <c r="FOT85"/>
      <c r="FOU85"/>
      <c r="FOV85"/>
      <c r="FOW85"/>
      <c r="FOX85"/>
      <c r="FOY85"/>
      <c r="FOZ85"/>
      <c r="FPA85"/>
      <c r="FPB85"/>
      <c r="FPC85"/>
      <c r="FPD85"/>
      <c r="FPE85"/>
      <c r="FPF85"/>
      <c r="FPG85"/>
      <c r="FPH85"/>
      <c r="FPI85"/>
      <c r="FPJ85"/>
      <c r="FPK85"/>
      <c r="FPL85"/>
      <c r="FPM85"/>
      <c r="FPN85"/>
      <c r="FPO85"/>
      <c r="FPP85"/>
      <c r="FPQ85"/>
      <c r="FPR85"/>
      <c r="FPS85"/>
      <c r="FPT85"/>
      <c r="FPU85"/>
      <c r="FPV85"/>
      <c r="FPW85"/>
      <c r="FPX85"/>
      <c r="FPY85"/>
      <c r="FPZ85"/>
      <c r="FQA85"/>
      <c r="FQB85"/>
      <c r="FQC85"/>
      <c r="FQD85"/>
      <c r="FQE85"/>
      <c r="FQF85"/>
      <c r="FQG85"/>
      <c r="FQH85"/>
      <c r="FQI85"/>
      <c r="FQJ85"/>
      <c r="FQK85"/>
      <c r="FQL85"/>
      <c r="FQM85"/>
      <c r="FQN85"/>
      <c r="FQO85"/>
      <c r="FQP85"/>
      <c r="FQQ85"/>
      <c r="FQR85"/>
      <c r="FQS85"/>
      <c r="FQT85"/>
      <c r="FQU85"/>
      <c r="FQV85"/>
      <c r="FQW85"/>
      <c r="FQX85"/>
      <c r="FQY85"/>
      <c r="FQZ85"/>
      <c r="FRA85"/>
      <c r="FRB85"/>
      <c r="FRC85"/>
      <c r="FRD85"/>
      <c r="FRE85"/>
      <c r="FRF85"/>
      <c r="FRG85"/>
      <c r="FRH85"/>
      <c r="FRI85"/>
      <c r="FRJ85"/>
      <c r="FRK85"/>
      <c r="FRL85"/>
      <c r="FRM85"/>
      <c r="FRN85"/>
      <c r="FRO85"/>
      <c r="FRP85"/>
      <c r="FRQ85"/>
      <c r="FRR85"/>
      <c r="FRS85"/>
      <c r="FRT85"/>
      <c r="FRU85"/>
      <c r="FRV85"/>
      <c r="FRW85"/>
      <c r="FRX85"/>
      <c r="FRY85"/>
      <c r="FRZ85"/>
      <c r="FSA85"/>
      <c r="FSB85"/>
      <c r="FSC85"/>
      <c r="FSD85"/>
      <c r="FSE85"/>
      <c r="FSF85"/>
      <c r="FSG85"/>
      <c r="FSH85"/>
      <c r="FSI85"/>
      <c r="FSJ85"/>
      <c r="FSK85"/>
      <c r="FSL85"/>
      <c r="FSM85"/>
      <c r="FSN85"/>
      <c r="FSO85"/>
      <c r="FSP85"/>
      <c r="FSQ85"/>
      <c r="FSR85"/>
      <c r="FSS85"/>
      <c r="FST85"/>
      <c r="FSU85"/>
      <c r="FSV85"/>
      <c r="FSW85"/>
      <c r="FSX85"/>
      <c r="FSY85"/>
      <c r="FSZ85"/>
      <c r="FTA85"/>
      <c r="FTB85"/>
      <c r="FTC85"/>
      <c r="FTD85"/>
      <c r="FTE85"/>
      <c r="FTF85"/>
      <c r="FTG85"/>
      <c r="FTH85"/>
      <c r="FTI85"/>
      <c r="FTJ85"/>
      <c r="FTK85"/>
      <c r="FTL85"/>
      <c r="FTM85"/>
      <c r="FTN85"/>
      <c r="FTO85"/>
      <c r="FTP85"/>
      <c r="FTQ85"/>
      <c r="FTR85"/>
      <c r="FTS85"/>
      <c r="FTT85"/>
      <c r="FTU85"/>
      <c r="FTV85"/>
      <c r="FTW85"/>
      <c r="FTX85"/>
      <c r="FTY85"/>
      <c r="FTZ85"/>
      <c r="FUA85"/>
      <c r="FUB85"/>
      <c r="FUC85"/>
      <c r="FUD85"/>
      <c r="FUE85"/>
      <c r="FUF85"/>
      <c r="FUG85"/>
      <c r="FUH85"/>
      <c r="FUI85"/>
      <c r="FUJ85"/>
      <c r="FUK85"/>
      <c r="FUL85"/>
      <c r="FUM85"/>
      <c r="FUN85"/>
      <c r="FUO85"/>
      <c r="FUP85"/>
      <c r="FUQ85"/>
      <c r="FUR85"/>
      <c r="FUS85"/>
    </row>
    <row r="86" spans="1:4621" s="143" customFormat="1">
      <c r="A86" s="144" t="s">
        <v>86</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45"/>
      <c r="AA86" s="145"/>
      <c r="AB86" s="145"/>
      <c r="AC86" s="146"/>
      <c r="AD86" s="142">
        <f>ROW()</f>
        <v>86</v>
      </c>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c r="AXD86"/>
      <c r="AXE86"/>
      <c r="AXF86"/>
      <c r="AXG86"/>
      <c r="AXH86"/>
      <c r="AXI86"/>
      <c r="AXJ86"/>
      <c r="AXK86"/>
      <c r="AXL86"/>
      <c r="AXM86"/>
      <c r="AXN86"/>
      <c r="AXO86"/>
      <c r="AXP86"/>
      <c r="AXQ86"/>
      <c r="AXR86"/>
      <c r="AXS86"/>
      <c r="AXT86"/>
      <c r="AXU86"/>
      <c r="AXV86"/>
      <c r="AXW86"/>
      <c r="AXX86"/>
      <c r="AXY86"/>
      <c r="AXZ86"/>
      <c r="AYA86"/>
      <c r="AYB86"/>
      <c r="AYC86"/>
      <c r="AYD86"/>
      <c r="AYE86"/>
      <c r="AYF86"/>
      <c r="AYG86"/>
      <c r="AYH86"/>
      <c r="AYI86"/>
      <c r="AYJ86"/>
      <c r="AYK86"/>
      <c r="AYL86"/>
      <c r="AYM86"/>
      <c r="AYN86"/>
      <c r="AYO86"/>
      <c r="AYP86"/>
      <c r="AYQ86"/>
      <c r="AYR86"/>
      <c r="AYS86"/>
      <c r="AYT86"/>
      <c r="AYU86"/>
      <c r="AYV86"/>
      <c r="AYW86"/>
      <c r="AYX86"/>
      <c r="AYY86"/>
      <c r="AYZ86"/>
      <c r="AZA86"/>
      <c r="AZB86"/>
      <c r="AZC86"/>
      <c r="AZD86"/>
      <c r="AZE86"/>
      <c r="AZF86"/>
      <c r="AZG86"/>
      <c r="AZH86"/>
      <c r="AZI86"/>
      <c r="AZJ86"/>
      <c r="AZK86"/>
      <c r="AZL86"/>
      <c r="AZM86"/>
      <c r="AZN86"/>
      <c r="AZO86"/>
      <c r="AZP86"/>
      <c r="AZQ86"/>
      <c r="AZR86"/>
      <c r="AZS86"/>
      <c r="AZT86"/>
      <c r="AZU86"/>
      <c r="AZV86"/>
      <c r="AZW86"/>
      <c r="AZX86"/>
      <c r="AZY86"/>
      <c r="AZZ86"/>
      <c r="BAA86"/>
      <c r="BAB86"/>
      <c r="BAC86"/>
      <c r="BAD86"/>
      <c r="BAE86"/>
      <c r="BAF86"/>
      <c r="BAG86"/>
      <c r="BAH86"/>
      <c r="BAI86"/>
      <c r="BAJ86"/>
      <c r="BAK86"/>
      <c r="BAL86"/>
      <c r="BAM86"/>
      <c r="BAN86"/>
      <c r="BAO86"/>
      <c r="BAP86"/>
      <c r="BAQ86"/>
      <c r="BAR86"/>
      <c r="BAS86"/>
      <c r="BAT86"/>
      <c r="BAU86"/>
      <c r="BAV86"/>
      <c r="BAW86"/>
      <c r="BAX86"/>
      <c r="BAY86"/>
      <c r="BAZ86"/>
      <c r="BBA86"/>
      <c r="BBB86"/>
      <c r="BBC86"/>
      <c r="BBD86"/>
      <c r="BBE86"/>
      <c r="BBF86"/>
      <c r="BBG86"/>
      <c r="BBH86"/>
      <c r="BBI86"/>
      <c r="BBJ86"/>
      <c r="BBK86"/>
      <c r="BBL86"/>
      <c r="BBM86"/>
      <c r="BBN86"/>
      <c r="BBO86"/>
      <c r="BBP86"/>
      <c r="BBQ86"/>
      <c r="BBR86"/>
      <c r="BBS86"/>
      <c r="BBT86"/>
      <c r="BBU86"/>
      <c r="BBV86"/>
      <c r="BBW86"/>
      <c r="BBX86"/>
      <c r="BBY86"/>
      <c r="BBZ86"/>
      <c r="BCA86"/>
      <c r="BCB86"/>
      <c r="BCC86"/>
      <c r="BCD86"/>
      <c r="BCE86"/>
      <c r="BCF86"/>
      <c r="BCG86"/>
      <c r="BCH86"/>
      <c r="BCI86"/>
      <c r="BCJ86"/>
      <c r="BCK86"/>
      <c r="BCL86"/>
      <c r="BCM86"/>
      <c r="BCN86"/>
      <c r="BCO86"/>
      <c r="BCP86"/>
      <c r="BCQ86"/>
      <c r="BCR86"/>
      <c r="BCS86"/>
      <c r="BCT86"/>
      <c r="BCU86"/>
      <c r="BCV86"/>
      <c r="BCW86"/>
      <c r="BCX86"/>
      <c r="BCY86"/>
      <c r="BCZ86"/>
      <c r="BDA86"/>
      <c r="BDB86"/>
      <c r="BDC86"/>
      <c r="BDD86"/>
      <c r="BDE86"/>
      <c r="BDF86"/>
      <c r="BDG86"/>
      <c r="BDH86"/>
      <c r="BDI86"/>
      <c r="BDJ86"/>
      <c r="BDK86"/>
      <c r="BDL86"/>
      <c r="BDM86"/>
      <c r="BDN86"/>
      <c r="BDO86"/>
      <c r="BDP86"/>
      <c r="BDQ86"/>
      <c r="BDR86"/>
      <c r="BDS86"/>
      <c r="BDT86"/>
      <c r="BDU86"/>
      <c r="BDV86"/>
      <c r="BDW86"/>
      <c r="BDX86"/>
      <c r="BDY86"/>
      <c r="BDZ86"/>
      <c r="BEA86"/>
      <c r="BEB86"/>
      <c r="BEC86"/>
      <c r="BED86"/>
      <c r="BEE86"/>
      <c r="BEF86"/>
      <c r="BEG86"/>
      <c r="BEH86"/>
      <c r="BEI86"/>
      <c r="BEJ86"/>
      <c r="BEK86"/>
      <c r="BEL86"/>
      <c r="BEM86"/>
      <c r="BEN86"/>
      <c r="BEO86"/>
      <c r="BEP86"/>
      <c r="BEQ86"/>
      <c r="BER86"/>
      <c r="BES86"/>
      <c r="BET86"/>
      <c r="BEU86"/>
      <c r="BEV86"/>
      <c r="BEW86"/>
      <c r="BEX86"/>
      <c r="BEY86"/>
      <c r="BEZ86"/>
      <c r="BFA86"/>
      <c r="BFB86"/>
      <c r="BFC86"/>
      <c r="BFD86"/>
      <c r="BFE86"/>
      <c r="BFF86"/>
      <c r="BFG86"/>
      <c r="BFH86"/>
      <c r="BFI86"/>
      <c r="BFJ86"/>
      <c r="BFK86"/>
      <c r="BFL86"/>
      <c r="BFM86"/>
      <c r="BFN86"/>
      <c r="BFO86"/>
      <c r="BFP86"/>
      <c r="BFQ86"/>
      <c r="BFR86"/>
      <c r="BFS86"/>
      <c r="BFT86"/>
      <c r="BFU86"/>
      <c r="BFV86"/>
      <c r="BFW86"/>
      <c r="BFX86"/>
      <c r="BFY86"/>
      <c r="BFZ86"/>
      <c r="BGA86"/>
      <c r="BGB86"/>
      <c r="BGC86"/>
      <c r="BGD86"/>
      <c r="BGE86"/>
      <c r="BGF86"/>
      <c r="BGG86"/>
      <c r="BGH86"/>
      <c r="BGI86"/>
      <c r="BGJ86"/>
      <c r="BGK86"/>
      <c r="BGL86"/>
      <c r="BGM86"/>
      <c r="BGN86"/>
      <c r="BGO86"/>
      <c r="BGP86"/>
      <c r="BGQ86"/>
      <c r="BGR86"/>
      <c r="BGS86"/>
      <c r="BGT86"/>
      <c r="BGU86"/>
      <c r="BGV86"/>
      <c r="BGW86"/>
      <c r="BGX86"/>
      <c r="BGY86"/>
      <c r="BGZ86"/>
      <c r="BHA86"/>
      <c r="BHB86"/>
      <c r="BHC86"/>
      <c r="BHD86"/>
      <c r="BHE86"/>
      <c r="BHF86"/>
      <c r="BHG86"/>
      <c r="BHH86"/>
      <c r="BHI86"/>
      <c r="BHJ86"/>
      <c r="BHK86"/>
      <c r="BHL86"/>
      <c r="BHM86"/>
      <c r="BHN86"/>
      <c r="BHO86"/>
      <c r="BHP86"/>
      <c r="BHQ86"/>
      <c r="BHR86"/>
      <c r="BHS86"/>
      <c r="BHT86"/>
      <c r="BHU86"/>
      <c r="BHV86"/>
      <c r="BHW86"/>
      <c r="BHX86"/>
      <c r="BHY86"/>
      <c r="BHZ86"/>
      <c r="BIA86"/>
      <c r="BIB86"/>
      <c r="BIC86"/>
      <c r="BID86"/>
      <c r="BIE86"/>
      <c r="BIF86"/>
      <c r="BIG86"/>
      <c r="BIH86"/>
      <c r="BII86"/>
      <c r="BIJ86"/>
      <c r="BIK86"/>
      <c r="BIL86"/>
      <c r="BIM86"/>
      <c r="BIN86"/>
      <c r="BIO86"/>
      <c r="BIP86"/>
      <c r="BIQ86"/>
      <c r="BIR86"/>
      <c r="BIS86"/>
      <c r="BIT86"/>
      <c r="BIU86"/>
      <c r="BIV86"/>
      <c r="BIW86"/>
      <c r="BIX86"/>
      <c r="BIY86"/>
      <c r="BIZ86"/>
      <c r="BJA86"/>
      <c r="BJB86"/>
      <c r="BJC86"/>
      <c r="BJD86"/>
      <c r="BJE86"/>
      <c r="BJF86"/>
      <c r="BJG86"/>
      <c r="BJH86"/>
      <c r="BJI86"/>
      <c r="BJJ86"/>
      <c r="BJK86"/>
      <c r="BJL86"/>
      <c r="BJM86"/>
      <c r="BJN86"/>
      <c r="BJO86"/>
      <c r="BJP86"/>
      <c r="BJQ86"/>
      <c r="BJR86"/>
      <c r="BJS86"/>
      <c r="BJT86"/>
      <c r="BJU86"/>
      <c r="BJV86"/>
      <c r="BJW86"/>
      <c r="BJX86"/>
      <c r="BJY86"/>
      <c r="BJZ86"/>
      <c r="BKA86"/>
      <c r="BKB86"/>
      <c r="BKC86"/>
      <c r="BKD86"/>
      <c r="BKE86"/>
      <c r="BKF86"/>
      <c r="BKG86"/>
      <c r="BKH86"/>
      <c r="BKI86"/>
      <c r="BKJ86"/>
      <c r="BKK86"/>
      <c r="BKL86"/>
      <c r="BKM86"/>
      <c r="BKN86"/>
      <c r="BKO86"/>
      <c r="BKP86"/>
      <c r="BKQ86"/>
      <c r="BKR86"/>
      <c r="BKS86"/>
      <c r="BKT86"/>
      <c r="BKU86"/>
      <c r="BKV86"/>
      <c r="BKW86"/>
      <c r="BKX86"/>
      <c r="BKY86"/>
      <c r="BKZ86"/>
      <c r="BLA86"/>
      <c r="BLB86"/>
      <c r="BLC86"/>
      <c r="BLD86"/>
      <c r="BLE86"/>
      <c r="BLF86"/>
      <c r="BLG86"/>
      <c r="BLH86"/>
      <c r="BLI86"/>
      <c r="BLJ86"/>
      <c r="BLK86"/>
      <c r="BLL86"/>
      <c r="BLM86"/>
      <c r="BLN86"/>
      <c r="BLO86"/>
      <c r="BLP86"/>
      <c r="BLQ86"/>
      <c r="BLR86"/>
      <c r="BLS86"/>
      <c r="BLT86"/>
      <c r="BLU86"/>
      <c r="BLV86"/>
      <c r="BLW86"/>
      <c r="BLX86"/>
      <c r="BLY86"/>
      <c r="BLZ86"/>
      <c r="BMA86"/>
      <c r="BMB86"/>
      <c r="BMC86"/>
      <c r="BMD86"/>
      <c r="BME86"/>
      <c r="BMF86"/>
      <c r="BMG86"/>
      <c r="BMH86"/>
      <c r="BMI86"/>
      <c r="BMJ86"/>
      <c r="BMK86"/>
      <c r="BML86"/>
      <c r="BMM86"/>
      <c r="BMN86"/>
      <c r="BMO86"/>
      <c r="BMP86"/>
      <c r="BMQ86"/>
      <c r="BMR86"/>
      <c r="BMS86"/>
      <c r="BMT86"/>
      <c r="BMU86"/>
      <c r="BMV86"/>
      <c r="BMW86"/>
      <c r="BMX86"/>
      <c r="BMY86"/>
      <c r="BMZ86"/>
      <c r="BNA86"/>
      <c r="BNB86"/>
      <c r="BNC86"/>
      <c r="BND86"/>
      <c r="BNE86"/>
      <c r="BNF86"/>
      <c r="BNG86"/>
      <c r="BNH86"/>
      <c r="BNI86"/>
      <c r="BNJ86"/>
      <c r="BNK86"/>
      <c r="BNL86"/>
      <c r="BNM86"/>
      <c r="BNN86"/>
      <c r="BNO86"/>
      <c r="BNP86"/>
      <c r="BNQ86"/>
      <c r="BNR86"/>
      <c r="BNS86"/>
      <c r="BNT86"/>
      <c r="BNU86"/>
      <c r="BNV86"/>
      <c r="BNW86"/>
      <c r="BNX86"/>
      <c r="BNY86"/>
      <c r="BNZ86"/>
      <c r="BOA86"/>
      <c r="BOB86"/>
      <c r="BOC86"/>
      <c r="BOD86"/>
      <c r="BOE86"/>
      <c r="BOF86"/>
      <c r="BOG86"/>
      <c r="BOH86"/>
      <c r="BOI86"/>
      <c r="BOJ86"/>
      <c r="BOK86"/>
      <c r="BOL86"/>
      <c r="BOM86"/>
      <c r="BON86"/>
      <c r="BOO86"/>
      <c r="BOP86"/>
      <c r="BOQ86"/>
      <c r="BOR86"/>
      <c r="BOS86"/>
      <c r="BOT86"/>
      <c r="BOU86"/>
      <c r="BOV86"/>
      <c r="BOW86"/>
      <c r="BOX86"/>
      <c r="BOY86"/>
      <c r="BOZ86"/>
      <c r="BPA86"/>
      <c r="BPB86"/>
      <c r="BPC86"/>
      <c r="BPD86"/>
      <c r="BPE86"/>
      <c r="BPF86"/>
      <c r="BPG86"/>
      <c r="BPH86"/>
      <c r="BPI86"/>
      <c r="BPJ86"/>
      <c r="BPK86"/>
      <c r="BPL86"/>
      <c r="BPM86"/>
      <c r="BPN86"/>
      <c r="BPO86"/>
      <c r="BPP86"/>
      <c r="BPQ86"/>
      <c r="BPR86"/>
      <c r="BPS86"/>
      <c r="BPT86"/>
      <c r="BPU86"/>
      <c r="BPV86"/>
      <c r="BPW86"/>
      <c r="BPX86"/>
      <c r="BPY86"/>
      <c r="BPZ86"/>
      <c r="BQA86"/>
      <c r="BQB86"/>
      <c r="BQC86"/>
      <c r="BQD86"/>
      <c r="BQE86"/>
      <c r="BQF86"/>
      <c r="BQG86"/>
      <c r="BQH86"/>
      <c r="BQI86"/>
      <c r="BQJ86"/>
      <c r="BQK86"/>
      <c r="BQL86"/>
      <c r="BQM86"/>
      <c r="BQN86"/>
      <c r="BQO86"/>
      <c r="BQP86"/>
      <c r="BQQ86"/>
      <c r="BQR86"/>
      <c r="BQS86"/>
      <c r="BQT86"/>
      <c r="BQU86"/>
      <c r="BQV86"/>
      <c r="BQW86"/>
      <c r="BQX86"/>
      <c r="BQY86"/>
      <c r="BQZ86"/>
      <c r="BRA86"/>
      <c r="BRB86"/>
      <c r="BRC86"/>
      <c r="BRD86"/>
      <c r="BRE86"/>
      <c r="BRF86"/>
      <c r="BRG86"/>
      <c r="BRH86"/>
      <c r="BRI86"/>
      <c r="BRJ86"/>
      <c r="BRK86"/>
      <c r="BRL86"/>
      <c r="BRM86"/>
      <c r="BRN86"/>
      <c r="BRO86"/>
      <c r="BRP86"/>
      <c r="BRQ86"/>
      <c r="BRR86"/>
      <c r="BRS86"/>
      <c r="BRT86"/>
      <c r="BRU86"/>
      <c r="BRV86"/>
      <c r="BRW86"/>
      <c r="BRX86"/>
      <c r="BRY86"/>
      <c r="BRZ86"/>
      <c r="BSA86"/>
      <c r="BSB86"/>
      <c r="BSC86"/>
      <c r="BSD86"/>
      <c r="BSE86"/>
      <c r="BSF86"/>
      <c r="BSG86"/>
      <c r="BSH86"/>
      <c r="BSI86"/>
      <c r="BSJ86"/>
      <c r="BSK86"/>
      <c r="BSL86"/>
      <c r="BSM86"/>
      <c r="BSN86"/>
      <c r="BSO86"/>
      <c r="BSP86"/>
      <c r="BSQ86"/>
      <c r="BSR86"/>
      <c r="BSS86"/>
      <c r="BST86"/>
      <c r="BSU86"/>
      <c r="BSV86"/>
      <c r="BSW86"/>
      <c r="BSX86"/>
      <c r="BSY86"/>
      <c r="BSZ86"/>
      <c r="BTA86"/>
      <c r="BTB86"/>
      <c r="BTC86"/>
      <c r="BTD86"/>
      <c r="BTE86"/>
      <c r="BTF86"/>
      <c r="BTG86"/>
      <c r="BTH86"/>
      <c r="BTI86"/>
      <c r="BTJ86"/>
      <c r="BTK86"/>
      <c r="BTL86"/>
      <c r="BTM86"/>
      <c r="BTN86"/>
      <c r="BTO86"/>
      <c r="BTP86"/>
      <c r="BTQ86"/>
      <c r="BTR86"/>
      <c r="BTS86"/>
      <c r="BTT86"/>
      <c r="BTU86"/>
      <c r="BTV86"/>
      <c r="BTW86"/>
      <c r="BTX86"/>
      <c r="BTY86"/>
      <c r="BTZ86"/>
      <c r="BUA86"/>
      <c r="BUB86"/>
      <c r="BUC86"/>
      <c r="BUD86"/>
      <c r="BUE86"/>
      <c r="BUF86"/>
      <c r="BUG86"/>
      <c r="BUH86"/>
      <c r="BUI86"/>
      <c r="BUJ86"/>
      <c r="BUK86"/>
      <c r="BUL86"/>
      <c r="BUM86"/>
      <c r="BUN86"/>
      <c r="BUO86"/>
      <c r="BUP86"/>
      <c r="BUQ86"/>
      <c r="BUR86"/>
      <c r="BUS86"/>
      <c r="BUT86"/>
      <c r="BUU86"/>
      <c r="BUV86"/>
      <c r="BUW86"/>
      <c r="BUX86"/>
      <c r="BUY86"/>
      <c r="BUZ86"/>
      <c r="BVA86"/>
      <c r="BVB86"/>
      <c r="BVC86"/>
      <c r="BVD86"/>
      <c r="BVE86"/>
      <c r="BVF86"/>
      <c r="BVG86"/>
      <c r="BVH86"/>
      <c r="BVI86"/>
      <c r="BVJ86"/>
      <c r="BVK86"/>
      <c r="BVL86"/>
      <c r="BVM86"/>
      <c r="BVN86"/>
      <c r="BVO86"/>
      <c r="BVP86"/>
      <c r="BVQ86"/>
      <c r="BVR86"/>
      <c r="BVS86"/>
      <c r="BVT86"/>
      <c r="BVU86"/>
      <c r="BVV86"/>
      <c r="BVW86"/>
      <c r="BVX86"/>
      <c r="BVY86"/>
      <c r="BVZ86"/>
      <c r="BWA86"/>
      <c r="BWB86"/>
      <c r="BWC86"/>
      <c r="BWD86"/>
      <c r="BWE86"/>
      <c r="BWF86"/>
      <c r="BWG86"/>
      <c r="BWH86"/>
      <c r="BWI86"/>
      <c r="BWJ86"/>
      <c r="BWK86"/>
      <c r="BWL86"/>
      <c r="BWM86"/>
      <c r="BWN86"/>
      <c r="BWO86"/>
      <c r="BWP86"/>
      <c r="BWQ86"/>
      <c r="BWR86"/>
      <c r="BWS86"/>
      <c r="BWT86"/>
      <c r="BWU86"/>
      <c r="BWV86"/>
      <c r="BWW86"/>
      <c r="BWX86"/>
      <c r="BWY86"/>
      <c r="BWZ86"/>
      <c r="BXA86"/>
      <c r="BXB86"/>
      <c r="BXC86"/>
      <c r="BXD86"/>
      <c r="BXE86"/>
      <c r="BXF86"/>
      <c r="BXG86"/>
      <c r="BXH86"/>
      <c r="BXI86"/>
      <c r="BXJ86"/>
      <c r="BXK86"/>
      <c r="BXL86"/>
      <c r="BXM86"/>
      <c r="BXN86"/>
      <c r="BXO86"/>
      <c r="BXP86"/>
      <c r="BXQ86"/>
      <c r="BXR86"/>
      <c r="BXS86"/>
      <c r="BXT86"/>
      <c r="BXU86"/>
      <c r="BXV86"/>
      <c r="BXW86"/>
      <c r="BXX86"/>
      <c r="BXY86"/>
      <c r="BXZ86"/>
      <c r="BYA86"/>
      <c r="BYB86"/>
      <c r="BYC86"/>
      <c r="BYD86"/>
      <c r="BYE86"/>
      <c r="BYF86"/>
      <c r="BYG86"/>
      <c r="BYH86"/>
      <c r="BYI86"/>
      <c r="BYJ86"/>
      <c r="BYK86"/>
      <c r="BYL86"/>
      <c r="BYM86"/>
      <c r="BYN86"/>
      <c r="BYO86"/>
      <c r="BYP86"/>
      <c r="BYQ86"/>
      <c r="BYR86"/>
      <c r="BYS86"/>
      <c r="BYT86"/>
      <c r="BYU86"/>
      <c r="BYV86"/>
      <c r="BYW86"/>
      <c r="BYX86"/>
      <c r="BYY86"/>
      <c r="BYZ86"/>
      <c r="BZA86"/>
      <c r="BZB86"/>
      <c r="BZC86"/>
      <c r="BZD86"/>
      <c r="BZE86"/>
      <c r="BZF86"/>
      <c r="BZG86"/>
      <c r="BZH86"/>
      <c r="BZI86"/>
      <c r="BZJ86"/>
      <c r="BZK86"/>
      <c r="BZL86"/>
      <c r="BZM86"/>
      <c r="BZN86"/>
      <c r="BZO86"/>
      <c r="BZP86"/>
      <c r="BZQ86"/>
      <c r="BZR86"/>
      <c r="BZS86"/>
      <c r="BZT86"/>
      <c r="BZU86"/>
      <c r="BZV86"/>
      <c r="BZW86"/>
      <c r="BZX86"/>
      <c r="BZY86"/>
      <c r="BZZ86"/>
      <c r="CAA86"/>
      <c r="CAB86"/>
      <c r="CAC86"/>
      <c r="CAD86"/>
      <c r="CAE86"/>
      <c r="CAF86"/>
      <c r="CAG86"/>
      <c r="CAH86"/>
      <c r="CAI86"/>
      <c r="CAJ86"/>
      <c r="CAK86"/>
      <c r="CAL86"/>
      <c r="CAM86"/>
      <c r="CAN86"/>
      <c r="CAO86"/>
      <c r="CAP86"/>
      <c r="CAQ86"/>
      <c r="CAR86"/>
      <c r="CAS86"/>
      <c r="CAT86"/>
      <c r="CAU86"/>
      <c r="CAV86"/>
      <c r="CAW86"/>
      <c r="CAX86"/>
      <c r="CAY86"/>
      <c r="CAZ86"/>
      <c r="CBA86"/>
      <c r="CBB86"/>
      <c r="CBC86"/>
      <c r="CBD86"/>
      <c r="CBE86"/>
      <c r="CBF86"/>
      <c r="CBG86"/>
      <c r="CBH86"/>
      <c r="CBI86"/>
      <c r="CBJ86"/>
      <c r="CBK86"/>
      <c r="CBL86"/>
      <c r="CBM86"/>
      <c r="CBN86"/>
      <c r="CBO86"/>
      <c r="CBP86"/>
      <c r="CBQ86"/>
      <c r="CBR86"/>
      <c r="CBS86"/>
      <c r="CBT86"/>
      <c r="CBU86"/>
      <c r="CBV86"/>
      <c r="CBW86"/>
      <c r="CBX86"/>
      <c r="CBY86"/>
      <c r="CBZ86"/>
      <c r="CCA86"/>
      <c r="CCB86"/>
      <c r="CCC86"/>
      <c r="CCD86"/>
      <c r="CCE86"/>
      <c r="CCF86"/>
      <c r="CCG86"/>
      <c r="CCH86"/>
      <c r="CCI86"/>
      <c r="CCJ86"/>
      <c r="CCK86"/>
      <c r="CCL86"/>
      <c r="CCM86"/>
      <c r="CCN86"/>
      <c r="CCO86"/>
      <c r="CCP86"/>
      <c r="CCQ86"/>
      <c r="CCR86"/>
      <c r="CCS86"/>
      <c r="CCT86"/>
      <c r="CCU86"/>
      <c r="CCV86"/>
      <c r="CCW86"/>
      <c r="CCX86"/>
      <c r="CCY86"/>
      <c r="CCZ86"/>
      <c r="CDA86"/>
      <c r="CDB86"/>
      <c r="CDC86"/>
      <c r="CDD86"/>
      <c r="CDE86"/>
      <c r="CDF86"/>
      <c r="CDG86"/>
      <c r="CDH86"/>
      <c r="CDI86"/>
      <c r="CDJ86"/>
      <c r="CDK86"/>
      <c r="CDL86"/>
      <c r="CDM86"/>
      <c r="CDN86"/>
      <c r="CDO86"/>
      <c r="CDP86"/>
      <c r="CDQ86"/>
      <c r="CDR86"/>
      <c r="CDS86"/>
      <c r="CDT86"/>
      <c r="CDU86"/>
      <c r="CDV86"/>
      <c r="CDW86"/>
      <c r="CDX86"/>
      <c r="CDY86"/>
      <c r="CDZ86"/>
      <c r="CEA86"/>
      <c r="CEB86"/>
      <c r="CEC86"/>
      <c r="CED86"/>
      <c r="CEE86"/>
      <c r="CEF86"/>
      <c r="CEG86"/>
      <c r="CEH86"/>
      <c r="CEI86"/>
      <c r="CEJ86"/>
      <c r="CEK86"/>
      <c r="CEL86"/>
      <c r="CEM86"/>
      <c r="CEN86"/>
      <c r="CEO86"/>
      <c r="CEP86"/>
      <c r="CEQ86"/>
      <c r="CER86"/>
      <c r="CES86"/>
      <c r="CET86"/>
      <c r="CEU86"/>
      <c r="CEV86"/>
      <c r="CEW86"/>
      <c r="CEX86"/>
      <c r="CEY86"/>
      <c r="CEZ86"/>
      <c r="CFA86"/>
      <c r="CFB86"/>
      <c r="CFC86"/>
      <c r="CFD86"/>
      <c r="CFE86"/>
      <c r="CFF86"/>
      <c r="CFG86"/>
      <c r="CFH86"/>
      <c r="CFI86"/>
      <c r="CFJ86"/>
      <c r="CFK86"/>
      <c r="CFL86"/>
      <c r="CFM86"/>
      <c r="CFN86"/>
      <c r="CFO86"/>
      <c r="CFP86"/>
      <c r="CFQ86"/>
      <c r="CFR86"/>
      <c r="CFS86"/>
      <c r="CFT86"/>
      <c r="CFU86"/>
      <c r="CFV86"/>
      <c r="CFW86"/>
      <c r="CFX86"/>
      <c r="CFY86"/>
      <c r="CFZ86"/>
      <c r="CGA86"/>
      <c r="CGB86"/>
      <c r="CGC86"/>
      <c r="CGD86"/>
      <c r="CGE86"/>
      <c r="CGF86"/>
      <c r="CGG86"/>
      <c r="CGH86"/>
      <c r="CGI86"/>
      <c r="CGJ86"/>
      <c r="CGK86"/>
      <c r="CGL86"/>
      <c r="CGM86"/>
      <c r="CGN86"/>
      <c r="CGO86"/>
      <c r="CGP86"/>
      <c r="CGQ86"/>
      <c r="CGR86"/>
      <c r="CGS86"/>
      <c r="CGT86"/>
      <c r="CGU86"/>
      <c r="CGV86"/>
      <c r="CGW86"/>
      <c r="CGX86"/>
      <c r="CGY86"/>
      <c r="CGZ86"/>
      <c r="CHA86"/>
      <c r="CHB86"/>
      <c r="CHC86"/>
      <c r="CHD86"/>
      <c r="CHE86"/>
      <c r="CHF86"/>
      <c r="CHG86"/>
      <c r="CHH86"/>
      <c r="CHI86"/>
      <c r="CHJ86"/>
      <c r="CHK86"/>
      <c r="CHL86"/>
      <c r="CHM86"/>
      <c r="CHN86"/>
      <c r="CHO86"/>
      <c r="CHP86"/>
      <c r="CHQ86"/>
      <c r="CHR86"/>
      <c r="CHS86"/>
      <c r="CHT86"/>
      <c r="CHU86"/>
      <c r="CHV86"/>
      <c r="CHW86"/>
      <c r="CHX86"/>
      <c r="CHY86"/>
      <c r="CHZ86"/>
      <c r="CIA86"/>
      <c r="CIB86"/>
      <c r="CIC86"/>
      <c r="CID86"/>
      <c r="CIE86"/>
      <c r="CIF86"/>
      <c r="CIG86"/>
      <c r="CIH86"/>
      <c r="CII86"/>
      <c r="CIJ86"/>
      <c r="CIK86"/>
      <c r="CIL86"/>
      <c r="CIM86"/>
      <c r="CIN86"/>
      <c r="CIO86"/>
      <c r="CIP86"/>
      <c r="CIQ86"/>
      <c r="CIR86"/>
      <c r="CIS86"/>
      <c r="CIT86"/>
      <c r="CIU86"/>
      <c r="CIV86"/>
      <c r="CIW86"/>
      <c r="CIX86"/>
      <c r="CIY86"/>
      <c r="CIZ86"/>
      <c r="CJA86"/>
      <c r="CJB86"/>
      <c r="CJC86"/>
      <c r="CJD86"/>
      <c r="CJE86"/>
      <c r="CJF86"/>
      <c r="CJG86"/>
      <c r="CJH86"/>
      <c r="CJI86"/>
      <c r="CJJ86"/>
      <c r="CJK86"/>
      <c r="CJL86"/>
      <c r="CJM86"/>
      <c r="CJN86"/>
      <c r="CJO86"/>
      <c r="CJP86"/>
      <c r="CJQ86"/>
      <c r="CJR86"/>
      <c r="CJS86"/>
      <c r="CJT86"/>
      <c r="CJU86"/>
      <c r="CJV86"/>
      <c r="CJW86"/>
      <c r="CJX86"/>
      <c r="CJY86"/>
      <c r="CJZ86"/>
      <c r="CKA86"/>
      <c r="CKB86"/>
      <c r="CKC86"/>
      <c r="CKD86"/>
      <c r="CKE86"/>
      <c r="CKF86"/>
      <c r="CKG86"/>
      <c r="CKH86"/>
      <c r="CKI86"/>
      <c r="CKJ86"/>
      <c r="CKK86"/>
      <c r="CKL86"/>
      <c r="CKM86"/>
      <c r="CKN86"/>
      <c r="CKO86"/>
      <c r="CKP86"/>
      <c r="CKQ86"/>
      <c r="CKR86"/>
      <c r="CKS86"/>
      <c r="CKT86"/>
      <c r="CKU86"/>
      <c r="CKV86"/>
      <c r="CKW86"/>
      <c r="CKX86"/>
      <c r="CKY86"/>
      <c r="CKZ86"/>
      <c r="CLA86"/>
      <c r="CLB86"/>
      <c r="CLC86"/>
      <c r="CLD86"/>
      <c r="CLE86"/>
      <c r="CLF86"/>
      <c r="CLG86"/>
      <c r="CLH86"/>
      <c r="CLI86"/>
      <c r="CLJ86"/>
      <c r="CLK86"/>
      <c r="CLL86"/>
      <c r="CLM86"/>
      <c r="CLN86"/>
      <c r="CLO86"/>
      <c r="CLP86"/>
      <c r="CLQ86"/>
      <c r="CLR86"/>
      <c r="CLS86"/>
      <c r="CLT86"/>
      <c r="CLU86"/>
      <c r="CLV86"/>
      <c r="CLW86"/>
      <c r="CLX86"/>
      <c r="CLY86"/>
      <c r="CLZ86"/>
      <c r="CMA86"/>
      <c r="CMB86"/>
      <c r="CMC86"/>
      <c r="CMD86"/>
      <c r="CME86"/>
      <c r="CMF86"/>
      <c r="CMG86"/>
      <c r="CMH86"/>
      <c r="CMI86"/>
      <c r="CMJ86"/>
      <c r="CMK86"/>
      <c r="CML86"/>
      <c r="CMM86"/>
      <c r="CMN86"/>
      <c r="CMO86"/>
      <c r="CMP86"/>
      <c r="CMQ86"/>
      <c r="CMR86"/>
      <c r="CMS86"/>
      <c r="CMT86"/>
      <c r="CMU86"/>
      <c r="CMV86"/>
      <c r="CMW86"/>
      <c r="CMX86"/>
      <c r="CMY86"/>
      <c r="CMZ86"/>
      <c r="CNA86"/>
      <c r="CNB86"/>
      <c r="CNC86"/>
      <c r="CND86"/>
      <c r="CNE86"/>
      <c r="CNF86"/>
      <c r="CNG86"/>
      <c r="CNH86"/>
      <c r="CNI86"/>
      <c r="CNJ86"/>
      <c r="CNK86"/>
      <c r="CNL86"/>
      <c r="CNM86"/>
      <c r="CNN86"/>
      <c r="CNO86"/>
      <c r="CNP86"/>
      <c r="CNQ86"/>
      <c r="CNR86"/>
      <c r="CNS86"/>
      <c r="CNT86"/>
      <c r="CNU86"/>
      <c r="CNV86"/>
      <c r="CNW86"/>
      <c r="CNX86"/>
      <c r="CNY86"/>
      <c r="CNZ86"/>
      <c r="COA86"/>
      <c r="COB86"/>
      <c r="COC86"/>
      <c r="COD86"/>
      <c r="COE86"/>
      <c r="COF86"/>
      <c r="COG86"/>
      <c r="COH86"/>
      <c r="COI86"/>
      <c r="COJ86"/>
      <c r="COK86"/>
      <c r="COL86"/>
      <c r="COM86"/>
      <c r="CON86"/>
      <c r="COO86"/>
      <c r="COP86"/>
      <c r="COQ86"/>
      <c r="COR86"/>
      <c r="COS86"/>
      <c r="COT86"/>
      <c r="COU86"/>
      <c r="COV86"/>
      <c r="COW86"/>
      <c r="COX86"/>
      <c r="COY86"/>
      <c r="COZ86"/>
      <c r="CPA86"/>
      <c r="CPB86"/>
      <c r="CPC86"/>
      <c r="CPD86"/>
      <c r="CPE86"/>
      <c r="CPF86"/>
      <c r="CPG86"/>
      <c r="CPH86"/>
      <c r="CPI86"/>
      <c r="CPJ86"/>
      <c r="CPK86"/>
      <c r="CPL86"/>
      <c r="CPM86"/>
      <c r="CPN86"/>
      <c r="CPO86"/>
      <c r="CPP86"/>
      <c r="CPQ86"/>
      <c r="CPR86"/>
      <c r="CPS86"/>
      <c r="CPT86"/>
      <c r="CPU86"/>
      <c r="CPV86"/>
      <c r="CPW86"/>
      <c r="CPX86"/>
      <c r="CPY86"/>
      <c r="CPZ86"/>
      <c r="CQA86"/>
      <c r="CQB86"/>
      <c r="CQC86"/>
      <c r="CQD86"/>
      <c r="CQE86"/>
      <c r="CQF86"/>
      <c r="CQG86"/>
      <c r="CQH86"/>
      <c r="CQI86"/>
      <c r="CQJ86"/>
      <c r="CQK86"/>
      <c r="CQL86"/>
      <c r="CQM86"/>
      <c r="CQN86"/>
      <c r="CQO86"/>
      <c r="CQP86"/>
      <c r="CQQ86"/>
      <c r="CQR86"/>
      <c r="CQS86"/>
      <c r="CQT86"/>
      <c r="CQU86"/>
      <c r="CQV86"/>
      <c r="CQW86"/>
      <c r="CQX86"/>
      <c r="CQY86"/>
      <c r="CQZ86"/>
      <c r="CRA86"/>
      <c r="CRB86"/>
      <c r="CRC86"/>
      <c r="CRD86"/>
      <c r="CRE86"/>
      <c r="CRF86"/>
      <c r="CRG86"/>
      <c r="CRH86"/>
      <c r="CRI86"/>
      <c r="CRJ86"/>
      <c r="CRK86"/>
      <c r="CRL86"/>
      <c r="CRM86"/>
      <c r="CRN86"/>
      <c r="CRO86"/>
      <c r="CRP86"/>
      <c r="CRQ86"/>
      <c r="CRR86"/>
      <c r="CRS86"/>
      <c r="CRT86"/>
      <c r="CRU86"/>
      <c r="CRV86"/>
      <c r="CRW86"/>
      <c r="CRX86"/>
      <c r="CRY86"/>
      <c r="CRZ86"/>
      <c r="CSA86"/>
      <c r="CSB86"/>
      <c r="CSC86"/>
      <c r="CSD86"/>
      <c r="CSE86"/>
      <c r="CSF86"/>
      <c r="CSG86"/>
      <c r="CSH86"/>
      <c r="CSI86"/>
      <c r="CSJ86"/>
      <c r="CSK86"/>
      <c r="CSL86"/>
      <c r="CSM86"/>
      <c r="CSN86"/>
      <c r="CSO86"/>
      <c r="CSP86"/>
      <c r="CSQ86"/>
      <c r="CSR86"/>
      <c r="CSS86"/>
      <c r="CST86"/>
      <c r="CSU86"/>
      <c r="CSV86"/>
      <c r="CSW86"/>
      <c r="CSX86"/>
      <c r="CSY86"/>
      <c r="CSZ86"/>
      <c r="CTA86"/>
      <c r="CTB86"/>
      <c r="CTC86"/>
      <c r="CTD86"/>
      <c r="CTE86"/>
      <c r="CTF86"/>
      <c r="CTG86"/>
      <c r="CTH86"/>
      <c r="CTI86"/>
      <c r="CTJ86"/>
      <c r="CTK86"/>
      <c r="CTL86"/>
      <c r="CTM86"/>
      <c r="CTN86"/>
      <c r="CTO86"/>
      <c r="CTP86"/>
      <c r="CTQ86"/>
      <c r="CTR86"/>
      <c r="CTS86"/>
      <c r="CTT86"/>
      <c r="CTU86"/>
      <c r="CTV86"/>
      <c r="CTW86"/>
      <c r="CTX86"/>
      <c r="CTY86"/>
      <c r="CTZ86"/>
      <c r="CUA86"/>
      <c r="CUB86"/>
      <c r="CUC86"/>
      <c r="CUD86"/>
      <c r="CUE86"/>
      <c r="CUF86"/>
      <c r="CUG86"/>
      <c r="CUH86"/>
      <c r="CUI86"/>
      <c r="CUJ86"/>
      <c r="CUK86"/>
      <c r="CUL86"/>
      <c r="CUM86"/>
      <c r="CUN86"/>
      <c r="CUO86"/>
      <c r="CUP86"/>
      <c r="CUQ86"/>
      <c r="CUR86"/>
      <c r="CUS86"/>
      <c r="CUT86"/>
      <c r="CUU86"/>
      <c r="CUV86"/>
      <c r="CUW86"/>
      <c r="CUX86"/>
      <c r="CUY86"/>
      <c r="CUZ86"/>
      <c r="CVA86"/>
      <c r="CVB86"/>
      <c r="CVC86"/>
      <c r="CVD86"/>
      <c r="CVE86"/>
      <c r="CVF86"/>
      <c r="CVG86"/>
      <c r="CVH86"/>
      <c r="CVI86"/>
      <c r="CVJ86"/>
      <c r="CVK86"/>
      <c r="CVL86"/>
      <c r="CVM86"/>
      <c r="CVN86"/>
      <c r="CVO86"/>
      <c r="CVP86"/>
      <c r="CVQ86"/>
      <c r="CVR86"/>
      <c r="CVS86"/>
      <c r="CVT86"/>
      <c r="CVU86"/>
      <c r="CVV86"/>
      <c r="CVW86"/>
      <c r="CVX86"/>
      <c r="CVY86"/>
      <c r="CVZ86"/>
      <c r="CWA86"/>
      <c r="CWB86"/>
      <c r="CWC86"/>
      <c r="CWD86"/>
      <c r="CWE86"/>
      <c r="CWF86"/>
      <c r="CWG86"/>
      <c r="CWH86"/>
      <c r="CWI86"/>
      <c r="CWJ86"/>
      <c r="CWK86"/>
      <c r="CWL86"/>
      <c r="CWM86"/>
      <c r="CWN86"/>
      <c r="CWO86"/>
      <c r="CWP86"/>
      <c r="CWQ86"/>
      <c r="CWR86"/>
      <c r="CWS86"/>
      <c r="CWT86"/>
      <c r="CWU86"/>
      <c r="CWV86"/>
      <c r="CWW86"/>
      <c r="CWX86"/>
      <c r="CWY86"/>
      <c r="CWZ86"/>
      <c r="CXA86"/>
      <c r="CXB86"/>
      <c r="CXC86"/>
      <c r="CXD86"/>
      <c r="CXE86"/>
      <c r="CXF86"/>
      <c r="CXG86"/>
      <c r="CXH86"/>
      <c r="CXI86"/>
      <c r="CXJ86"/>
      <c r="CXK86"/>
      <c r="CXL86"/>
      <c r="CXM86"/>
      <c r="CXN86"/>
      <c r="CXO86"/>
      <c r="CXP86"/>
      <c r="CXQ86"/>
      <c r="CXR86"/>
      <c r="CXS86"/>
      <c r="CXT86"/>
      <c r="CXU86"/>
      <c r="CXV86"/>
      <c r="CXW86"/>
      <c r="CXX86"/>
      <c r="CXY86"/>
      <c r="CXZ86"/>
      <c r="CYA86"/>
      <c r="CYB86"/>
      <c r="CYC86"/>
      <c r="CYD86"/>
      <c r="CYE86"/>
      <c r="CYF86"/>
      <c r="CYG86"/>
      <c r="CYH86"/>
      <c r="CYI86"/>
      <c r="CYJ86"/>
      <c r="CYK86"/>
      <c r="CYL86"/>
      <c r="CYM86"/>
      <c r="CYN86"/>
      <c r="CYO86"/>
      <c r="CYP86"/>
      <c r="CYQ86"/>
      <c r="CYR86"/>
      <c r="CYS86"/>
      <c r="CYT86"/>
      <c r="CYU86"/>
      <c r="CYV86"/>
      <c r="CYW86"/>
      <c r="CYX86"/>
      <c r="CYY86"/>
      <c r="CYZ86"/>
      <c r="CZA86"/>
      <c r="CZB86"/>
      <c r="CZC86"/>
      <c r="CZD86"/>
      <c r="CZE86"/>
      <c r="CZF86"/>
      <c r="CZG86"/>
      <c r="CZH86"/>
      <c r="CZI86"/>
      <c r="CZJ86"/>
      <c r="CZK86"/>
      <c r="CZL86"/>
      <c r="CZM86"/>
      <c r="CZN86"/>
      <c r="CZO86"/>
      <c r="CZP86"/>
      <c r="CZQ86"/>
      <c r="CZR86"/>
      <c r="CZS86"/>
      <c r="CZT86"/>
      <c r="CZU86"/>
      <c r="CZV86"/>
      <c r="CZW86"/>
      <c r="CZX86"/>
      <c r="CZY86"/>
      <c r="CZZ86"/>
      <c r="DAA86"/>
      <c r="DAB86"/>
      <c r="DAC86"/>
      <c r="DAD86"/>
      <c r="DAE86"/>
      <c r="DAF86"/>
      <c r="DAG86"/>
      <c r="DAH86"/>
      <c r="DAI86"/>
      <c r="DAJ86"/>
      <c r="DAK86"/>
      <c r="DAL86"/>
      <c r="DAM86"/>
      <c r="DAN86"/>
      <c r="DAO86"/>
      <c r="DAP86"/>
      <c r="DAQ86"/>
      <c r="DAR86"/>
      <c r="DAS86"/>
      <c r="DAT86"/>
      <c r="DAU86"/>
      <c r="DAV86"/>
      <c r="DAW86"/>
      <c r="DAX86"/>
      <c r="DAY86"/>
      <c r="DAZ86"/>
      <c r="DBA86"/>
      <c r="DBB86"/>
      <c r="DBC86"/>
      <c r="DBD86"/>
      <c r="DBE86"/>
      <c r="DBF86"/>
      <c r="DBG86"/>
      <c r="DBH86"/>
      <c r="DBI86"/>
      <c r="DBJ86"/>
      <c r="DBK86"/>
      <c r="DBL86"/>
      <c r="DBM86"/>
      <c r="DBN86"/>
      <c r="DBO86"/>
      <c r="DBP86"/>
      <c r="DBQ86"/>
      <c r="DBR86"/>
      <c r="DBS86"/>
      <c r="DBT86"/>
      <c r="DBU86"/>
      <c r="DBV86"/>
      <c r="DBW86"/>
      <c r="DBX86"/>
      <c r="DBY86"/>
      <c r="DBZ86"/>
      <c r="DCA86"/>
      <c r="DCB86"/>
      <c r="DCC86"/>
      <c r="DCD86"/>
      <c r="DCE86"/>
      <c r="DCF86"/>
      <c r="DCG86"/>
      <c r="DCH86"/>
      <c r="DCI86"/>
      <c r="DCJ86"/>
      <c r="DCK86"/>
      <c r="DCL86"/>
      <c r="DCM86"/>
      <c r="DCN86"/>
      <c r="DCO86"/>
      <c r="DCP86"/>
      <c r="DCQ86"/>
      <c r="DCR86"/>
      <c r="DCS86"/>
      <c r="DCT86"/>
      <c r="DCU86"/>
      <c r="DCV86"/>
      <c r="DCW86"/>
      <c r="DCX86"/>
      <c r="DCY86"/>
      <c r="DCZ86"/>
      <c r="DDA86"/>
      <c r="DDB86"/>
      <c r="DDC86"/>
      <c r="DDD86"/>
      <c r="DDE86"/>
      <c r="DDF86"/>
      <c r="DDG86"/>
      <c r="DDH86"/>
      <c r="DDI86"/>
      <c r="DDJ86"/>
      <c r="DDK86"/>
      <c r="DDL86"/>
      <c r="DDM86"/>
      <c r="DDN86"/>
      <c r="DDO86"/>
      <c r="DDP86"/>
      <c r="DDQ86"/>
      <c r="DDR86"/>
      <c r="DDS86"/>
      <c r="DDT86"/>
      <c r="DDU86"/>
      <c r="DDV86"/>
      <c r="DDW86"/>
      <c r="DDX86"/>
      <c r="DDY86"/>
      <c r="DDZ86"/>
      <c r="DEA86"/>
      <c r="DEB86"/>
      <c r="DEC86"/>
      <c r="DED86"/>
      <c r="DEE86"/>
      <c r="DEF86"/>
      <c r="DEG86"/>
      <c r="DEH86"/>
      <c r="DEI86"/>
      <c r="DEJ86"/>
      <c r="DEK86"/>
      <c r="DEL86"/>
      <c r="DEM86"/>
      <c r="DEN86"/>
      <c r="DEO86"/>
      <c r="DEP86"/>
      <c r="DEQ86"/>
      <c r="DER86"/>
      <c r="DES86"/>
      <c r="DET86"/>
      <c r="DEU86"/>
      <c r="DEV86"/>
      <c r="DEW86"/>
      <c r="DEX86"/>
      <c r="DEY86"/>
      <c r="DEZ86"/>
      <c r="DFA86"/>
      <c r="DFB86"/>
      <c r="DFC86"/>
      <c r="DFD86"/>
      <c r="DFE86"/>
      <c r="DFF86"/>
      <c r="DFG86"/>
      <c r="DFH86"/>
      <c r="DFI86"/>
      <c r="DFJ86"/>
      <c r="DFK86"/>
      <c r="DFL86"/>
      <c r="DFM86"/>
      <c r="DFN86"/>
      <c r="DFO86"/>
      <c r="DFP86"/>
      <c r="DFQ86"/>
      <c r="DFR86"/>
      <c r="DFS86"/>
      <c r="DFT86"/>
      <c r="DFU86"/>
      <c r="DFV86"/>
      <c r="DFW86"/>
      <c r="DFX86"/>
      <c r="DFY86"/>
      <c r="DFZ86"/>
      <c r="DGA86"/>
      <c r="DGB86"/>
      <c r="DGC86"/>
      <c r="DGD86"/>
      <c r="DGE86"/>
      <c r="DGF86"/>
      <c r="DGG86"/>
      <c r="DGH86"/>
      <c r="DGI86"/>
      <c r="DGJ86"/>
      <c r="DGK86"/>
      <c r="DGL86"/>
      <c r="DGM86"/>
      <c r="DGN86"/>
      <c r="DGO86"/>
      <c r="DGP86"/>
      <c r="DGQ86"/>
      <c r="DGR86"/>
      <c r="DGS86"/>
      <c r="DGT86"/>
      <c r="DGU86"/>
      <c r="DGV86"/>
      <c r="DGW86"/>
      <c r="DGX86"/>
      <c r="DGY86"/>
      <c r="DGZ86"/>
      <c r="DHA86"/>
      <c r="DHB86"/>
      <c r="DHC86"/>
      <c r="DHD86"/>
      <c r="DHE86"/>
      <c r="DHF86"/>
      <c r="DHG86"/>
      <c r="DHH86"/>
      <c r="DHI86"/>
      <c r="DHJ86"/>
      <c r="DHK86"/>
      <c r="DHL86"/>
      <c r="DHM86"/>
      <c r="DHN86"/>
      <c r="DHO86"/>
      <c r="DHP86"/>
      <c r="DHQ86"/>
      <c r="DHR86"/>
      <c r="DHS86"/>
      <c r="DHT86"/>
      <c r="DHU86"/>
      <c r="DHV86"/>
      <c r="DHW86"/>
      <c r="DHX86"/>
      <c r="DHY86"/>
      <c r="DHZ86"/>
      <c r="DIA86"/>
      <c r="DIB86"/>
      <c r="DIC86"/>
      <c r="DID86"/>
      <c r="DIE86"/>
      <c r="DIF86"/>
      <c r="DIG86"/>
      <c r="DIH86"/>
      <c r="DII86"/>
      <c r="DIJ86"/>
      <c r="DIK86"/>
      <c r="DIL86"/>
      <c r="DIM86"/>
      <c r="DIN86"/>
      <c r="DIO86"/>
      <c r="DIP86"/>
      <c r="DIQ86"/>
      <c r="DIR86"/>
      <c r="DIS86"/>
      <c r="DIT86"/>
      <c r="DIU86"/>
      <c r="DIV86"/>
      <c r="DIW86"/>
      <c r="DIX86"/>
      <c r="DIY86"/>
      <c r="DIZ86"/>
      <c r="DJA86"/>
      <c r="DJB86"/>
      <c r="DJC86"/>
      <c r="DJD86"/>
      <c r="DJE86"/>
      <c r="DJF86"/>
      <c r="DJG86"/>
      <c r="DJH86"/>
      <c r="DJI86"/>
      <c r="DJJ86"/>
      <c r="DJK86"/>
      <c r="DJL86"/>
      <c r="DJM86"/>
      <c r="DJN86"/>
      <c r="DJO86"/>
      <c r="DJP86"/>
      <c r="DJQ86"/>
      <c r="DJR86"/>
      <c r="DJS86"/>
      <c r="DJT86"/>
      <c r="DJU86"/>
      <c r="DJV86"/>
      <c r="DJW86"/>
      <c r="DJX86"/>
      <c r="DJY86"/>
      <c r="DJZ86"/>
      <c r="DKA86"/>
      <c r="DKB86"/>
      <c r="DKC86"/>
      <c r="DKD86"/>
      <c r="DKE86"/>
      <c r="DKF86"/>
      <c r="DKG86"/>
      <c r="DKH86"/>
      <c r="DKI86"/>
      <c r="DKJ86"/>
      <c r="DKK86"/>
      <c r="DKL86"/>
      <c r="DKM86"/>
      <c r="DKN86"/>
      <c r="DKO86"/>
      <c r="DKP86"/>
      <c r="DKQ86"/>
      <c r="DKR86"/>
      <c r="DKS86"/>
      <c r="DKT86"/>
      <c r="DKU86"/>
      <c r="DKV86"/>
      <c r="DKW86"/>
      <c r="DKX86"/>
      <c r="DKY86"/>
      <c r="DKZ86"/>
      <c r="DLA86"/>
      <c r="DLB86"/>
      <c r="DLC86"/>
      <c r="DLD86"/>
      <c r="DLE86"/>
      <c r="DLF86"/>
      <c r="DLG86"/>
      <c r="DLH86"/>
      <c r="DLI86"/>
      <c r="DLJ86"/>
      <c r="DLK86"/>
      <c r="DLL86"/>
      <c r="DLM86"/>
      <c r="DLN86"/>
      <c r="DLO86"/>
      <c r="DLP86"/>
      <c r="DLQ86"/>
      <c r="DLR86"/>
      <c r="DLS86"/>
      <c r="DLT86"/>
      <c r="DLU86"/>
      <c r="DLV86"/>
      <c r="DLW86"/>
      <c r="DLX86"/>
      <c r="DLY86"/>
      <c r="DLZ86"/>
      <c r="DMA86"/>
      <c r="DMB86"/>
      <c r="DMC86"/>
      <c r="DMD86"/>
      <c r="DME86"/>
      <c r="DMF86"/>
      <c r="DMG86"/>
      <c r="DMH86"/>
      <c r="DMI86"/>
      <c r="DMJ86"/>
      <c r="DMK86"/>
      <c r="DML86"/>
      <c r="DMM86"/>
      <c r="DMN86"/>
      <c r="DMO86"/>
      <c r="DMP86"/>
      <c r="DMQ86"/>
      <c r="DMR86"/>
      <c r="DMS86"/>
      <c r="DMT86"/>
      <c r="DMU86"/>
      <c r="DMV86"/>
      <c r="DMW86"/>
      <c r="DMX86"/>
      <c r="DMY86"/>
      <c r="DMZ86"/>
      <c r="DNA86"/>
      <c r="DNB86"/>
      <c r="DNC86"/>
      <c r="DND86"/>
      <c r="DNE86"/>
      <c r="DNF86"/>
      <c r="DNG86"/>
      <c r="DNH86"/>
      <c r="DNI86"/>
      <c r="DNJ86"/>
      <c r="DNK86"/>
      <c r="DNL86"/>
      <c r="DNM86"/>
      <c r="DNN86"/>
      <c r="DNO86"/>
      <c r="DNP86"/>
      <c r="DNQ86"/>
      <c r="DNR86"/>
      <c r="DNS86"/>
      <c r="DNT86"/>
      <c r="DNU86"/>
      <c r="DNV86"/>
      <c r="DNW86"/>
      <c r="DNX86"/>
      <c r="DNY86"/>
      <c r="DNZ86"/>
      <c r="DOA86"/>
      <c r="DOB86"/>
      <c r="DOC86"/>
      <c r="DOD86"/>
      <c r="DOE86"/>
      <c r="DOF86"/>
      <c r="DOG86"/>
      <c r="DOH86"/>
      <c r="DOI86"/>
      <c r="DOJ86"/>
      <c r="DOK86"/>
      <c r="DOL86"/>
      <c r="DOM86"/>
      <c r="DON86"/>
      <c r="DOO86"/>
      <c r="DOP86"/>
      <c r="DOQ86"/>
      <c r="DOR86"/>
      <c r="DOS86"/>
      <c r="DOT86"/>
      <c r="DOU86"/>
      <c r="DOV86"/>
      <c r="DOW86"/>
      <c r="DOX86"/>
      <c r="DOY86"/>
      <c r="DOZ86"/>
      <c r="DPA86"/>
      <c r="DPB86"/>
      <c r="DPC86"/>
      <c r="DPD86"/>
      <c r="DPE86"/>
      <c r="DPF86"/>
      <c r="DPG86"/>
      <c r="DPH86"/>
      <c r="DPI86"/>
      <c r="DPJ86"/>
      <c r="DPK86"/>
      <c r="DPL86"/>
      <c r="DPM86"/>
      <c r="DPN86"/>
      <c r="DPO86"/>
      <c r="DPP86"/>
      <c r="DPQ86"/>
      <c r="DPR86"/>
      <c r="DPS86"/>
      <c r="DPT86"/>
      <c r="DPU86"/>
      <c r="DPV86"/>
      <c r="DPW86"/>
      <c r="DPX86"/>
      <c r="DPY86"/>
      <c r="DPZ86"/>
      <c r="DQA86"/>
      <c r="DQB86"/>
      <c r="DQC86"/>
      <c r="DQD86"/>
      <c r="DQE86"/>
      <c r="DQF86"/>
      <c r="DQG86"/>
      <c r="DQH86"/>
      <c r="DQI86"/>
      <c r="DQJ86"/>
      <c r="DQK86"/>
      <c r="DQL86"/>
      <c r="DQM86"/>
      <c r="DQN86"/>
      <c r="DQO86"/>
      <c r="DQP86"/>
      <c r="DQQ86"/>
      <c r="DQR86"/>
      <c r="DQS86"/>
      <c r="DQT86"/>
      <c r="DQU86"/>
      <c r="DQV86"/>
      <c r="DQW86"/>
      <c r="DQX86"/>
      <c r="DQY86"/>
      <c r="DQZ86"/>
      <c r="DRA86"/>
      <c r="DRB86"/>
      <c r="DRC86"/>
      <c r="DRD86"/>
      <c r="DRE86"/>
      <c r="DRF86"/>
      <c r="DRG86"/>
      <c r="DRH86"/>
      <c r="DRI86"/>
      <c r="DRJ86"/>
      <c r="DRK86"/>
      <c r="DRL86"/>
      <c r="DRM86"/>
      <c r="DRN86"/>
      <c r="DRO86"/>
      <c r="DRP86"/>
      <c r="DRQ86"/>
      <c r="DRR86"/>
      <c r="DRS86"/>
      <c r="DRT86"/>
      <c r="DRU86"/>
      <c r="DRV86"/>
      <c r="DRW86"/>
      <c r="DRX86"/>
      <c r="DRY86"/>
      <c r="DRZ86"/>
      <c r="DSA86"/>
      <c r="DSB86"/>
      <c r="DSC86"/>
      <c r="DSD86"/>
      <c r="DSE86"/>
      <c r="DSF86"/>
      <c r="DSG86"/>
      <c r="DSH86"/>
      <c r="DSI86"/>
      <c r="DSJ86"/>
      <c r="DSK86"/>
      <c r="DSL86"/>
      <c r="DSM86"/>
      <c r="DSN86"/>
      <c r="DSO86"/>
      <c r="DSP86"/>
      <c r="DSQ86"/>
      <c r="DSR86"/>
      <c r="DSS86"/>
      <c r="DST86"/>
      <c r="DSU86"/>
      <c r="DSV86"/>
      <c r="DSW86"/>
      <c r="DSX86"/>
      <c r="DSY86"/>
      <c r="DSZ86"/>
      <c r="DTA86"/>
      <c r="DTB86"/>
      <c r="DTC86"/>
      <c r="DTD86"/>
      <c r="DTE86"/>
      <c r="DTF86"/>
      <c r="DTG86"/>
      <c r="DTH86"/>
      <c r="DTI86"/>
      <c r="DTJ86"/>
      <c r="DTK86"/>
      <c r="DTL86"/>
      <c r="DTM86"/>
      <c r="DTN86"/>
      <c r="DTO86"/>
      <c r="DTP86"/>
      <c r="DTQ86"/>
      <c r="DTR86"/>
      <c r="DTS86"/>
      <c r="DTT86"/>
      <c r="DTU86"/>
      <c r="DTV86"/>
      <c r="DTW86"/>
      <c r="DTX86"/>
      <c r="DTY86"/>
      <c r="DTZ86"/>
      <c r="DUA86"/>
      <c r="DUB86"/>
      <c r="DUC86"/>
      <c r="DUD86"/>
      <c r="DUE86"/>
      <c r="DUF86"/>
      <c r="DUG86"/>
      <c r="DUH86"/>
      <c r="DUI86"/>
      <c r="DUJ86"/>
      <c r="DUK86"/>
      <c r="DUL86"/>
      <c r="DUM86"/>
      <c r="DUN86"/>
      <c r="DUO86"/>
      <c r="DUP86"/>
      <c r="DUQ86"/>
      <c r="DUR86"/>
      <c r="DUS86"/>
      <c r="DUT86"/>
      <c r="DUU86"/>
      <c r="DUV86"/>
      <c r="DUW86"/>
      <c r="DUX86"/>
      <c r="DUY86"/>
      <c r="DUZ86"/>
      <c r="DVA86"/>
      <c r="DVB86"/>
      <c r="DVC86"/>
      <c r="DVD86"/>
      <c r="DVE86"/>
      <c r="DVF86"/>
      <c r="DVG86"/>
      <c r="DVH86"/>
      <c r="DVI86"/>
      <c r="DVJ86"/>
      <c r="DVK86"/>
      <c r="DVL86"/>
      <c r="DVM86"/>
      <c r="DVN86"/>
      <c r="DVO86"/>
      <c r="DVP86"/>
      <c r="DVQ86"/>
      <c r="DVR86"/>
      <c r="DVS86"/>
      <c r="DVT86"/>
      <c r="DVU86"/>
      <c r="DVV86"/>
      <c r="DVW86"/>
      <c r="DVX86"/>
      <c r="DVY86"/>
      <c r="DVZ86"/>
      <c r="DWA86"/>
      <c r="DWB86"/>
      <c r="DWC86"/>
      <c r="DWD86"/>
      <c r="DWE86"/>
      <c r="DWF86"/>
      <c r="DWG86"/>
      <c r="DWH86"/>
      <c r="DWI86"/>
      <c r="DWJ86"/>
      <c r="DWK86"/>
      <c r="DWL86"/>
      <c r="DWM86"/>
      <c r="DWN86"/>
      <c r="DWO86"/>
      <c r="DWP86"/>
      <c r="DWQ86"/>
      <c r="DWR86"/>
      <c r="DWS86"/>
      <c r="DWT86"/>
      <c r="DWU86"/>
      <c r="DWV86"/>
      <c r="DWW86"/>
      <c r="DWX86"/>
      <c r="DWY86"/>
      <c r="DWZ86"/>
      <c r="DXA86"/>
      <c r="DXB86"/>
      <c r="DXC86"/>
      <c r="DXD86"/>
      <c r="DXE86"/>
      <c r="DXF86"/>
      <c r="DXG86"/>
      <c r="DXH86"/>
      <c r="DXI86"/>
      <c r="DXJ86"/>
      <c r="DXK86"/>
      <c r="DXL86"/>
      <c r="DXM86"/>
      <c r="DXN86"/>
      <c r="DXO86"/>
      <c r="DXP86"/>
      <c r="DXQ86"/>
      <c r="DXR86"/>
      <c r="DXS86"/>
      <c r="DXT86"/>
      <c r="DXU86"/>
      <c r="DXV86"/>
      <c r="DXW86"/>
      <c r="DXX86"/>
      <c r="DXY86"/>
      <c r="DXZ86"/>
      <c r="DYA86"/>
      <c r="DYB86"/>
      <c r="DYC86"/>
      <c r="DYD86"/>
      <c r="DYE86"/>
      <c r="DYF86"/>
      <c r="DYG86"/>
      <c r="DYH86"/>
      <c r="DYI86"/>
      <c r="DYJ86"/>
      <c r="DYK86"/>
      <c r="DYL86"/>
      <c r="DYM86"/>
      <c r="DYN86"/>
      <c r="DYO86"/>
      <c r="DYP86"/>
      <c r="DYQ86"/>
      <c r="DYR86"/>
      <c r="DYS86"/>
      <c r="DYT86"/>
      <c r="DYU86"/>
      <c r="DYV86"/>
      <c r="DYW86"/>
      <c r="DYX86"/>
      <c r="DYY86"/>
      <c r="DYZ86"/>
      <c r="DZA86"/>
      <c r="DZB86"/>
      <c r="DZC86"/>
      <c r="DZD86"/>
      <c r="DZE86"/>
      <c r="DZF86"/>
      <c r="DZG86"/>
      <c r="DZH86"/>
      <c r="DZI86"/>
      <c r="DZJ86"/>
      <c r="DZK86"/>
      <c r="DZL86"/>
      <c r="DZM86"/>
      <c r="DZN86"/>
      <c r="DZO86"/>
      <c r="DZP86"/>
      <c r="DZQ86"/>
      <c r="DZR86"/>
      <c r="DZS86"/>
      <c r="DZT86"/>
      <c r="DZU86"/>
      <c r="DZV86"/>
      <c r="DZW86"/>
      <c r="DZX86"/>
      <c r="DZY86"/>
      <c r="DZZ86"/>
      <c r="EAA86"/>
      <c r="EAB86"/>
      <c r="EAC86"/>
      <c r="EAD86"/>
      <c r="EAE86"/>
      <c r="EAF86"/>
      <c r="EAG86"/>
      <c r="EAH86"/>
      <c r="EAI86"/>
      <c r="EAJ86"/>
      <c r="EAK86"/>
      <c r="EAL86"/>
      <c r="EAM86"/>
      <c r="EAN86"/>
      <c r="EAO86"/>
      <c r="EAP86"/>
      <c r="EAQ86"/>
      <c r="EAR86"/>
      <c r="EAS86"/>
      <c r="EAT86"/>
      <c r="EAU86"/>
      <c r="EAV86"/>
      <c r="EAW86"/>
      <c r="EAX86"/>
      <c r="EAY86"/>
      <c r="EAZ86"/>
      <c r="EBA86"/>
      <c r="EBB86"/>
      <c r="EBC86"/>
      <c r="EBD86"/>
      <c r="EBE86"/>
      <c r="EBF86"/>
      <c r="EBG86"/>
      <c r="EBH86"/>
      <c r="EBI86"/>
      <c r="EBJ86"/>
      <c r="EBK86"/>
      <c r="EBL86"/>
      <c r="EBM86"/>
      <c r="EBN86"/>
      <c r="EBO86"/>
      <c r="EBP86"/>
      <c r="EBQ86"/>
      <c r="EBR86"/>
      <c r="EBS86"/>
      <c r="EBT86"/>
      <c r="EBU86"/>
      <c r="EBV86"/>
      <c r="EBW86"/>
      <c r="EBX86"/>
      <c r="EBY86"/>
      <c r="EBZ86"/>
      <c r="ECA86"/>
      <c r="ECB86"/>
      <c r="ECC86"/>
      <c r="ECD86"/>
      <c r="ECE86"/>
      <c r="ECF86"/>
      <c r="ECG86"/>
      <c r="ECH86"/>
      <c r="ECI86"/>
      <c r="ECJ86"/>
      <c r="ECK86"/>
      <c r="ECL86"/>
      <c r="ECM86"/>
      <c r="ECN86"/>
      <c r="ECO86"/>
      <c r="ECP86"/>
      <c r="ECQ86"/>
      <c r="ECR86"/>
      <c r="ECS86"/>
      <c r="ECT86"/>
      <c r="ECU86"/>
      <c r="ECV86"/>
      <c r="ECW86"/>
      <c r="ECX86"/>
      <c r="ECY86"/>
      <c r="ECZ86"/>
      <c r="EDA86"/>
      <c r="EDB86"/>
      <c r="EDC86"/>
      <c r="EDD86"/>
      <c r="EDE86"/>
      <c r="EDF86"/>
      <c r="EDG86"/>
      <c r="EDH86"/>
      <c r="EDI86"/>
      <c r="EDJ86"/>
      <c r="EDK86"/>
      <c r="EDL86"/>
      <c r="EDM86"/>
      <c r="EDN86"/>
      <c r="EDO86"/>
      <c r="EDP86"/>
      <c r="EDQ86"/>
      <c r="EDR86"/>
      <c r="EDS86"/>
      <c r="EDT86"/>
      <c r="EDU86"/>
      <c r="EDV86"/>
      <c r="EDW86"/>
      <c r="EDX86"/>
      <c r="EDY86"/>
      <c r="EDZ86"/>
      <c r="EEA86"/>
      <c r="EEB86"/>
      <c r="EEC86"/>
      <c r="EED86"/>
      <c r="EEE86"/>
      <c r="EEF86"/>
      <c r="EEG86"/>
      <c r="EEH86"/>
      <c r="EEI86"/>
      <c r="EEJ86"/>
      <c r="EEK86"/>
      <c r="EEL86"/>
      <c r="EEM86"/>
      <c r="EEN86"/>
      <c r="EEO86"/>
      <c r="EEP86"/>
      <c r="EEQ86"/>
      <c r="EER86"/>
      <c r="EES86"/>
      <c r="EET86"/>
      <c r="EEU86"/>
      <c r="EEV86"/>
      <c r="EEW86"/>
      <c r="EEX86"/>
      <c r="EEY86"/>
      <c r="EEZ86"/>
      <c r="EFA86"/>
      <c r="EFB86"/>
      <c r="EFC86"/>
      <c r="EFD86"/>
      <c r="EFE86"/>
      <c r="EFF86"/>
      <c r="EFG86"/>
      <c r="EFH86"/>
      <c r="EFI86"/>
      <c r="EFJ86"/>
      <c r="EFK86"/>
      <c r="EFL86"/>
      <c r="EFM86"/>
      <c r="EFN86"/>
      <c r="EFO86"/>
      <c r="EFP86"/>
      <c r="EFQ86"/>
      <c r="EFR86"/>
      <c r="EFS86"/>
      <c r="EFT86"/>
      <c r="EFU86"/>
      <c r="EFV86"/>
      <c r="EFW86"/>
      <c r="EFX86"/>
      <c r="EFY86"/>
      <c r="EFZ86"/>
      <c r="EGA86"/>
      <c r="EGB86"/>
      <c r="EGC86"/>
      <c r="EGD86"/>
      <c r="EGE86"/>
      <c r="EGF86"/>
      <c r="EGG86"/>
      <c r="EGH86"/>
      <c r="EGI86"/>
      <c r="EGJ86"/>
      <c r="EGK86"/>
      <c r="EGL86"/>
      <c r="EGM86"/>
      <c r="EGN86"/>
      <c r="EGO86"/>
      <c r="EGP86"/>
      <c r="EGQ86"/>
      <c r="EGR86"/>
      <c r="EGS86"/>
      <c r="EGT86"/>
      <c r="EGU86"/>
      <c r="EGV86"/>
      <c r="EGW86"/>
      <c r="EGX86"/>
      <c r="EGY86"/>
      <c r="EGZ86"/>
      <c r="EHA86"/>
      <c r="EHB86"/>
      <c r="EHC86"/>
      <c r="EHD86"/>
      <c r="EHE86"/>
      <c r="EHF86"/>
      <c r="EHG86"/>
      <c r="EHH86"/>
      <c r="EHI86"/>
      <c r="EHJ86"/>
      <c r="EHK86"/>
      <c r="EHL86"/>
      <c r="EHM86"/>
      <c r="EHN86"/>
      <c r="EHO86"/>
      <c r="EHP86"/>
      <c r="EHQ86"/>
      <c r="EHR86"/>
      <c r="EHS86"/>
      <c r="EHT86"/>
      <c r="EHU86"/>
      <c r="EHV86"/>
      <c r="EHW86"/>
      <c r="EHX86"/>
      <c r="EHY86"/>
      <c r="EHZ86"/>
      <c r="EIA86"/>
      <c r="EIB86"/>
      <c r="EIC86"/>
      <c r="EID86"/>
      <c r="EIE86"/>
      <c r="EIF86"/>
      <c r="EIG86"/>
      <c r="EIH86"/>
      <c r="EII86"/>
      <c r="EIJ86"/>
      <c r="EIK86"/>
      <c r="EIL86"/>
      <c r="EIM86"/>
      <c r="EIN86"/>
      <c r="EIO86"/>
      <c r="EIP86"/>
      <c r="EIQ86"/>
      <c r="EIR86"/>
      <c r="EIS86"/>
      <c r="EIT86"/>
      <c r="EIU86"/>
      <c r="EIV86"/>
      <c r="EIW86"/>
      <c r="EIX86"/>
      <c r="EIY86"/>
      <c r="EIZ86"/>
      <c r="EJA86"/>
      <c r="EJB86"/>
      <c r="EJC86"/>
      <c r="EJD86"/>
      <c r="EJE86"/>
      <c r="EJF86"/>
      <c r="EJG86"/>
      <c r="EJH86"/>
      <c r="EJI86"/>
      <c r="EJJ86"/>
      <c r="EJK86"/>
      <c r="EJL86"/>
      <c r="EJM86"/>
      <c r="EJN86"/>
      <c r="EJO86"/>
      <c r="EJP86"/>
      <c r="EJQ86"/>
      <c r="EJR86"/>
      <c r="EJS86"/>
      <c r="EJT86"/>
      <c r="EJU86"/>
      <c r="EJV86"/>
      <c r="EJW86"/>
      <c r="EJX86"/>
      <c r="EJY86"/>
      <c r="EJZ86"/>
      <c r="EKA86"/>
      <c r="EKB86"/>
      <c r="EKC86"/>
      <c r="EKD86"/>
      <c r="EKE86"/>
      <c r="EKF86"/>
      <c r="EKG86"/>
      <c r="EKH86"/>
      <c r="EKI86"/>
      <c r="EKJ86"/>
      <c r="EKK86"/>
      <c r="EKL86"/>
      <c r="EKM86"/>
      <c r="EKN86"/>
      <c r="EKO86"/>
      <c r="EKP86"/>
      <c r="EKQ86"/>
      <c r="EKR86"/>
      <c r="EKS86"/>
      <c r="EKT86"/>
      <c r="EKU86"/>
      <c r="EKV86"/>
      <c r="EKW86"/>
      <c r="EKX86"/>
      <c r="EKY86"/>
      <c r="EKZ86"/>
      <c r="ELA86"/>
      <c r="ELB86"/>
      <c r="ELC86"/>
      <c r="ELD86"/>
      <c r="ELE86"/>
      <c r="ELF86"/>
      <c r="ELG86"/>
      <c r="ELH86"/>
      <c r="ELI86"/>
      <c r="ELJ86"/>
      <c r="ELK86"/>
      <c r="ELL86"/>
      <c r="ELM86"/>
      <c r="ELN86"/>
      <c r="ELO86"/>
      <c r="ELP86"/>
      <c r="ELQ86"/>
      <c r="ELR86"/>
      <c r="ELS86"/>
      <c r="ELT86"/>
      <c r="ELU86"/>
      <c r="ELV86"/>
      <c r="ELW86"/>
      <c r="ELX86"/>
      <c r="ELY86"/>
      <c r="ELZ86"/>
      <c r="EMA86"/>
      <c r="EMB86"/>
      <c r="EMC86"/>
      <c r="EMD86"/>
      <c r="EME86"/>
      <c r="EMF86"/>
      <c r="EMG86"/>
      <c r="EMH86"/>
      <c r="EMI86"/>
      <c r="EMJ86"/>
      <c r="EMK86"/>
      <c r="EML86"/>
      <c r="EMM86"/>
      <c r="EMN86"/>
      <c r="EMO86"/>
      <c r="EMP86"/>
      <c r="EMQ86"/>
      <c r="EMR86"/>
      <c r="EMS86"/>
      <c r="EMT86"/>
      <c r="EMU86"/>
      <c r="EMV86"/>
      <c r="EMW86"/>
      <c r="EMX86"/>
      <c r="EMY86"/>
      <c r="EMZ86"/>
      <c r="ENA86"/>
      <c r="ENB86"/>
      <c r="ENC86"/>
      <c r="END86"/>
      <c r="ENE86"/>
      <c r="ENF86"/>
      <c r="ENG86"/>
      <c r="ENH86"/>
      <c r="ENI86"/>
      <c r="ENJ86"/>
      <c r="ENK86"/>
      <c r="ENL86"/>
      <c r="ENM86"/>
      <c r="ENN86"/>
      <c r="ENO86"/>
      <c r="ENP86"/>
      <c r="ENQ86"/>
      <c r="ENR86"/>
      <c r="ENS86"/>
      <c r="ENT86"/>
      <c r="ENU86"/>
      <c r="ENV86"/>
      <c r="ENW86"/>
      <c r="ENX86"/>
      <c r="ENY86"/>
      <c r="ENZ86"/>
      <c r="EOA86"/>
      <c r="EOB86"/>
      <c r="EOC86"/>
      <c r="EOD86"/>
      <c r="EOE86"/>
      <c r="EOF86"/>
      <c r="EOG86"/>
      <c r="EOH86"/>
      <c r="EOI86"/>
      <c r="EOJ86"/>
      <c r="EOK86"/>
      <c r="EOL86"/>
      <c r="EOM86"/>
      <c r="EON86"/>
      <c r="EOO86"/>
      <c r="EOP86"/>
      <c r="EOQ86"/>
      <c r="EOR86"/>
      <c r="EOS86"/>
      <c r="EOT86"/>
      <c r="EOU86"/>
      <c r="EOV86"/>
      <c r="EOW86"/>
      <c r="EOX86"/>
      <c r="EOY86"/>
      <c r="EOZ86"/>
      <c r="EPA86"/>
      <c r="EPB86"/>
      <c r="EPC86"/>
      <c r="EPD86"/>
      <c r="EPE86"/>
      <c r="EPF86"/>
      <c r="EPG86"/>
      <c r="EPH86"/>
      <c r="EPI86"/>
      <c r="EPJ86"/>
      <c r="EPK86"/>
      <c r="EPL86"/>
      <c r="EPM86"/>
      <c r="EPN86"/>
      <c r="EPO86"/>
      <c r="EPP86"/>
      <c r="EPQ86"/>
      <c r="EPR86"/>
      <c r="EPS86"/>
      <c r="EPT86"/>
      <c r="EPU86"/>
      <c r="EPV86"/>
      <c r="EPW86"/>
      <c r="EPX86"/>
      <c r="EPY86"/>
      <c r="EPZ86"/>
      <c r="EQA86"/>
      <c r="EQB86"/>
      <c r="EQC86"/>
      <c r="EQD86"/>
      <c r="EQE86"/>
      <c r="EQF86"/>
      <c r="EQG86"/>
      <c r="EQH86"/>
      <c r="EQI86"/>
      <c r="EQJ86"/>
      <c r="EQK86"/>
      <c r="EQL86"/>
      <c r="EQM86"/>
      <c r="EQN86"/>
      <c r="EQO86"/>
      <c r="EQP86"/>
      <c r="EQQ86"/>
      <c r="EQR86"/>
      <c r="EQS86"/>
      <c r="EQT86"/>
      <c r="EQU86"/>
      <c r="EQV86"/>
      <c r="EQW86"/>
      <c r="EQX86"/>
      <c r="EQY86"/>
      <c r="EQZ86"/>
      <c r="ERA86"/>
      <c r="ERB86"/>
      <c r="ERC86"/>
      <c r="ERD86"/>
      <c r="ERE86"/>
      <c r="ERF86"/>
      <c r="ERG86"/>
      <c r="ERH86"/>
      <c r="ERI86"/>
      <c r="ERJ86"/>
      <c r="ERK86"/>
      <c r="ERL86"/>
      <c r="ERM86"/>
      <c r="ERN86"/>
      <c r="ERO86"/>
      <c r="ERP86"/>
      <c r="ERQ86"/>
      <c r="ERR86"/>
      <c r="ERS86"/>
      <c r="ERT86"/>
      <c r="ERU86"/>
      <c r="ERV86"/>
      <c r="ERW86"/>
      <c r="ERX86"/>
      <c r="ERY86"/>
      <c r="ERZ86"/>
      <c r="ESA86"/>
      <c r="ESB86"/>
      <c r="ESC86"/>
      <c r="ESD86"/>
      <c r="ESE86"/>
      <c r="ESF86"/>
      <c r="ESG86"/>
      <c r="ESH86"/>
      <c r="ESI86"/>
      <c r="ESJ86"/>
      <c r="ESK86"/>
      <c r="ESL86"/>
      <c r="ESM86"/>
      <c r="ESN86"/>
      <c r="ESO86"/>
      <c r="ESP86"/>
      <c r="ESQ86"/>
      <c r="ESR86"/>
      <c r="ESS86"/>
      <c r="EST86"/>
      <c r="ESU86"/>
      <c r="ESV86"/>
      <c r="ESW86"/>
      <c r="ESX86"/>
      <c r="ESY86"/>
      <c r="ESZ86"/>
      <c r="ETA86"/>
      <c r="ETB86"/>
      <c r="ETC86"/>
      <c r="ETD86"/>
      <c r="ETE86"/>
      <c r="ETF86"/>
      <c r="ETG86"/>
      <c r="ETH86"/>
      <c r="ETI86"/>
      <c r="ETJ86"/>
      <c r="ETK86"/>
      <c r="ETL86"/>
      <c r="ETM86"/>
      <c r="ETN86"/>
      <c r="ETO86"/>
      <c r="ETP86"/>
      <c r="ETQ86"/>
      <c r="ETR86"/>
      <c r="ETS86"/>
      <c r="ETT86"/>
      <c r="ETU86"/>
      <c r="ETV86"/>
      <c r="ETW86"/>
      <c r="ETX86"/>
      <c r="ETY86"/>
      <c r="ETZ86"/>
      <c r="EUA86"/>
      <c r="EUB86"/>
      <c r="EUC86"/>
      <c r="EUD86"/>
      <c r="EUE86"/>
      <c r="EUF86"/>
      <c r="EUG86"/>
      <c r="EUH86"/>
      <c r="EUI86"/>
      <c r="EUJ86"/>
      <c r="EUK86"/>
      <c r="EUL86"/>
      <c r="EUM86"/>
      <c r="EUN86"/>
      <c r="EUO86"/>
      <c r="EUP86"/>
      <c r="EUQ86"/>
      <c r="EUR86"/>
      <c r="EUS86"/>
      <c r="EUT86"/>
      <c r="EUU86"/>
      <c r="EUV86"/>
      <c r="EUW86"/>
      <c r="EUX86"/>
      <c r="EUY86"/>
      <c r="EUZ86"/>
      <c r="EVA86"/>
      <c r="EVB86"/>
      <c r="EVC86"/>
      <c r="EVD86"/>
      <c r="EVE86"/>
      <c r="EVF86"/>
      <c r="EVG86"/>
      <c r="EVH86"/>
      <c r="EVI86"/>
      <c r="EVJ86"/>
      <c r="EVK86"/>
      <c r="EVL86"/>
      <c r="EVM86"/>
      <c r="EVN86"/>
      <c r="EVO86"/>
      <c r="EVP86"/>
      <c r="EVQ86"/>
      <c r="EVR86"/>
      <c r="EVS86"/>
      <c r="EVT86"/>
      <c r="EVU86"/>
      <c r="EVV86"/>
      <c r="EVW86"/>
      <c r="EVX86"/>
      <c r="EVY86"/>
      <c r="EVZ86"/>
      <c r="EWA86"/>
      <c r="EWB86"/>
      <c r="EWC86"/>
      <c r="EWD86"/>
      <c r="EWE86"/>
      <c r="EWF86"/>
      <c r="EWG86"/>
      <c r="EWH86"/>
      <c r="EWI86"/>
      <c r="EWJ86"/>
      <c r="EWK86"/>
      <c r="EWL86"/>
      <c r="EWM86"/>
      <c r="EWN86"/>
      <c r="EWO86"/>
      <c r="EWP86"/>
      <c r="EWQ86"/>
      <c r="EWR86"/>
      <c r="EWS86"/>
      <c r="EWT86"/>
      <c r="EWU86"/>
      <c r="EWV86"/>
      <c r="EWW86"/>
      <c r="EWX86"/>
      <c r="EWY86"/>
      <c r="EWZ86"/>
      <c r="EXA86"/>
      <c r="EXB86"/>
      <c r="EXC86"/>
      <c r="EXD86"/>
      <c r="EXE86"/>
      <c r="EXF86"/>
      <c r="EXG86"/>
      <c r="EXH86"/>
      <c r="EXI86"/>
      <c r="EXJ86"/>
      <c r="EXK86"/>
      <c r="EXL86"/>
      <c r="EXM86"/>
      <c r="EXN86"/>
      <c r="EXO86"/>
      <c r="EXP86"/>
      <c r="EXQ86"/>
      <c r="EXR86"/>
      <c r="EXS86"/>
      <c r="EXT86"/>
      <c r="EXU86"/>
      <c r="EXV86"/>
      <c r="EXW86"/>
      <c r="EXX86"/>
      <c r="EXY86"/>
      <c r="EXZ86"/>
      <c r="EYA86"/>
      <c r="EYB86"/>
      <c r="EYC86"/>
      <c r="EYD86"/>
      <c r="EYE86"/>
      <c r="EYF86"/>
      <c r="EYG86"/>
      <c r="EYH86"/>
      <c r="EYI86"/>
      <c r="EYJ86"/>
      <c r="EYK86"/>
      <c r="EYL86"/>
      <c r="EYM86"/>
      <c r="EYN86"/>
      <c r="EYO86"/>
      <c r="EYP86"/>
      <c r="EYQ86"/>
      <c r="EYR86"/>
      <c r="EYS86"/>
      <c r="EYT86"/>
      <c r="EYU86"/>
      <c r="EYV86"/>
      <c r="EYW86"/>
      <c r="EYX86"/>
      <c r="EYY86"/>
      <c r="EYZ86"/>
      <c r="EZA86"/>
      <c r="EZB86"/>
      <c r="EZC86"/>
      <c r="EZD86"/>
      <c r="EZE86"/>
      <c r="EZF86"/>
      <c r="EZG86"/>
      <c r="EZH86"/>
      <c r="EZI86"/>
      <c r="EZJ86"/>
      <c r="EZK86"/>
      <c r="EZL86"/>
      <c r="EZM86"/>
      <c r="EZN86"/>
      <c r="EZO86"/>
      <c r="EZP86"/>
      <c r="EZQ86"/>
      <c r="EZR86"/>
      <c r="EZS86"/>
      <c r="EZT86"/>
      <c r="EZU86"/>
      <c r="EZV86"/>
      <c r="EZW86"/>
      <c r="EZX86"/>
      <c r="EZY86"/>
      <c r="EZZ86"/>
      <c r="FAA86"/>
      <c r="FAB86"/>
      <c r="FAC86"/>
      <c r="FAD86"/>
      <c r="FAE86"/>
      <c r="FAF86"/>
      <c r="FAG86"/>
      <c r="FAH86"/>
      <c r="FAI86"/>
      <c r="FAJ86"/>
      <c r="FAK86"/>
      <c r="FAL86"/>
      <c r="FAM86"/>
      <c r="FAN86"/>
      <c r="FAO86"/>
      <c r="FAP86"/>
      <c r="FAQ86"/>
      <c r="FAR86"/>
      <c r="FAS86"/>
      <c r="FAT86"/>
      <c r="FAU86"/>
      <c r="FAV86"/>
      <c r="FAW86"/>
      <c r="FAX86"/>
      <c r="FAY86"/>
      <c r="FAZ86"/>
      <c r="FBA86"/>
      <c r="FBB86"/>
      <c r="FBC86"/>
      <c r="FBD86"/>
      <c r="FBE86"/>
      <c r="FBF86"/>
      <c r="FBG86"/>
      <c r="FBH86"/>
      <c r="FBI86"/>
      <c r="FBJ86"/>
      <c r="FBK86"/>
      <c r="FBL86"/>
      <c r="FBM86"/>
      <c r="FBN86"/>
      <c r="FBO86"/>
      <c r="FBP86"/>
      <c r="FBQ86"/>
      <c r="FBR86"/>
      <c r="FBS86"/>
      <c r="FBT86"/>
      <c r="FBU86"/>
      <c r="FBV86"/>
      <c r="FBW86"/>
      <c r="FBX86"/>
      <c r="FBY86"/>
      <c r="FBZ86"/>
      <c r="FCA86"/>
      <c r="FCB86"/>
      <c r="FCC86"/>
      <c r="FCD86"/>
      <c r="FCE86"/>
      <c r="FCF86"/>
      <c r="FCG86"/>
      <c r="FCH86"/>
      <c r="FCI86"/>
      <c r="FCJ86"/>
      <c r="FCK86"/>
      <c r="FCL86"/>
      <c r="FCM86"/>
      <c r="FCN86"/>
      <c r="FCO86"/>
      <c r="FCP86"/>
      <c r="FCQ86"/>
      <c r="FCR86"/>
      <c r="FCS86"/>
      <c r="FCT86"/>
      <c r="FCU86"/>
      <c r="FCV86"/>
      <c r="FCW86"/>
      <c r="FCX86"/>
      <c r="FCY86"/>
      <c r="FCZ86"/>
      <c r="FDA86"/>
      <c r="FDB86"/>
      <c r="FDC86"/>
      <c r="FDD86"/>
      <c r="FDE86"/>
      <c r="FDF86"/>
      <c r="FDG86"/>
      <c r="FDH86"/>
      <c r="FDI86"/>
      <c r="FDJ86"/>
      <c r="FDK86"/>
      <c r="FDL86"/>
      <c r="FDM86"/>
      <c r="FDN86"/>
      <c r="FDO86"/>
      <c r="FDP86"/>
      <c r="FDQ86"/>
      <c r="FDR86"/>
      <c r="FDS86"/>
      <c r="FDT86"/>
      <c r="FDU86"/>
      <c r="FDV86"/>
      <c r="FDW86"/>
      <c r="FDX86"/>
      <c r="FDY86"/>
      <c r="FDZ86"/>
      <c r="FEA86"/>
      <c r="FEB86"/>
      <c r="FEC86"/>
      <c r="FED86"/>
      <c r="FEE86"/>
      <c r="FEF86"/>
      <c r="FEG86"/>
      <c r="FEH86"/>
      <c r="FEI86"/>
      <c r="FEJ86"/>
      <c r="FEK86"/>
      <c r="FEL86"/>
      <c r="FEM86"/>
      <c r="FEN86"/>
      <c r="FEO86"/>
      <c r="FEP86"/>
      <c r="FEQ86"/>
      <c r="FER86"/>
      <c r="FES86"/>
      <c r="FET86"/>
      <c r="FEU86"/>
      <c r="FEV86"/>
      <c r="FEW86"/>
      <c r="FEX86"/>
      <c r="FEY86"/>
      <c r="FEZ86"/>
      <c r="FFA86"/>
      <c r="FFB86"/>
      <c r="FFC86"/>
      <c r="FFD86"/>
      <c r="FFE86"/>
      <c r="FFF86"/>
      <c r="FFG86"/>
      <c r="FFH86"/>
      <c r="FFI86"/>
      <c r="FFJ86"/>
      <c r="FFK86"/>
      <c r="FFL86"/>
      <c r="FFM86"/>
      <c r="FFN86"/>
      <c r="FFO86"/>
      <c r="FFP86"/>
      <c r="FFQ86"/>
      <c r="FFR86"/>
      <c r="FFS86"/>
      <c r="FFT86"/>
      <c r="FFU86"/>
      <c r="FFV86"/>
      <c r="FFW86"/>
      <c r="FFX86"/>
      <c r="FFY86"/>
      <c r="FFZ86"/>
      <c r="FGA86"/>
      <c r="FGB86"/>
      <c r="FGC86"/>
      <c r="FGD86"/>
      <c r="FGE86"/>
      <c r="FGF86"/>
      <c r="FGG86"/>
      <c r="FGH86"/>
      <c r="FGI86"/>
      <c r="FGJ86"/>
      <c r="FGK86"/>
      <c r="FGL86"/>
      <c r="FGM86"/>
      <c r="FGN86"/>
      <c r="FGO86"/>
      <c r="FGP86"/>
      <c r="FGQ86"/>
      <c r="FGR86"/>
      <c r="FGS86"/>
      <c r="FGT86"/>
      <c r="FGU86"/>
      <c r="FGV86"/>
      <c r="FGW86"/>
      <c r="FGX86"/>
      <c r="FGY86"/>
      <c r="FGZ86"/>
      <c r="FHA86"/>
      <c r="FHB86"/>
      <c r="FHC86"/>
      <c r="FHD86"/>
      <c r="FHE86"/>
      <c r="FHF86"/>
      <c r="FHG86"/>
      <c r="FHH86"/>
      <c r="FHI86"/>
      <c r="FHJ86"/>
      <c r="FHK86"/>
      <c r="FHL86"/>
      <c r="FHM86"/>
      <c r="FHN86"/>
      <c r="FHO86"/>
      <c r="FHP86"/>
      <c r="FHQ86"/>
      <c r="FHR86"/>
      <c r="FHS86"/>
      <c r="FHT86"/>
      <c r="FHU86"/>
      <c r="FHV86"/>
      <c r="FHW86"/>
      <c r="FHX86"/>
      <c r="FHY86"/>
      <c r="FHZ86"/>
      <c r="FIA86"/>
      <c r="FIB86"/>
      <c r="FIC86"/>
      <c r="FID86"/>
      <c r="FIE86"/>
      <c r="FIF86"/>
      <c r="FIG86"/>
      <c r="FIH86"/>
      <c r="FII86"/>
      <c r="FIJ86"/>
      <c r="FIK86"/>
      <c r="FIL86"/>
      <c r="FIM86"/>
      <c r="FIN86"/>
      <c r="FIO86"/>
      <c r="FIP86"/>
      <c r="FIQ86"/>
      <c r="FIR86"/>
      <c r="FIS86"/>
      <c r="FIT86"/>
      <c r="FIU86"/>
      <c r="FIV86"/>
      <c r="FIW86"/>
      <c r="FIX86"/>
      <c r="FIY86"/>
      <c r="FIZ86"/>
      <c r="FJA86"/>
      <c r="FJB86"/>
      <c r="FJC86"/>
      <c r="FJD86"/>
      <c r="FJE86"/>
      <c r="FJF86"/>
      <c r="FJG86"/>
      <c r="FJH86"/>
      <c r="FJI86"/>
      <c r="FJJ86"/>
      <c r="FJK86"/>
      <c r="FJL86"/>
      <c r="FJM86"/>
      <c r="FJN86"/>
      <c r="FJO86"/>
      <c r="FJP86"/>
      <c r="FJQ86"/>
      <c r="FJR86"/>
      <c r="FJS86"/>
      <c r="FJT86"/>
      <c r="FJU86"/>
      <c r="FJV86"/>
      <c r="FJW86"/>
      <c r="FJX86"/>
      <c r="FJY86"/>
      <c r="FJZ86"/>
      <c r="FKA86"/>
      <c r="FKB86"/>
      <c r="FKC86"/>
      <c r="FKD86"/>
      <c r="FKE86"/>
      <c r="FKF86"/>
      <c r="FKG86"/>
      <c r="FKH86"/>
      <c r="FKI86"/>
      <c r="FKJ86"/>
      <c r="FKK86"/>
      <c r="FKL86"/>
      <c r="FKM86"/>
      <c r="FKN86"/>
      <c r="FKO86"/>
      <c r="FKP86"/>
      <c r="FKQ86"/>
      <c r="FKR86"/>
      <c r="FKS86"/>
      <c r="FKT86"/>
      <c r="FKU86"/>
      <c r="FKV86"/>
      <c r="FKW86"/>
      <c r="FKX86"/>
      <c r="FKY86"/>
      <c r="FKZ86"/>
      <c r="FLA86"/>
      <c r="FLB86"/>
      <c r="FLC86"/>
      <c r="FLD86"/>
      <c r="FLE86"/>
      <c r="FLF86"/>
      <c r="FLG86"/>
      <c r="FLH86"/>
      <c r="FLI86"/>
      <c r="FLJ86"/>
      <c r="FLK86"/>
      <c r="FLL86"/>
      <c r="FLM86"/>
      <c r="FLN86"/>
      <c r="FLO86"/>
      <c r="FLP86"/>
      <c r="FLQ86"/>
      <c r="FLR86"/>
      <c r="FLS86"/>
      <c r="FLT86"/>
      <c r="FLU86"/>
      <c r="FLV86"/>
      <c r="FLW86"/>
      <c r="FLX86"/>
      <c r="FLY86"/>
      <c r="FLZ86"/>
      <c r="FMA86"/>
      <c r="FMB86"/>
      <c r="FMC86"/>
      <c r="FMD86"/>
      <c r="FME86"/>
      <c r="FMF86"/>
      <c r="FMG86"/>
      <c r="FMH86"/>
      <c r="FMI86"/>
      <c r="FMJ86"/>
      <c r="FMK86"/>
      <c r="FML86"/>
      <c r="FMM86"/>
      <c r="FMN86"/>
      <c r="FMO86"/>
      <c r="FMP86"/>
      <c r="FMQ86"/>
      <c r="FMR86"/>
      <c r="FMS86"/>
      <c r="FMT86"/>
      <c r="FMU86"/>
      <c r="FMV86"/>
      <c r="FMW86"/>
      <c r="FMX86"/>
      <c r="FMY86"/>
      <c r="FMZ86"/>
      <c r="FNA86"/>
      <c r="FNB86"/>
      <c r="FNC86"/>
      <c r="FND86"/>
      <c r="FNE86"/>
      <c r="FNF86"/>
      <c r="FNG86"/>
      <c r="FNH86"/>
      <c r="FNI86"/>
      <c r="FNJ86"/>
      <c r="FNK86"/>
      <c r="FNL86"/>
      <c r="FNM86"/>
      <c r="FNN86"/>
      <c r="FNO86"/>
      <c r="FNP86"/>
      <c r="FNQ86"/>
      <c r="FNR86"/>
      <c r="FNS86"/>
      <c r="FNT86"/>
      <c r="FNU86"/>
      <c r="FNV86"/>
      <c r="FNW86"/>
      <c r="FNX86"/>
      <c r="FNY86"/>
      <c r="FNZ86"/>
      <c r="FOA86"/>
      <c r="FOB86"/>
      <c r="FOC86"/>
      <c r="FOD86"/>
      <c r="FOE86"/>
      <c r="FOF86"/>
      <c r="FOG86"/>
      <c r="FOH86"/>
      <c r="FOI86"/>
      <c r="FOJ86"/>
      <c r="FOK86"/>
      <c r="FOL86"/>
      <c r="FOM86"/>
      <c r="FON86"/>
      <c r="FOO86"/>
      <c r="FOP86"/>
      <c r="FOQ86"/>
      <c r="FOR86"/>
      <c r="FOS86"/>
      <c r="FOT86"/>
      <c r="FOU86"/>
      <c r="FOV86"/>
      <c r="FOW86"/>
      <c r="FOX86"/>
      <c r="FOY86"/>
      <c r="FOZ86"/>
      <c r="FPA86"/>
      <c r="FPB86"/>
      <c r="FPC86"/>
      <c r="FPD86"/>
      <c r="FPE86"/>
      <c r="FPF86"/>
      <c r="FPG86"/>
      <c r="FPH86"/>
      <c r="FPI86"/>
      <c r="FPJ86"/>
      <c r="FPK86"/>
      <c r="FPL86"/>
      <c r="FPM86"/>
      <c r="FPN86"/>
      <c r="FPO86"/>
      <c r="FPP86"/>
      <c r="FPQ86"/>
      <c r="FPR86"/>
      <c r="FPS86"/>
      <c r="FPT86"/>
      <c r="FPU86"/>
      <c r="FPV86"/>
      <c r="FPW86"/>
      <c r="FPX86"/>
      <c r="FPY86"/>
      <c r="FPZ86"/>
      <c r="FQA86"/>
      <c r="FQB86"/>
      <c r="FQC86"/>
      <c r="FQD86"/>
      <c r="FQE86"/>
      <c r="FQF86"/>
      <c r="FQG86"/>
      <c r="FQH86"/>
      <c r="FQI86"/>
      <c r="FQJ86"/>
      <c r="FQK86"/>
      <c r="FQL86"/>
      <c r="FQM86"/>
      <c r="FQN86"/>
      <c r="FQO86"/>
      <c r="FQP86"/>
      <c r="FQQ86"/>
      <c r="FQR86"/>
      <c r="FQS86"/>
      <c r="FQT86"/>
      <c r="FQU86"/>
      <c r="FQV86"/>
      <c r="FQW86"/>
      <c r="FQX86"/>
      <c r="FQY86"/>
      <c r="FQZ86"/>
      <c r="FRA86"/>
      <c r="FRB86"/>
      <c r="FRC86"/>
      <c r="FRD86"/>
      <c r="FRE86"/>
      <c r="FRF86"/>
      <c r="FRG86"/>
      <c r="FRH86"/>
      <c r="FRI86"/>
      <c r="FRJ86"/>
      <c r="FRK86"/>
      <c r="FRL86"/>
      <c r="FRM86"/>
      <c r="FRN86"/>
      <c r="FRO86"/>
      <c r="FRP86"/>
      <c r="FRQ86"/>
      <c r="FRR86"/>
      <c r="FRS86"/>
      <c r="FRT86"/>
      <c r="FRU86"/>
      <c r="FRV86"/>
      <c r="FRW86"/>
      <c r="FRX86"/>
      <c r="FRY86"/>
      <c r="FRZ86"/>
      <c r="FSA86"/>
      <c r="FSB86"/>
      <c r="FSC86"/>
      <c r="FSD86"/>
      <c r="FSE86"/>
      <c r="FSF86"/>
      <c r="FSG86"/>
      <c r="FSH86"/>
      <c r="FSI86"/>
      <c r="FSJ86"/>
      <c r="FSK86"/>
      <c r="FSL86"/>
      <c r="FSM86"/>
      <c r="FSN86"/>
      <c r="FSO86"/>
      <c r="FSP86"/>
      <c r="FSQ86"/>
      <c r="FSR86"/>
      <c r="FSS86"/>
      <c r="FST86"/>
      <c r="FSU86"/>
      <c r="FSV86"/>
      <c r="FSW86"/>
      <c r="FSX86"/>
      <c r="FSY86"/>
      <c r="FSZ86"/>
      <c r="FTA86"/>
      <c r="FTB86"/>
      <c r="FTC86"/>
      <c r="FTD86"/>
      <c r="FTE86"/>
      <c r="FTF86"/>
      <c r="FTG86"/>
      <c r="FTH86"/>
      <c r="FTI86"/>
      <c r="FTJ86"/>
      <c r="FTK86"/>
      <c r="FTL86"/>
      <c r="FTM86"/>
      <c r="FTN86"/>
      <c r="FTO86"/>
      <c r="FTP86"/>
      <c r="FTQ86"/>
      <c r="FTR86"/>
      <c r="FTS86"/>
      <c r="FTT86"/>
      <c r="FTU86"/>
      <c r="FTV86"/>
      <c r="FTW86"/>
      <c r="FTX86"/>
      <c r="FTY86"/>
      <c r="FTZ86"/>
      <c r="FUA86"/>
      <c r="FUB86"/>
      <c r="FUC86"/>
      <c r="FUD86"/>
      <c r="FUE86"/>
      <c r="FUF86"/>
      <c r="FUG86"/>
      <c r="FUH86"/>
      <c r="FUI86"/>
      <c r="FUJ86"/>
      <c r="FUK86"/>
      <c r="FUL86"/>
      <c r="FUM86"/>
      <c r="FUN86"/>
      <c r="FUO86"/>
      <c r="FUP86"/>
      <c r="FUQ86"/>
      <c r="FUR86"/>
      <c r="FUS86"/>
    </row>
    <row r="87" spans="1:4621" s="143" customFormat="1">
      <c r="A87" s="144" t="s">
        <v>87</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47"/>
      <c r="AA87" s="147"/>
      <c r="AB87" s="147"/>
      <c r="AC87" s="148"/>
      <c r="AD87" s="142">
        <f>ROW()</f>
        <v>87</v>
      </c>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c r="AML87"/>
      <c r="AMM87"/>
      <c r="AMN87"/>
      <c r="AMO87"/>
      <c r="AMP87"/>
      <c r="AMQ87"/>
      <c r="AMR87"/>
      <c r="AMS87"/>
      <c r="AMT87"/>
      <c r="AMU87"/>
      <c r="AMV87"/>
      <c r="AMW87"/>
      <c r="AMX87"/>
      <c r="AMY87"/>
      <c r="AMZ87"/>
      <c r="ANA87"/>
      <c r="ANB87"/>
      <c r="ANC87"/>
      <c r="AND87"/>
      <c r="ANE87"/>
      <c r="ANF87"/>
      <c r="ANG87"/>
      <c r="ANH87"/>
      <c r="ANI87"/>
      <c r="ANJ87"/>
      <c r="ANK87"/>
      <c r="ANL87"/>
      <c r="ANM87"/>
      <c r="ANN87"/>
      <c r="ANO87"/>
      <c r="ANP87"/>
      <c r="ANQ87"/>
      <c r="ANR87"/>
      <c r="ANS87"/>
      <c r="ANT87"/>
      <c r="ANU87"/>
      <c r="ANV87"/>
      <c r="ANW87"/>
      <c r="ANX87"/>
      <c r="ANY87"/>
      <c r="ANZ87"/>
      <c r="AOA87"/>
      <c r="AOB87"/>
      <c r="AOC87"/>
      <c r="AOD87"/>
      <c r="AOE87"/>
      <c r="AOF87"/>
      <c r="AOG87"/>
      <c r="AOH87"/>
      <c r="AOI87"/>
      <c r="AOJ87"/>
      <c r="AOK87"/>
      <c r="AOL87"/>
      <c r="AOM87"/>
      <c r="AON87"/>
      <c r="AOO87"/>
      <c r="AOP87"/>
      <c r="AOQ87"/>
      <c r="AOR87"/>
      <c r="AOS87"/>
      <c r="AOT87"/>
      <c r="AOU87"/>
      <c r="AOV87"/>
      <c r="AOW87"/>
      <c r="AOX87"/>
      <c r="AOY87"/>
      <c r="AOZ87"/>
      <c r="APA87"/>
      <c r="APB87"/>
      <c r="APC87"/>
      <c r="APD87"/>
      <c r="APE87"/>
      <c r="APF87"/>
      <c r="APG87"/>
      <c r="APH87"/>
      <c r="API87"/>
      <c r="APJ87"/>
      <c r="APK87"/>
      <c r="APL87"/>
      <c r="APM87"/>
      <c r="APN87"/>
      <c r="APO87"/>
      <c r="APP87"/>
      <c r="APQ87"/>
      <c r="APR87"/>
      <c r="APS87"/>
      <c r="APT87"/>
      <c r="APU87"/>
      <c r="APV87"/>
      <c r="APW87"/>
      <c r="APX87"/>
      <c r="APY87"/>
      <c r="APZ87"/>
      <c r="AQA87"/>
      <c r="AQB87"/>
      <c r="AQC87"/>
      <c r="AQD87"/>
      <c r="AQE87"/>
      <c r="AQF87"/>
      <c r="AQG87"/>
      <c r="AQH87"/>
      <c r="AQI87"/>
      <c r="AQJ87"/>
      <c r="AQK87"/>
      <c r="AQL87"/>
      <c r="AQM87"/>
      <c r="AQN87"/>
      <c r="AQO87"/>
      <c r="AQP87"/>
      <c r="AQQ87"/>
      <c r="AQR87"/>
      <c r="AQS87"/>
      <c r="AQT87"/>
      <c r="AQU87"/>
      <c r="AQV87"/>
      <c r="AQW87"/>
      <c r="AQX87"/>
      <c r="AQY87"/>
      <c r="AQZ87"/>
      <c r="ARA87"/>
      <c r="ARB87"/>
      <c r="ARC87"/>
      <c r="ARD87"/>
      <c r="ARE87"/>
      <c r="ARF87"/>
      <c r="ARG87"/>
      <c r="ARH87"/>
      <c r="ARI87"/>
      <c r="ARJ87"/>
      <c r="ARK87"/>
      <c r="ARL87"/>
      <c r="ARM87"/>
      <c r="ARN87"/>
      <c r="ARO87"/>
      <c r="ARP87"/>
      <c r="ARQ87"/>
      <c r="ARR87"/>
      <c r="ARS87"/>
      <c r="ART87"/>
      <c r="ARU87"/>
      <c r="ARV87"/>
      <c r="ARW87"/>
      <c r="ARX87"/>
      <c r="ARY87"/>
      <c r="ARZ87"/>
      <c r="ASA87"/>
      <c r="ASB87"/>
      <c r="ASC87"/>
      <c r="ASD87"/>
      <c r="ASE87"/>
      <c r="ASF87"/>
      <c r="ASG87"/>
      <c r="ASH87"/>
      <c r="ASI87"/>
      <c r="ASJ87"/>
      <c r="ASK87"/>
      <c r="ASL87"/>
      <c r="ASM87"/>
      <c r="ASN87"/>
      <c r="ASO87"/>
      <c r="ASP87"/>
      <c r="ASQ87"/>
      <c r="ASR87"/>
      <c r="ASS87"/>
      <c r="AST87"/>
      <c r="ASU87"/>
      <c r="ASV87"/>
      <c r="ASW87"/>
      <c r="ASX87"/>
      <c r="ASY87"/>
      <c r="ASZ87"/>
      <c r="ATA87"/>
      <c r="ATB87"/>
      <c r="ATC87"/>
      <c r="ATD87"/>
      <c r="ATE87"/>
      <c r="ATF87"/>
      <c r="ATG87"/>
      <c r="ATH87"/>
      <c r="ATI87"/>
      <c r="ATJ87"/>
      <c r="ATK87"/>
      <c r="ATL87"/>
      <c r="ATM87"/>
      <c r="ATN87"/>
      <c r="ATO87"/>
      <c r="ATP87"/>
      <c r="ATQ87"/>
      <c r="ATR87"/>
      <c r="ATS87"/>
      <c r="ATT87"/>
      <c r="ATU87"/>
      <c r="ATV87"/>
      <c r="ATW87"/>
      <c r="ATX87"/>
      <c r="ATY87"/>
      <c r="ATZ87"/>
      <c r="AUA87"/>
      <c r="AUB87"/>
      <c r="AUC87"/>
      <c r="AUD87"/>
      <c r="AUE87"/>
      <c r="AUF87"/>
      <c r="AUG87"/>
      <c r="AUH87"/>
      <c r="AUI87"/>
      <c r="AUJ87"/>
      <c r="AUK87"/>
      <c r="AUL87"/>
      <c r="AUM87"/>
      <c r="AUN87"/>
      <c r="AUO87"/>
      <c r="AUP87"/>
      <c r="AUQ87"/>
      <c r="AUR87"/>
      <c r="AUS87"/>
      <c r="AUT87"/>
      <c r="AUU87"/>
      <c r="AUV87"/>
      <c r="AUW87"/>
      <c r="AUX87"/>
      <c r="AUY87"/>
      <c r="AUZ87"/>
      <c r="AVA87"/>
      <c r="AVB87"/>
      <c r="AVC87"/>
      <c r="AVD87"/>
      <c r="AVE87"/>
      <c r="AVF87"/>
      <c r="AVG87"/>
      <c r="AVH87"/>
      <c r="AVI87"/>
      <c r="AVJ87"/>
      <c r="AVK87"/>
      <c r="AVL87"/>
      <c r="AVM87"/>
      <c r="AVN87"/>
      <c r="AVO87"/>
      <c r="AVP87"/>
      <c r="AVQ87"/>
      <c r="AVR87"/>
      <c r="AVS87"/>
      <c r="AVT87"/>
      <c r="AVU87"/>
      <c r="AVV87"/>
      <c r="AVW87"/>
      <c r="AVX87"/>
      <c r="AVY87"/>
      <c r="AVZ87"/>
      <c r="AWA87"/>
      <c r="AWB87"/>
      <c r="AWC87"/>
      <c r="AWD87"/>
      <c r="AWE87"/>
      <c r="AWF87"/>
      <c r="AWG87"/>
      <c r="AWH87"/>
      <c r="AWI87"/>
      <c r="AWJ87"/>
      <c r="AWK87"/>
      <c r="AWL87"/>
      <c r="AWM87"/>
      <c r="AWN87"/>
      <c r="AWO87"/>
      <c r="AWP87"/>
      <c r="AWQ87"/>
      <c r="AWR87"/>
      <c r="AWS87"/>
      <c r="AWT87"/>
      <c r="AWU87"/>
      <c r="AWV87"/>
      <c r="AWW87"/>
      <c r="AWX87"/>
      <c r="AWY87"/>
      <c r="AWZ87"/>
      <c r="AXA87"/>
      <c r="AXB87"/>
      <c r="AXC87"/>
      <c r="AXD87"/>
      <c r="AXE87"/>
      <c r="AXF87"/>
      <c r="AXG87"/>
      <c r="AXH87"/>
      <c r="AXI87"/>
      <c r="AXJ87"/>
      <c r="AXK87"/>
      <c r="AXL87"/>
      <c r="AXM87"/>
      <c r="AXN87"/>
      <c r="AXO87"/>
      <c r="AXP87"/>
      <c r="AXQ87"/>
      <c r="AXR87"/>
      <c r="AXS87"/>
      <c r="AXT87"/>
      <c r="AXU87"/>
      <c r="AXV87"/>
      <c r="AXW87"/>
      <c r="AXX87"/>
      <c r="AXY87"/>
      <c r="AXZ87"/>
      <c r="AYA87"/>
      <c r="AYB87"/>
      <c r="AYC87"/>
      <c r="AYD87"/>
      <c r="AYE87"/>
      <c r="AYF87"/>
      <c r="AYG87"/>
      <c r="AYH87"/>
      <c r="AYI87"/>
      <c r="AYJ87"/>
      <c r="AYK87"/>
      <c r="AYL87"/>
      <c r="AYM87"/>
      <c r="AYN87"/>
      <c r="AYO87"/>
      <c r="AYP87"/>
      <c r="AYQ87"/>
      <c r="AYR87"/>
      <c r="AYS87"/>
      <c r="AYT87"/>
      <c r="AYU87"/>
      <c r="AYV87"/>
      <c r="AYW87"/>
      <c r="AYX87"/>
      <c r="AYY87"/>
      <c r="AYZ87"/>
      <c r="AZA87"/>
      <c r="AZB87"/>
      <c r="AZC87"/>
      <c r="AZD87"/>
      <c r="AZE87"/>
      <c r="AZF87"/>
      <c r="AZG87"/>
      <c r="AZH87"/>
      <c r="AZI87"/>
      <c r="AZJ87"/>
      <c r="AZK87"/>
      <c r="AZL87"/>
      <c r="AZM87"/>
      <c r="AZN87"/>
      <c r="AZO87"/>
      <c r="AZP87"/>
      <c r="AZQ87"/>
      <c r="AZR87"/>
      <c r="AZS87"/>
      <c r="AZT87"/>
      <c r="AZU87"/>
      <c r="AZV87"/>
      <c r="AZW87"/>
      <c r="AZX87"/>
      <c r="AZY87"/>
      <c r="AZZ87"/>
      <c r="BAA87"/>
      <c r="BAB87"/>
      <c r="BAC87"/>
      <c r="BAD87"/>
      <c r="BAE87"/>
      <c r="BAF87"/>
      <c r="BAG87"/>
      <c r="BAH87"/>
      <c r="BAI87"/>
      <c r="BAJ87"/>
      <c r="BAK87"/>
      <c r="BAL87"/>
      <c r="BAM87"/>
      <c r="BAN87"/>
      <c r="BAO87"/>
      <c r="BAP87"/>
      <c r="BAQ87"/>
      <c r="BAR87"/>
      <c r="BAS87"/>
      <c r="BAT87"/>
      <c r="BAU87"/>
      <c r="BAV87"/>
      <c r="BAW87"/>
      <c r="BAX87"/>
      <c r="BAY87"/>
      <c r="BAZ87"/>
      <c r="BBA87"/>
      <c r="BBB87"/>
      <c r="BBC87"/>
      <c r="BBD87"/>
      <c r="BBE87"/>
      <c r="BBF87"/>
      <c r="BBG87"/>
      <c r="BBH87"/>
      <c r="BBI87"/>
      <c r="BBJ87"/>
      <c r="BBK87"/>
      <c r="BBL87"/>
      <c r="BBM87"/>
      <c r="BBN87"/>
      <c r="BBO87"/>
      <c r="BBP87"/>
      <c r="BBQ87"/>
      <c r="BBR87"/>
      <c r="BBS87"/>
      <c r="BBT87"/>
      <c r="BBU87"/>
      <c r="BBV87"/>
      <c r="BBW87"/>
      <c r="BBX87"/>
      <c r="BBY87"/>
      <c r="BBZ87"/>
      <c r="BCA87"/>
      <c r="BCB87"/>
      <c r="BCC87"/>
      <c r="BCD87"/>
      <c r="BCE87"/>
      <c r="BCF87"/>
      <c r="BCG87"/>
      <c r="BCH87"/>
      <c r="BCI87"/>
      <c r="BCJ87"/>
      <c r="BCK87"/>
      <c r="BCL87"/>
      <c r="BCM87"/>
      <c r="BCN87"/>
      <c r="BCO87"/>
      <c r="BCP87"/>
      <c r="BCQ87"/>
      <c r="BCR87"/>
      <c r="BCS87"/>
      <c r="BCT87"/>
      <c r="BCU87"/>
      <c r="BCV87"/>
      <c r="BCW87"/>
      <c r="BCX87"/>
      <c r="BCY87"/>
      <c r="BCZ87"/>
      <c r="BDA87"/>
      <c r="BDB87"/>
      <c r="BDC87"/>
      <c r="BDD87"/>
      <c r="BDE87"/>
      <c r="BDF87"/>
      <c r="BDG87"/>
      <c r="BDH87"/>
      <c r="BDI87"/>
      <c r="BDJ87"/>
      <c r="BDK87"/>
      <c r="BDL87"/>
      <c r="BDM87"/>
      <c r="BDN87"/>
      <c r="BDO87"/>
      <c r="BDP87"/>
      <c r="BDQ87"/>
      <c r="BDR87"/>
      <c r="BDS87"/>
      <c r="BDT87"/>
      <c r="BDU87"/>
      <c r="BDV87"/>
      <c r="BDW87"/>
      <c r="BDX87"/>
      <c r="BDY87"/>
      <c r="BDZ87"/>
      <c r="BEA87"/>
      <c r="BEB87"/>
      <c r="BEC87"/>
      <c r="BED87"/>
      <c r="BEE87"/>
      <c r="BEF87"/>
      <c r="BEG87"/>
      <c r="BEH87"/>
      <c r="BEI87"/>
      <c r="BEJ87"/>
      <c r="BEK87"/>
      <c r="BEL87"/>
      <c r="BEM87"/>
      <c r="BEN87"/>
      <c r="BEO87"/>
      <c r="BEP87"/>
      <c r="BEQ87"/>
      <c r="BER87"/>
      <c r="BES87"/>
      <c r="BET87"/>
      <c r="BEU87"/>
      <c r="BEV87"/>
      <c r="BEW87"/>
      <c r="BEX87"/>
      <c r="BEY87"/>
      <c r="BEZ87"/>
      <c r="BFA87"/>
      <c r="BFB87"/>
      <c r="BFC87"/>
      <c r="BFD87"/>
      <c r="BFE87"/>
      <c r="BFF87"/>
      <c r="BFG87"/>
      <c r="BFH87"/>
      <c r="BFI87"/>
      <c r="BFJ87"/>
      <c r="BFK87"/>
      <c r="BFL87"/>
      <c r="BFM87"/>
      <c r="BFN87"/>
      <c r="BFO87"/>
      <c r="BFP87"/>
      <c r="BFQ87"/>
      <c r="BFR87"/>
      <c r="BFS87"/>
      <c r="BFT87"/>
      <c r="BFU87"/>
      <c r="BFV87"/>
      <c r="BFW87"/>
      <c r="BFX87"/>
      <c r="BFY87"/>
      <c r="BFZ87"/>
      <c r="BGA87"/>
      <c r="BGB87"/>
      <c r="BGC87"/>
      <c r="BGD87"/>
      <c r="BGE87"/>
      <c r="BGF87"/>
      <c r="BGG87"/>
      <c r="BGH87"/>
      <c r="BGI87"/>
      <c r="BGJ87"/>
      <c r="BGK87"/>
      <c r="BGL87"/>
      <c r="BGM87"/>
      <c r="BGN87"/>
      <c r="BGO87"/>
      <c r="BGP87"/>
      <c r="BGQ87"/>
      <c r="BGR87"/>
      <c r="BGS87"/>
      <c r="BGT87"/>
      <c r="BGU87"/>
      <c r="BGV87"/>
      <c r="BGW87"/>
      <c r="BGX87"/>
      <c r="BGY87"/>
      <c r="BGZ87"/>
      <c r="BHA87"/>
      <c r="BHB87"/>
      <c r="BHC87"/>
      <c r="BHD87"/>
      <c r="BHE87"/>
      <c r="BHF87"/>
      <c r="BHG87"/>
      <c r="BHH87"/>
      <c r="BHI87"/>
      <c r="BHJ87"/>
      <c r="BHK87"/>
      <c r="BHL87"/>
      <c r="BHM87"/>
      <c r="BHN87"/>
      <c r="BHO87"/>
      <c r="BHP87"/>
      <c r="BHQ87"/>
      <c r="BHR87"/>
      <c r="BHS87"/>
      <c r="BHT87"/>
      <c r="BHU87"/>
      <c r="BHV87"/>
      <c r="BHW87"/>
      <c r="BHX87"/>
      <c r="BHY87"/>
      <c r="BHZ87"/>
      <c r="BIA87"/>
      <c r="BIB87"/>
      <c r="BIC87"/>
      <c r="BID87"/>
      <c r="BIE87"/>
      <c r="BIF87"/>
      <c r="BIG87"/>
      <c r="BIH87"/>
      <c r="BII87"/>
      <c r="BIJ87"/>
      <c r="BIK87"/>
      <c r="BIL87"/>
      <c r="BIM87"/>
      <c r="BIN87"/>
      <c r="BIO87"/>
      <c r="BIP87"/>
      <c r="BIQ87"/>
      <c r="BIR87"/>
      <c r="BIS87"/>
      <c r="BIT87"/>
      <c r="BIU87"/>
      <c r="BIV87"/>
      <c r="BIW87"/>
      <c r="BIX87"/>
      <c r="BIY87"/>
      <c r="BIZ87"/>
      <c r="BJA87"/>
      <c r="BJB87"/>
      <c r="BJC87"/>
      <c r="BJD87"/>
      <c r="BJE87"/>
      <c r="BJF87"/>
      <c r="BJG87"/>
      <c r="BJH87"/>
      <c r="BJI87"/>
      <c r="BJJ87"/>
      <c r="BJK87"/>
      <c r="BJL87"/>
      <c r="BJM87"/>
      <c r="BJN87"/>
      <c r="BJO87"/>
      <c r="BJP87"/>
      <c r="BJQ87"/>
      <c r="BJR87"/>
      <c r="BJS87"/>
      <c r="BJT87"/>
      <c r="BJU87"/>
      <c r="BJV87"/>
      <c r="BJW87"/>
      <c r="BJX87"/>
      <c r="BJY87"/>
      <c r="BJZ87"/>
      <c r="BKA87"/>
      <c r="BKB87"/>
      <c r="BKC87"/>
      <c r="BKD87"/>
      <c r="BKE87"/>
      <c r="BKF87"/>
      <c r="BKG87"/>
      <c r="BKH87"/>
      <c r="BKI87"/>
      <c r="BKJ87"/>
      <c r="BKK87"/>
      <c r="BKL87"/>
      <c r="BKM87"/>
      <c r="BKN87"/>
      <c r="BKO87"/>
      <c r="BKP87"/>
      <c r="BKQ87"/>
      <c r="BKR87"/>
      <c r="BKS87"/>
      <c r="BKT87"/>
      <c r="BKU87"/>
      <c r="BKV87"/>
      <c r="BKW87"/>
      <c r="BKX87"/>
      <c r="BKY87"/>
      <c r="BKZ87"/>
      <c r="BLA87"/>
      <c r="BLB87"/>
      <c r="BLC87"/>
      <c r="BLD87"/>
      <c r="BLE87"/>
      <c r="BLF87"/>
      <c r="BLG87"/>
      <c r="BLH87"/>
      <c r="BLI87"/>
      <c r="BLJ87"/>
      <c r="BLK87"/>
      <c r="BLL87"/>
      <c r="BLM87"/>
      <c r="BLN87"/>
      <c r="BLO87"/>
      <c r="BLP87"/>
      <c r="BLQ87"/>
      <c r="BLR87"/>
      <c r="BLS87"/>
      <c r="BLT87"/>
      <c r="BLU87"/>
      <c r="BLV87"/>
      <c r="BLW87"/>
      <c r="BLX87"/>
      <c r="BLY87"/>
      <c r="BLZ87"/>
      <c r="BMA87"/>
      <c r="BMB87"/>
      <c r="BMC87"/>
      <c r="BMD87"/>
      <c r="BME87"/>
      <c r="BMF87"/>
      <c r="BMG87"/>
      <c r="BMH87"/>
      <c r="BMI87"/>
      <c r="BMJ87"/>
      <c r="BMK87"/>
      <c r="BML87"/>
      <c r="BMM87"/>
      <c r="BMN87"/>
      <c r="BMO87"/>
      <c r="BMP87"/>
      <c r="BMQ87"/>
      <c r="BMR87"/>
      <c r="BMS87"/>
      <c r="BMT87"/>
      <c r="BMU87"/>
      <c r="BMV87"/>
      <c r="BMW87"/>
      <c r="BMX87"/>
      <c r="BMY87"/>
      <c r="BMZ87"/>
      <c r="BNA87"/>
      <c r="BNB87"/>
      <c r="BNC87"/>
      <c r="BND87"/>
      <c r="BNE87"/>
      <c r="BNF87"/>
      <c r="BNG87"/>
      <c r="BNH87"/>
      <c r="BNI87"/>
      <c r="BNJ87"/>
      <c r="BNK87"/>
      <c r="BNL87"/>
      <c r="BNM87"/>
      <c r="BNN87"/>
      <c r="BNO87"/>
      <c r="BNP87"/>
      <c r="BNQ87"/>
      <c r="BNR87"/>
      <c r="BNS87"/>
      <c r="BNT87"/>
      <c r="BNU87"/>
      <c r="BNV87"/>
      <c r="BNW87"/>
      <c r="BNX87"/>
      <c r="BNY87"/>
      <c r="BNZ87"/>
      <c r="BOA87"/>
      <c r="BOB87"/>
      <c r="BOC87"/>
      <c r="BOD87"/>
      <c r="BOE87"/>
      <c r="BOF87"/>
      <c r="BOG87"/>
      <c r="BOH87"/>
      <c r="BOI87"/>
      <c r="BOJ87"/>
      <c r="BOK87"/>
      <c r="BOL87"/>
      <c r="BOM87"/>
      <c r="BON87"/>
      <c r="BOO87"/>
      <c r="BOP87"/>
      <c r="BOQ87"/>
      <c r="BOR87"/>
      <c r="BOS87"/>
      <c r="BOT87"/>
      <c r="BOU87"/>
      <c r="BOV87"/>
      <c r="BOW87"/>
      <c r="BOX87"/>
      <c r="BOY87"/>
      <c r="BOZ87"/>
      <c r="BPA87"/>
      <c r="BPB87"/>
      <c r="BPC87"/>
      <c r="BPD87"/>
      <c r="BPE87"/>
      <c r="BPF87"/>
      <c r="BPG87"/>
      <c r="BPH87"/>
      <c r="BPI87"/>
      <c r="BPJ87"/>
      <c r="BPK87"/>
      <c r="BPL87"/>
      <c r="BPM87"/>
      <c r="BPN87"/>
      <c r="BPO87"/>
      <c r="BPP87"/>
      <c r="BPQ87"/>
      <c r="BPR87"/>
      <c r="BPS87"/>
      <c r="BPT87"/>
      <c r="BPU87"/>
      <c r="BPV87"/>
      <c r="BPW87"/>
      <c r="BPX87"/>
      <c r="BPY87"/>
      <c r="BPZ87"/>
      <c r="BQA87"/>
      <c r="BQB87"/>
      <c r="BQC87"/>
      <c r="BQD87"/>
      <c r="BQE87"/>
      <c r="BQF87"/>
      <c r="BQG87"/>
      <c r="BQH87"/>
      <c r="BQI87"/>
      <c r="BQJ87"/>
      <c r="BQK87"/>
      <c r="BQL87"/>
      <c r="BQM87"/>
      <c r="BQN87"/>
      <c r="BQO87"/>
      <c r="BQP87"/>
      <c r="BQQ87"/>
      <c r="BQR87"/>
      <c r="BQS87"/>
      <c r="BQT87"/>
      <c r="BQU87"/>
      <c r="BQV87"/>
      <c r="BQW87"/>
      <c r="BQX87"/>
      <c r="BQY87"/>
      <c r="BQZ87"/>
      <c r="BRA87"/>
      <c r="BRB87"/>
      <c r="BRC87"/>
      <c r="BRD87"/>
      <c r="BRE87"/>
      <c r="BRF87"/>
      <c r="BRG87"/>
      <c r="BRH87"/>
      <c r="BRI87"/>
      <c r="BRJ87"/>
      <c r="BRK87"/>
      <c r="BRL87"/>
      <c r="BRM87"/>
      <c r="BRN87"/>
      <c r="BRO87"/>
      <c r="BRP87"/>
      <c r="BRQ87"/>
      <c r="BRR87"/>
      <c r="BRS87"/>
      <c r="BRT87"/>
      <c r="BRU87"/>
      <c r="BRV87"/>
      <c r="BRW87"/>
      <c r="BRX87"/>
      <c r="BRY87"/>
      <c r="BRZ87"/>
      <c r="BSA87"/>
      <c r="BSB87"/>
      <c r="BSC87"/>
      <c r="BSD87"/>
      <c r="BSE87"/>
      <c r="BSF87"/>
      <c r="BSG87"/>
      <c r="BSH87"/>
      <c r="BSI87"/>
      <c r="BSJ87"/>
      <c r="BSK87"/>
      <c r="BSL87"/>
      <c r="BSM87"/>
      <c r="BSN87"/>
      <c r="BSO87"/>
      <c r="BSP87"/>
      <c r="BSQ87"/>
      <c r="BSR87"/>
      <c r="BSS87"/>
      <c r="BST87"/>
      <c r="BSU87"/>
      <c r="BSV87"/>
      <c r="BSW87"/>
      <c r="BSX87"/>
      <c r="BSY87"/>
      <c r="BSZ87"/>
      <c r="BTA87"/>
      <c r="BTB87"/>
      <c r="BTC87"/>
      <c r="BTD87"/>
      <c r="BTE87"/>
      <c r="BTF87"/>
      <c r="BTG87"/>
      <c r="BTH87"/>
      <c r="BTI87"/>
      <c r="BTJ87"/>
      <c r="BTK87"/>
      <c r="BTL87"/>
      <c r="BTM87"/>
      <c r="BTN87"/>
      <c r="BTO87"/>
      <c r="BTP87"/>
      <c r="BTQ87"/>
      <c r="BTR87"/>
      <c r="BTS87"/>
      <c r="BTT87"/>
      <c r="BTU87"/>
      <c r="BTV87"/>
      <c r="BTW87"/>
      <c r="BTX87"/>
      <c r="BTY87"/>
      <c r="BTZ87"/>
      <c r="BUA87"/>
      <c r="BUB87"/>
      <c r="BUC87"/>
      <c r="BUD87"/>
      <c r="BUE87"/>
      <c r="BUF87"/>
      <c r="BUG87"/>
      <c r="BUH87"/>
      <c r="BUI87"/>
      <c r="BUJ87"/>
      <c r="BUK87"/>
      <c r="BUL87"/>
      <c r="BUM87"/>
      <c r="BUN87"/>
      <c r="BUO87"/>
      <c r="BUP87"/>
      <c r="BUQ87"/>
      <c r="BUR87"/>
      <c r="BUS87"/>
      <c r="BUT87"/>
      <c r="BUU87"/>
      <c r="BUV87"/>
      <c r="BUW87"/>
      <c r="BUX87"/>
      <c r="BUY87"/>
      <c r="BUZ87"/>
      <c r="BVA87"/>
      <c r="BVB87"/>
      <c r="BVC87"/>
      <c r="BVD87"/>
      <c r="BVE87"/>
      <c r="BVF87"/>
      <c r="BVG87"/>
      <c r="BVH87"/>
      <c r="BVI87"/>
      <c r="BVJ87"/>
      <c r="BVK87"/>
      <c r="BVL87"/>
      <c r="BVM87"/>
      <c r="BVN87"/>
      <c r="BVO87"/>
      <c r="BVP87"/>
      <c r="BVQ87"/>
      <c r="BVR87"/>
      <c r="BVS87"/>
      <c r="BVT87"/>
      <c r="BVU87"/>
      <c r="BVV87"/>
      <c r="BVW87"/>
      <c r="BVX87"/>
      <c r="BVY87"/>
      <c r="BVZ87"/>
      <c r="BWA87"/>
      <c r="BWB87"/>
      <c r="BWC87"/>
      <c r="BWD87"/>
      <c r="BWE87"/>
      <c r="BWF87"/>
      <c r="BWG87"/>
      <c r="BWH87"/>
      <c r="BWI87"/>
      <c r="BWJ87"/>
      <c r="BWK87"/>
      <c r="BWL87"/>
      <c r="BWM87"/>
      <c r="BWN87"/>
      <c r="BWO87"/>
      <c r="BWP87"/>
      <c r="BWQ87"/>
      <c r="BWR87"/>
      <c r="BWS87"/>
      <c r="BWT87"/>
      <c r="BWU87"/>
      <c r="BWV87"/>
      <c r="BWW87"/>
      <c r="BWX87"/>
      <c r="BWY87"/>
      <c r="BWZ87"/>
      <c r="BXA87"/>
      <c r="BXB87"/>
      <c r="BXC87"/>
      <c r="BXD87"/>
      <c r="BXE87"/>
      <c r="BXF87"/>
      <c r="BXG87"/>
      <c r="BXH87"/>
      <c r="BXI87"/>
      <c r="BXJ87"/>
      <c r="BXK87"/>
      <c r="BXL87"/>
      <c r="BXM87"/>
      <c r="BXN87"/>
      <c r="BXO87"/>
      <c r="BXP87"/>
      <c r="BXQ87"/>
      <c r="BXR87"/>
      <c r="BXS87"/>
      <c r="BXT87"/>
      <c r="BXU87"/>
      <c r="BXV87"/>
      <c r="BXW87"/>
      <c r="BXX87"/>
      <c r="BXY87"/>
      <c r="BXZ87"/>
      <c r="BYA87"/>
      <c r="BYB87"/>
      <c r="BYC87"/>
      <c r="BYD87"/>
      <c r="BYE87"/>
      <c r="BYF87"/>
      <c r="BYG87"/>
      <c r="BYH87"/>
      <c r="BYI87"/>
      <c r="BYJ87"/>
      <c r="BYK87"/>
      <c r="BYL87"/>
      <c r="BYM87"/>
      <c r="BYN87"/>
      <c r="BYO87"/>
      <c r="BYP87"/>
      <c r="BYQ87"/>
      <c r="BYR87"/>
      <c r="BYS87"/>
      <c r="BYT87"/>
      <c r="BYU87"/>
      <c r="BYV87"/>
      <c r="BYW87"/>
      <c r="BYX87"/>
      <c r="BYY87"/>
      <c r="BYZ87"/>
      <c r="BZA87"/>
      <c r="BZB87"/>
      <c r="BZC87"/>
      <c r="BZD87"/>
      <c r="BZE87"/>
      <c r="BZF87"/>
      <c r="BZG87"/>
      <c r="BZH87"/>
      <c r="BZI87"/>
      <c r="BZJ87"/>
      <c r="BZK87"/>
      <c r="BZL87"/>
      <c r="BZM87"/>
      <c r="BZN87"/>
      <c r="BZO87"/>
      <c r="BZP87"/>
      <c r="BZQ87"/>
      <c r="BZR87"/>
      <c r="BZS87"/>
      <c r="BZT87"/>
      <c r="BZU87"/>
      <c r="BZV87"/>
      <c r="BZW87"/>
      <c r="BZX87"/>
      <c r="BZY87"/>
      <c r="BZZ87"/>
      <c r="CAA87"/>
      <c r="CAB87"/>
      <c r="CAC87"/>
      <c r="CAD87"/>
      <c r="CAE87"/>
      <c r="CAF87"/>
      <c r="CAG87"/>
      <c r="CAH87"/>
      <c r="CAI87"/>
      <c r="CAJ87"/>
      <c r="CAK87"/>
      <c r="CAL87"/>
      <c r="CAM87"/>
      <c r="CAN87"/>
      <c r="CAO87"/>
      <c r="CAP87"/>
      <c r="CAQ87"/>
      <c r="CAR87"/>
      <c r="CAS87"/>
      <c r="CAT87"/>
      <c r="CAU87"/>
      <c r="CAV87"/>
      <c r="CAW87"/>
      <c r="CAX87"/>
      <c r="CAY87"/>
      <c r="CAZ87"/>
      <c r="CBA87"/>
      <c r="CBB87"/>
      <c r="CBC87"/>
      <c r="CBD87"/>
      <c r="CBE87"/>
      <c r="CBF87"/>
      <c r="CBG87"/>
      <c r="CBH87"/>
      <c r="CBI87"/>
      <c r="CBJ87"/>
      <c r="CBK87"/>
      <c r="CBL87"/>
      <c r="CBM87"/>
      <c r="CBN87"/>
      <c r="CBO87"/>
      <c r="CBP87"/>
      <c r="CBQ87"/>
      <c r="CBR87"/>
      <c r="CBS87"/>
      <c r="CBT87"/>
      <c r="CBU87"/>
      <c r="CBV87"/>
      <c r="CBW87"/>
      <c r="CBX87"/>
      <c r="CBY87"/>
      <c r="CBZ87"/>
      <c r="CCA87"/>
      <c r="CCB87"/>
      <c r="CCC87"/>
      <c r="CCD87"/>
      <c r="CCE87"/>
      <c r="CCF87"/>
      <c r="CCG87"/>
      <c r="CCH87"/>
      <c r="CCI87"/>
      <c r="CCJ87"/>
      <c r="CCK87"/>
      <c r="CCL87"/>
      <c r="CCM87"/>
      <c r="CCN87"/>
      <c r="CCO87"/>
      <c r="CCP87"/>
      <c r="CCQ87"/>
      <c r="CCR87"/>
      <c r="CCS87"/>
      <c r="CCT87"/>
      <c r="CCU87"/>
      <c r="CCV87"/>
      <c r="CCW87"/>
      <c r="CCX87"/>
      <c r="CCY87"/>
      <c r="CCZ87"/>
      <c r="CDA87"/>
      <c r="CDB87"/>
      <c r="CDC87"/>
      <c r="CDD87"/>
      <c r="CDE87"/>
      <c r="CDF87"/>
      <c r="CDG87"/>
      <c r="CDH87"/>
      <c r="CDI87"/>
      <c r="CDJ87"/>
      <c r="CDK87"/>
      <c r="CDL87"/>
      <c r="CDM87"/>
      <c r="CDN87"/>
      <c r="CDO87"/>
      <c r="CDP87"/>
      <c r="CDQ87"/>
      <c r="CDR87"/>
      <c r="CDS87"/>
      <c r="CDT87"/>
      <c r="CDU87"/>
      <c r="CDV87"/>
      <c r="CDW87"/>
      <c r="CDX87"/>
      <c r="CDY87"/>
      <c r="CDZ87"/>
      <c r="CEA87"/>
      <c r="CEB87"/>
      <c r="CEC87"/>
      <c r="CED87"/>
      <c r="CEE87"/>
      <c r="CEF87"/>
      <c r="CEG87"/>
      <c r="CEH87"/>
      <c r="CEI87"/>
      <c r="CEJ87"/>
      <c r="CEK87"/>
      <c r="CEL87"/>
      <c r="CEM87"/>
      <c r="CEN87"/>
      <c r="CEO87"/>
      <c r="CEP87"/>
      <c r="CEQ87"/>
      <c r="CER87"/>
      <c r="CES87"/>
      <c r="CET87"/>
      <c r="CEU87"/>
      <c r="CEV87"/>
      <c r="CEW87"/>
      <c r="CEX87"/>
      <c r="CEY87"/>
      <c r="CEZ87"/>
      <c r="CFA87"/>
      <c r="CFB87"/>
      <c r="CFC87"/>
      <c r="CFD87"/>
      <c r="CFE87"/>
      <c r="CFF87"/>
      <c r="CFG87"/>
      <c r="CFH87"/>
      <c r="CFI87"/>
      <c r="CFJ87"/>
      <c r="CFK87"/>
      <c r="CFL87"/>
      <c r="CFM87"/>
      <c r="CFN87"/>
      <c r="CFO87"/>
      <c r="CFP87"/>
      <c r="CFQ87"/>
      <c r="CFR87"/>
      <c r="CFS87"/>
      <c r="CFT87"/>
      <c r="CFU87"/>
      <c r="CFV87"/>
      <c r="CFW87"/>
      <c r="CFX87"/>
      <c r="CFY87"/>
      <c r="CFZ87"/>
      <c r="CGA87"/>
      <c r="CGB87"/>
      <c r="CGC87"/>
      <c r="CGD87"/>
      <c r="CGE87"/>
      <c r="CGF87"/>
      <c r="CGG87"/>
      <c r="CGH87"/>
      <c r="CGI87"/>
      <c r="CGJ87"/>
      <c r="CGK87"/>
      <c r="CGL87"/>
      <c r="CGM87"/>
      <c r="CGN87"/>
      <c r="CGO87"/>
      <c r="CGP87"/>
      <c r="CGQ87"/>
      <c r="CGR87"/>
      <c r="CGS87"/>
      <c r="CGT87"/>
      <c r="CGU87"/>
      <c r="CGV87"/>
      <c r="CGW87"/>
      <c r="CGX87"/>
      <c r="CGY87"/>
      <c r="CGZ87"/>
      <c r="CHA87"/>
      <c r="CHB87"/>
      <c r="CHC87"/>
      <c r="CHD87"/>
      <c r="CHE87"/>
      <c r="CHF87"/>
      <c r="CHG87"/>
      <c r="CHH87"/>
      <c r="CHI87"/>
      <c r="CHJ87"/>
      <c r="CHK87"/>
      <c r="CHL87"/>
      <c r="CHM87"/>
      <c r="CHN87"/>
      <c r="CHO87"/>
      <c r="CHP87"/>
      <c r="CHQ87"/>
      <c r="CHR87"/>
      <c r="CHS87"/>
      <c r="CHT87"/>
      <c r="CHU87"/>
      <c r="CHV87"/>
      <c r="CHW87"/>
      <c r="CHX87"/>
      <c r="CHY87"/>
      <c r="CHZ87"/>
      <c r="CIA87"/>
      <c r="CIB87"/>
      <c r="CIC87"/>
      <c r="CID87"/>
      <c r="CIE87"/>
      <c r="CIF87"/>
      <c r="CIG87"/>
      <c r="CIH87"/>
      <c r="CII87"/>
      <c r="CIJ87"/>
      <c r="CIK87"/>
      <c r="CIL87"/>
      <c r="CIM87"/>
      <c r="CIN87"/>
      <c r="CIO87"/>
      <c r="CIP87"/>
      <c r="CIQ87"/>
      <c r="CIR87"/>
      <c r="CIS87"/>
      <c r="CIT87"/>
      <c r="CIU87"/>
      <c r="CIV87"/>
      <c r="CIW87"/>
      <c r="CIX87"/>
      <c r="CIY87"/>
      <c r="CIZ87"/>
      <c r="CJA87"/>
      <c r="CJB87"/>
      <c r="CJC87"/>
      <c r="CJD87"/>
      <c r="CJE87"/>
      <c r="CJF87"/>
      <c r="CJG87"/>
      <c r="CJH87"/>
      <c r="CJI87"/>
      <c r="CJJ87"/>
      <c r="CJK87"/>
      <c r="CJL87"/>
      <c r="CJM87"/>
      <c r="CJN87"/>
      <c r="CJO87"/>
      <c r="CJP87"/>
      <c r="CJQ87"/>
      <c r="CJR87"/>
      <c r="CJS87"/>
      <c r="CJT87"/>
      <c r="CJU87"/>
      <c r="CJV87"/>
      <c r="CJW87"/>
      <c r="CJX87"/>
      <c r="CJY87"/>
      <c r="CJZ87"/>
      <c r="CKA87"/>
      <c r="CKB87"/>
      <c r="CKC87"/>
      <c r="CKD87"/>
      <c r="CKE87"/>
      <c r="CKF87"/>
      <c r="CKG87"/>
      <c r="CKH87"/>
      <c r="CKI87"/>
      <c r="CKJ87"/>
      <c r="CKK87"/>
      <c r="CKL87"/>
      <c r="CKM87"/>
      <c r="CKN87"/>
      <c r="CKO87"/>
      <c r="CKP87"/>
      <c r="CKQ87"/>
      <c r="CKR87"/>
      <c r="CKS87"/>
      <c r="CKT87"/>
      <c r="CKU87"/>
      <c r="CKV87"/>
      <c r="CKW87"/>
      <c r="CKX87"/>
      <c r="CKY87"/>
      <c r="CKZ87"/>
      <c r="CLA87"/>
      <c r="CLB87"/>
      <c r="CLC87"/>
      <c r="CLD87"/>
      <c r="CLE87"/>
      <c r="CLF87"/>
      <c r="CLG87"/>
      <c r="CLH87"/>
      <c r="CLI87"/>
      <c r="CLJ87"/>
      <c r="CLK87"/>
      <c r="CLL87"/>
      <c r="CLM87"/>
      <c r="CLN87"/>
      <c r="CLO87"/>
      <c r="CLP87"/>
      <c r="CLQ87"/>
      <c r="CLR87"/>
      <c r="CLS87"/>
      <c r="CLT87"/>
      <c r="CLU87"/>
      <c r="CLV87"/>
      <c r="CLW87"/>
      <c r="CLX87"/>
      <c r="CLY87"/>
      <c r="CLZ87"/>
      <c r="CMA87"/>
      <c r="CMB87"/>
      <c r="CMC87"/>
      <c r="CMD87"/>
      <c r="CME87"/>
      <c r="CMF87"/>
      <c r="CMG87"/>
      <c r="CMH87"/>
      <c r="CMI87"/>
      <c r="CMJ87"/>
      <c r="CMK87"/>
      <c r="CML87"/>
      <c r="CMM87"/>
      <c r="CMN87"/>
      <c r="CMO87"/>
      <c r="CMP87"/>
      <c r="CMQ87"/>
      <c r="CMR87"/>
      <c r="CMS87"/>
      <c r="CMT87"/>
      <c r="CMU87"/>
      <c r="CMV87"/>
      <c r="CMW87"/>
      <c r="CMX87"/>
      <c r="CMY87"/>
      <c r="CMZ87"/>
      <c r="CNA87"/>
      <c r="CNB87"/>
      <c r="CNC87"/>
      <c r="CND87"/>
      <c r="CNE87"/>
      <c r="CNF87"/>
      <c r="CNG87"/>
      <c r="CNH87"/>
      <c r="CNI87"/>
      <c r="CNJ87"/>
      <c r="CNK87"/>
      <c r="CNL87"/>
      <c r="CNM87"/>
      <c r="CNN87"/>
      <c r="CNO87"/>
      <c r="CNP87"/>
      <c r="CNQ87"/>
      <c r="CNR87"/>
      <c r="CNS87"/>
      <c r="CNT87"/>
      <c r="CNU87"/>
      <c r="CNV87"/>
      <c r="CNW87"/>
      <c r="CNX87"/>
      <c r="CNY87"/>
      <c r="CNZ87"/>
      <c r="COA87"/>
      <c r="COB87"/>
      <c r="COC87"/>
      <c r="COD87"/>
      <c r="COE87"/>
      <c r="COF87"/>
      <c r="COG87"/>
      <c r="COH87"/>
      <c r="COI87"/>
      <c r="COJ87"/>
      <c r="COK87"/>
      <c r="COL87"/>
      <c r="COM87"/>
      <c r="CON87"/>
      <c r="COO87"/>
      <c r="COP87"/>
      <c r="COQ87"/>
      <c r="COR87"/>
      <c r="COS87"/>
      <c r="COT87"/>
      <c r="COU87"/>
      <c r="COV87"/>
      <c r="COW87"/>
      <c r="COX87"/>
      <c r="COY87"/>
      <c r="COZ87"/>
      <c r="CPA87"/>
      <c r="CPB87"/>
      <c r="CPC87"/>
      <c r="CPD87"/>
      <c r="CPE87"/>
      <c r="CPF87"/>
      <c r="CPG87"/>
      <c r="CPH87"/>
      <c r="CPI87"/>
      <c r="CPJ87"/>
      <c r="CPK87"/>
      <c r="CPL87"/>
      <c r="CPM87"/>
      <c r="CPN87"/>
      <c r="CPO87"/>
      <c r="CPP87"/>
      <c r="CPQ87"/>
      <c r="CPR87"/>
      <c r="CPS87"/>
      <c r="CPT87"/>
      <c r="CPU87"/>
      <c r="CPV87"/>
      <c r="CPW87"/>
      <c r="CPX87"/>
      <c r="CPY87"/>
      <c r="CPZ87"/>
      <c r="CQA87"/>
      <c r="CQB87"/>
      <c r="CQC87"/>
      <c r="CQD87"/>
      <c r="CQE87"/>
      <c r="CQF87"/>
      <c r="CQG87"/>
      <c r="CQH87"/>
      <c r="CQI87"/>
      <c r="CQJ87"/>
      <c r="CQK87"/>
      <c r="CQL87"/>
      <c r="CQM87"/>
      <c r="CQN87"/>
      <c r="CQO87"/>
      <c r="CQP87"/>
      <c r="CQQ87"/>
      <c r="CQR87"/>
      <c r="CQS87"/>
      <c r="CQT87"/>
      <c r="CQU87"/>
      <c r="CQV87"/>
      <c r="CQW87"/>
      <c r="CQX87"/>
      <c r="CQY87"/>
      <c r="CQZ87"/>
      <c r="CRA87"/>
      <c r="CRB87"/>
      <c r="CRC87"/>
      <c r="CRD87"/>
      <c r="CRE87"/>
      <c r="CRF87"/>
      <c r="CRG87"/>
      <c r="CRH87"/>
      <c r="CRI87"/>
      <c r="CRJ87"/>
      <c r="CRK87"/>
      <c r="CRL87"/>
      <c r="CRM87"/>
      <c r="CRN87"/>
      <c r="CRO87"/>
      <c r="CRP87"/>
      <c r="CRQ87"/>
      <c r="CRR87"/>
      <c r="CRS87"/>
      <c r="CRT87"/>
      <c r="CRU87"/>
      <c r="CRV87"/>
      <c r="CRW87"/>
      <c r="CRX87"/>
      <c r="CRY87"/>
      <c r="CRZ87"/>
      <c r="CSA87"/>
      <c r="CSB87"/>
      <c r="CSC87"/>
      <c r="CSD87"/>
      <c r="CSE87"/>
      <c r="CSF87"/>
      <c r="CSG87"/>
      <c r="CSH87"/>
      <c r="CSI87"/>
      <c r="CSJ87"/>
      <c r="CSK87"/>
      <c r="CSL87"/>
      <c r="CSM87"/>
      <c r="CSN87"/>
      <c r="CSO87"/>
      <c r="CSP87"/>
      <c r="CSQ87"/>
      <c r="CSR87"/>
      <c r="CSS87"/>
      <c r="CST87"/>
      <c r="CSU87"/>
      <c r="CSV87"/>
      <c r="CSW87"/>
      <c r="CSX87"/>
      <c r="CSY87"/>
      <c r="CSZ87"/>
      <c r="CTA87"/>
      <c r="CTB87"/>
      <c r="CTC87"/>
      <c r="CTD87"/>
      <c r="CTE87"/>
      <c r="CTF87"/>
      <c r="CTG87"/>
      <c r="CTH87"/>
      <c r="CTI87"/>
      <c r="CTJ87"/>
      <c r="CTK87"/>
      <c r="CTL87"/>
      <c r="CTM87"/>
      <c r="CTN87"/>
      <c r="CTO87"/>
      <c r="CTP87"/>
      <c r="CTQ87"/>
      <c r="CTR87"/>
      <c r="CTS87"/>
      <c r="CTT87"/>
      <c r="CTU87"/>
      <c r="CTV87"/>
      <c r="CTW87"/>
      <c r="CTX87"/>
      <c r="CTY87"/>
      <c r="CTZ87"/>
      <c r="CUA87"/>
      <c r="CUB87"/>
      <c r="CUC87"/>
      <c r="CUD87"/>
      <c r="CUE87"/>
      <c r="CUF87"/>
      <c r="CUG87"/>
      <c r="CUH87"/>
      <c r="CUI87"/>
      <c r="CUJ87"/>
      <c r="CUK87"/>
      <c r="CUL87"/>
      <c r="CUM87"/>
      <c r="CUN87"/>
      <c r="CUO87"/>
      <c r="CUP87"/>
      <c r="CUQ87"/>
      <c r="CUR87"/>
      <c r="CUS87"/>
      <c r="CUT87"/>
      <c r="CUU87"/>
      <c r="CUV87"/>
      <c r="CUW87"/>
      <c r="CUX87"/>
      <c r="CUY87"/>
      <c r="CUZ87"/>
      <c r="CVA87"/>
      <c r="CVB87"/>
      <c r="CVC87"/>
      <c r="CVD87"/>
      <c r="CVE87"/>
      <c r="CVF87"/>
      <c r="CVG87"/>
      <c r="CVH87"/>
      <c r="CVI87"/>
      <c r="CVJ87"/>
      <c r="CVK87"/>
      <c r="CVL87"/>
      <c r="CVM87"/>
      <c r="CVN87"/>
      <c r="CVO87"/>
      <c r="CVP87"/>
      <c r="CVQ87"/>
      <c r="CVR87"/>
      <c r="CVS87"/>
      <c r="CVT87"/>
      <c r="CVU87"/>
      <c r="CVV87"/>
      <c r="CVW87"/>
      <c r="CVX87"/>
      <c r="CVY87"/>
      <c r="CVZ87"/>
      <c r="CWA87"/>
      <c r="CWB87"/>
      <c r="CWC87"/>
      <c r="CWD87"/>
      <c r="CWE87"/>
      <c r="CWF87"/>
      <c r="CWG87"/>
      <c r="CWH87"/>
      <c r="CWI87"/>
      <c r="CWJ87"/>
      <c r="CWK87"/>
      <c r="CWL87"/>
      <c r="CWM87"/>
      <c r="CWN87"/>
      <c r="CWO87"/>
      <c r="CWP87"/>
      <c r="CWQ87"/>
      <c r="CWR87"/>
      <c r="CWS87"/>
      <c r="CWT87"/>
      <c r="CWU87"/>
      <c r="CWV87"/>
      <c r="CWW87"/>
      <c r="CWX87"/>
      <c r="CWY87"/>
      <c r="CWZ87"/>
      <c r="CXA87"/>
      <c r="CXB87"/>
      <c r="CXC87"/>
      <c r="CXD87"/>
      <c r="CXE87"/>
      <c r="CXF87"/>
      <c r="CXG87"/>
      <c r="CXH87"/>
      <c r="CXI87"/>
      <c r="CXJ87"/>
      <c r="CXK87"/>
      <c r="CXL87"/>
      <c r="CXM87"/>
      <c r="CXN87"/>
      <c r="CXO87"/>
      <c r="CXP87"/>
      <c r="CXQ87"/>
      <c r="CXR87"/>
      <c r="CXS87"/>
      <c r="CXT87"/>
      <c r="CXU87"/>
      <c r="CXV87"/>
      <c r="CXW87"/>
      <c r="CXX87"/>
      <c r="CXY87"/>
      <c r="CXZ87"/>
      <c r="CYA87"/>
      <c r="CYB87"/>
      <c r="CYC87"/>
      <c r="CYD87"/>
      <c r="CYE87"/>
      <c r="CYF87"/>
      <c r="CYG87"/>
      <c r="CYH87"/>
      <c r="CYI87"/>
      <c r="CYJ87"/>
      <c r="CYK87"/>
      <c r="CYL87"/>
      <c r="CYM87"/>
      <c r="CYN87"/>
      <c r="CYO87"/>
      <c r="CYP87"/>
      <c r="CYQ87"/>
      <c r="CYR87"/>
      <c r="CYS87"/>
      <c r="CYT87"/>
      <c r="CYU87"/>
      <c r="CYV87"/>
      <c r="CYW87"/>
      <c r="CYX87"/>
      <c r="CYY87"/>
      <c r="CYZ87"/>
      <c r="CZA87"/>
      <c r="CZB87"/>
      <c r="CZC87"/>
      <c r="CZD87"/>
      <c r="CZE87"/>
      <c r="CZF87"/>
      <c r="CZG87"/>
      <c r="CZH87"/>
      <c r="CZI87"/>
      <c r="CZJ87"/>
      <c r="CZK87"/>
      <c r="CZL87"/>
      <c r="CZM87"/>
      <c r="CZN87"/>
      <c r="CZO87"/>
      <c r="CZP87"/>
      <c r="CZQ87"/>
      <c r="CZR87"/>
      <c r="CZS87"/>
      <c r="CZT87"/>
      <c r="CZU87"/>
      <c r="CZV87"/>
      <c r="CZW87"/>
      <c r="CZX87"/>
      <c r="CZY87"/>
      <c r="CZZ87"/>
      <c r="DAA87"/>
      <c r="DAB87"/>
      <c r="DAC87"/>
      <c r="DAD87"/>
      <c r="DAE87"/>
      <c r="DAF87"/>
      <c r="DAG87"/>
      <c r="DAH87"/>
      <c r="DAI87"/>
      <c r="DAJ87"/>
      <c r="DAK87"/>
      <c r="DAL87"/>
      <c r="DAM87"/>
      <c r="DAN87"/>
      <c r="DAO87"/>
      <c r="DAP87"/>
      <c r="DAQ87"/>
      <c r="DAR87"/>
      <c r="DAS87"/>
      <c r="DAT87"/>
      <c r="DAU87"/>
      <c r="DAV87"/>
      <c r="DAW87"/>
      <c r="DAX87"/>
      <c r="DAY87"/>
      <c r="DAZ87"/>
      <c r="DBA87"/>
      <c r="DBB87"/>
      <c r="DBC87"/>
      <c r="DBD87"/>
      <c r="DBE87"/>
      <c r="DBF87"/>
      <c r="DBG87"/>
      <c r="DBH87"/>
      <c r="DBI87"/>
      <c r="DBJ87"/>
      <c r="DBK87"/>
      <c r="DBL87"/>
      <c r="DBM87"/>
      <c r="DBN87"/>
      <c r="DBO87"/>
      <c r="DBP87"/>
      <c r="DBQ87"/>
      <c r="DBR87"/>
      <c r="DBS87"/>
      <c r="DBT87"/>
      <c r="DBU87"/>
      <c r="DBV87"/>
      <c r="DBW87"/>
      <c r="DBX87"/>
      <c r="DBY87"/>
      <c r="DBZ87"/>
      <c r="DCA87"/>
      <c r="DCB87"/>
      <c r="DCC87"/>
      <c r="DCD87"/>
      <c r="DCE87"/>
      <c r="DCF87"/>
      <c r="DCG87"/>
      <c r="DCH87"/>
      <c r="DCI87"/>
      <c r="DCJ87"/>
      <c r="DCK87"/>
      <c r="DCL87"/>
      <c r="DCM87"/>
      <c r="DCN87"/>
      <c r="DCO87"/>
      <c r="DCP87"/>
      <c r="DCQ87"/>
      <c r="DCR87"/>
      <c r="DCS87"/>
      <c r="DCT87"/>
      <c r="DCU87"/>
      <c r="DCV87"/>
      <c r="DCW87"/>
      <c r="DCX87"/>
      <c r="DCY87"/>
      <c r="DCZ87"/>
      <c r="DDA87"/>
      <c r="DDB87"/>
      <c r="DDC87"/>
      <c r="DDD87"/>
      <c r="DDE87"/>
      <c r="DDF87"/>
      <c r="DDG87"/>
      <c r="DDH87"/>
      <c r="DDI87"/>
      <c r="DDJ87"/>
      <c r="DDK87"/>
      <c r="DDL87"/>
      <c r="DDM87"/>
      <c r="DDN87"/>
      <c r="DDO87"/>
      <c r="DDP87"/>
      <c r="DDQ87"/>
      <c r="DDR87"/>
      <c r="DDS87"/>
      <c r="DDT87"/>
      <c r="DDU87"/>
      <c r="DDV87"/>
      <c r="DDW87"/>
      <c r="DDX87"/>
      <c r="DDY87"/>
      <c r="DDZ87"/>
      <c r="DEA87"/>
      <c r="DEB87"/>
      <c r="DEC87"/>
      <c r="DED87"/>
      <c r="DEE87"/>
      <c r="DEF87"/>
      <c r="DEG87"/>
      <c r="DEH87"/>
      <c r="DEI87"/>
      <c r="DEJ87"/>
      <c r="DEK87"/>
      <c r="DEL87"/>
      <c r="DEM87"/>
      <c r="DEN87"/>
      <c r="DEO87"/>
      <c r="DEP87"/>
      <c r="DEQ87"/>
      <c r="DER87"/>
      <c r="DES87"/>
      <c r="DET87"/>
      <c r="DEU87"/>
      <c r="DEV87"/>
      <c r="DEW87"/>
      <c r="DEX87"/>
      <c r="DEY87"/>
      <c r="DEZ87"/>
      <c r="DFA87"/>
      <c r="DFB87"/>
      <c r="DFC87"/>
      <c r="DFD87"/>
      <c r="DFE87"/>
      <c r="DFF87"/>
      <c r="DFG87"/>
      <c r="DFH87"/>
      <c r="DFI87"/>
      <c r="DFJ87"/>
      <c r="DFK87"/>
      <c r="DFL87"/>
      <c r="DFM87"/>
      <c r="DFN87"/>
      <c r="DFO87"/>
      <c r="DFP87"/>
      <c r="DFQ87"/>
      <c r="DFR87"/>
      <c r="DFS87"/>
      <c r="DFT87"/>
      <c r="DFU87"/>
      <c r="DFV87"/>
      <c r="DFW87"/>
      <c r="DFX87"/>
      <c r="DFY87"/>
      <c r="DFZ87"/>
      <c r="DGA87"/>
      <c r="DGB87"/>
      <c r="DGC87"/>
      <c r="DGD87"/>
      <c r="DGE87"/>
      <c r="DGF87"/>
      <c r="DGG87"/>
      <c r="DGH87"/>
      <c r="DGI87"/>
      <c r="DGJ87"/>
      <c r="DGK87"/>
      <c r="DGL87"/>
      <c r="DGM87"/>
      <c r="DGN87"/>
      <c r="DGO87"/>
      <c r="DGP87"/>
      <c r="DGQ87"/>
      <c r="DGR87"/>
      <c r="DGS87"/>
      <c r="DGT87"/>
      <c r="DGU87"/>
      <c r="DGV87"/>
      <c r="DGW87"/>
      <c r="DGX87"/>
      <c r="DGY87"/>
      <c r="DGZ87"/>
      <c r="DHA87"/>
      <c r="DHB87"/>
      <c r="DHC87"/>
      <c r="DHD87"/>
      <c r="DHE87"/>
      <c r="DHF87"/>
      <c r="DHG87"/>
      <c r="DHH87"/>
      <c r="DHI87"/>
      <c r="DHJ87"/>
      <c r="DHK87"/>
      <c r="DHL87"/>
      <c r="DHM87"/>
      <c r="DHN87"/>
      <c r="DHO87"/>
      <c r="DHP87"/>
      <c r="DHQ87"/>
      <c r="DHR87"/>
      <c r="DHS87"/>
      <c r="DHT87"/>
      <c r="DHU87"/>
      <c r="DHV87"/>
      <c r="DHW87"/>
      <c r="DHX87"/>
      <c r="DHY87"/>
      <c r="DHZ87"/>
      <c r="DIA87"/>
      <c r="DIB87"/>
      <c r="DIC87"/>
      <c r="DID87"/>
      <c r="DIE87"/>
      <c r="DIF87"/>
      <c r="DIG87"/>
      <c r="DIH87"/>
      <c r="DII87"/>
      <c r="DIJ87"/>
      <c r="DIK87"/>
      <c r="DIL87"/>
      <c r="DIM87"/>
      <c r="DIN87"/>
      <c r="DIO87"/>
      <c r="DIP87"/>
      <c r="DIQ87"/>
      <c r="DIR87"/>
      <c r="DIS87"/>
      <c r="DIT87"/>
      <c r="DIU87"/>
      <c r="DIV87"/>
      <c r="DIW87"/>
      <c r="DIX87"/>
      <c r="DIY87"/>
      <c r="DIZ87"/>
      <c r="DJA87"/>
      <c r="DJB87"/>
      <c r="DJC87"/>
      <c r="DJD87"/>
      <c r="DJE87"/>
      <c r="DJF87"/>
      <c r="DJG87"/>
      <c r="DJH87"/>
      <c r="DJI87"/>
      <c r="DJJ87"/>
      <c r="DJK87"/>
      <c r="DJL87"/>
      <c r="DJM87"/>
      <c r="DJN87"/>
      <c r="DJO87"/>
      <c r="DJP87"/>
      <c r="DJQ87"/>
      <c r="DJR87"/>
      <c r="DJS87"/>
      <c r="DJT87"/>
      <c r="DJU87"/>
      <c r="DJV87"/>
      <c r="DJW87"/>
      <c r="DJX87"/>
      <c r="DJY87"/>
      <c r="DJZ87"/>
      <c r="DKA87"/>
      <c r="DKB87"/>
      <c r="DKC87"/>
      <c r="DKD87"/>
      <c r="DKE87"/>
      <c r="DKF87"/>
      <c r="DKG87"/>
      <c r="DKH87"/>
      <c r="DKI87"/>
      <c r="DKJ87"/>
      <c r="DKK87"/>
      <c r="DKL87"/>
      <c r="DKM87"/>
      <c r="DKN87"/>
      <c r="DKO87"/>
      <c r="DKP87"/>
      <c r="DKQ87"/>
      <c r="DKR87"/>
      <c r="DKS87"/>
      <c r="DKT87"/>
      <c r="DKU87"/>
      <c r="DKV87"/>
      <c r="DKW87"/>
      <c r="DKX87"/>
      <c r="DKY87"/>
      <c r="DKZ87"/>
      <c r="DLA87"/>
      <c r="DLB87"/>
      <c r="DLC87"/>
      <c r="DLD87"/>
      <c r="DLE87"/>
      <c r="DLF87"/>
      <c r="DLG87"/>
      <c r="DLH87"/>
      <c r="DLI87"/>
      <c r="DLJ87"/>
      <c r="DLK87"/>
      <c r="DLL87"/>
      <c r="DLM87"/>
      <c r="DLN87"/>
      <c r="DLO87"/>
      <c r="DLP87"/>
      <c r="DLQ87"/>
      <c r="DLR87"/>
      <c r="DLS87"/>
      <c r="DLT87"/>
      <c r="DLU87"/>
      <c r="DLV87"/>
      <c r="DLW87"/>
      <c r="DLX87"/>
      <c r="DLY87"/>
      <c r="DLZ87"/>
      <c r="DMA87"/>
      <c r="DMB87"/>
      <c r="DMC87"/>
      <c r="DMD87"/>
      <c r="DME87"/>
      <c r="DMF87"/>
      <c r="DMG87"/>
      <c r="DMH87"/>
      <c r="DMI87"/>
      <c r="DMJ87"/>
      <c r="DMK87"/>
      <c r="DML87"/>
      <c r="DMM87"/>
      <c r="DMN87"/>
      <c r="DMO87"/>
      <c r="DMP87"/>
      <c r="DMQ87"/>
      <c r="DMR87"/>
      <c r="DMS87"/>
      <c r="DMT87"/>
      <c r="DMU87"/>
      <c r="DMV87"/>
      <c r="DMW87"/>
      <c r="DMX87"/>
      <c r="DMY87"/>
      <c r="DMZ87"/>
      <c r="DNA87"/>
      <c r="DNB87"/>
      <c r="DNC87"/>
      <c r="DND87"/>
      <c r="DNE87"/>
      <c r="DNF87"/>
      <c r="DNG87"/>
      <c r="DNH87"/>
      <c r="DNI87"/>
      <c r="DNJ87"/>
      <c r="DNK87"/>
      <c r="DNL87"/>
      <c r="DNM87"/>
      <c r="DNN87"/>
      <c r="DNO87"/>
      <c r="DNP87"/>
      <c r="DNQ87"/>
      <c r="DNR87"/>
      <c r="DNS87"/>
      <c r="DNT87"/>
      <c r="DNU87"/>
      <c r="DNV87"/>
      <c r="DNW87"/>
      <c r="DNX87"/>
      <c r="DNY87"/>
      <c r="DNZ87"/>
      <c r="DOA87"/>
      <c r="DOB87"/>
      <c r="DOC87"/>
      <c r="DOD87"/>
      <c r="DOE87"/>
      <c r="DOF87"/>
      <c r="DOG87"/>
      <c r="DOH87"/>
      <c r="DOI87"/>
      <c r="DOJ87"/>
      <c r="DOK87"/>
      <c r="DOL87"/>
      <c r="DOM87"/>
      <c r="DON87"/>
      <c r="DOO87"/>
      <c r="DOP87"/>
      <c r="DOQ87"/>
      <c r="DOR87"/>
      <c r="DOS87"/>
      <c r="DOT87"/>
      <c r="DOU87"/>
      <c r="DOV87"/>
      <c r="DOW87"/>
      <c r="DOX87"/>
      <c r="DOY87"/>
      <c r="DOZ87"/>
      <c r="DPA87"/>
      <c r="DPB87"/>
      <c r="DPC87"/>
      <c r="DPD87"/>
      <c r="DPE87"/>
      <c r="DPF87"/>
      <c r="DPG87"/>
      <c r="DPH87"/>
      <c r="DPI87"/>
      <c r="DPJ87"/>
      <c r="DPK87"/>
      <c r="DPL87"/>
      <c r="DPM87"/>
      <c r="DPN87"/>
      <c r="DPO87"/>
      <c r="DPP87"/>
      <c r="DPQ87"/>
      <c r="DPR87"/>
      <c r="DPS87"/>
      <c r="DPT87"/>
      <c r="DPU87"/>
      <c r="DPV87"/>
      <c r="DPW87"/>
      <c r="DPX87"/>
      <c r="DPY87"/>
      <c r="DPZ87"/>
      <c r="DQA87"/>
      <c r="DQB87"/>
      <c r="DQC87"/>
      <c r="DQD87"/>
      <c r="DQE87"/>
      <c r="DQF87"/>
      <c r="DQG87"/>
      <c r="DQH87"/>
      <c r="DQI87"/>
      <c r="DQJ87"/>
      <c r="DQK87"/>
      <c r="DQL87"/>
      <c r="DQM87"/>
      <c r="DQN87"/>
      <c r="DQO87"/>
      <c r="DQP87"/>
      <c r="DQQ87"/>
      <c r="DQR87"/>
      <c r="DQS87"/>
      <c r="DQT87"/>
      <c r="DQU87"/>
      <c r="DQV87"/>
      <c r="DQW87"/>
      <c r="DQX87"/>
      <c r="DQY87"/>
      <c r="DQZ87"/>
      <c r="DRA87"/>
      <c r="DRB87"/>
      <c r="DRC87"/>
      <c r="DRD87"/>
      <c r="DRE87"/>
      <c r="DRF87"/>
      <c r="DRG87"/>
      <c r="DRH87"/>
      <c r="DRI87"/>
      <c r="DRJ87"/>
      <c r="DRK87"/>
      <c r="DRL87"/>
      <c r="DRM87"/>
      <c r="DRN87"/>
      <c r="DRO87"/>
      <c r="DRP87"/>
      <c r="DRQ87"/>
      <c r="DRR87"/>
      <c r="DRS87"/>
      <c r="DRT87"/>
      <c r="DRU87"/>
      <c r="DRV87"/>
      <c r="DRW87"/>
      <c r="DRX87"/>
      <c r="DRY87"/>
      <c r="DRZ87"/>
      <c r="DSA87"/>
      <c r="DSB87"/>
      <c r="DSC87"/>
      <c r="DSD87"/>
      <c r="DSE87"/>
      <c r="DSF87"/>
      <c r="DSG87"/>
      <c r="DSH87"/>
      <c r="DSI87"/>
      <c r="DSJ87"/>
      <c r="DSK87"/>
      <c r="DSL87"/>
      <c r="DSM87"/>
      <c r="DSN87"/>
      <c r="DSO87"/>
      <c r="DSP87"/>
      <c r="DSQ87"/>
      <c r="DSR87"/>
      <c r="DSS87"/>
      <c r="DST87"/>
      <c r="DSU87"/>
      <c r="DSV87"/>
      <c r="DSW87"/>
      <c r="DSX87"/>
      <c r="DSY87"/>
      <c r="DSZ87"/>
      <c r="DTA87"/>
      <c r="DTB87"/>
      <c r="DTC87"/>
      <c r="DTD87"/>
      <c r="DTE87"/>
      <c r="DTF87"/>
      <c r="DTG87"/>
      <c r="DTH87"/>
      <c r="DTI87"/>
      <c r="DTJ87"/>
      <c r="DTK87"/>
      <c r="DTL87"/>
      <c r="DTM87"/>
      <c r="DTN87"/>
      <c r="DTO87"/>
      <c r="DTP87"/>
      <c r="DTQ87"/>
      <c r="DTR87"/>
      <c r="DTS87"/>
      <c r="DTT87"/>
      <c r="DTU87"/>
      <c r="DTV87"/>
      <c r="DTW87"/>
      <c r="DTX87"/>
      <c r="DTY87"/>
      <c r="DTZ87"/>
      <c r="DUA87"/>
      <c r="DUB87"/>
      <c r="DUC87"/>
      <c r="DUD87"/>
      <c r="DUE87"/>
      <c r="DUF87"/>
      <c r="DUG87"/>
      <c r="DUH87"/>
      <c r="DUI87"/>
      <c r="DUJ87"/>
      <c r="DUK87"/>
      <c r="DUL87"/>
      <c r="DUM87"/>
      <c r="DUN87"/>
      <c r="DUO87"/>
      <c r="DUP87"/>
      <c r="DUQ87"/>
      <c r="DUR87"/>
      <c r="DUS87"/>
      <c r="DUT87"/>
      <c r="DUU87"/>
      <c r="DUV87"/>
      <c r="DUW87"/>
      <c r="DUX87"/>
      <c r="DUY87"/>
      <c r="DUZ87"/>
      <c r="DVA87"/>
      <c r="DVB87"/>
      <c r="DVC87"/>
      <c r="DVD87"/>
      <c r="DVE87"/>
      <c r="DVF87"/>
      <c r="DVG87"/>
      <c r="DVH87"/>
      <c r="DVI87"/>
      <c r="DVJ87"/>
      <c r="DVK87"/>
      <c r="DVL87"/>
      <c r="DVM87"/>
      <c r="DVN87"/>
      <c r="DVO87"/>
      <c r="DVP87"/>
      <c r="DVQ87"/>
      <c r="DVR87"/>
      <c r="DVS87"/>
      <c r="DVT87"/>
      <c r="DVU87"/>
      <c r="DVV87"/>
      <c r="DVW87"/>
      <c r="DVX87"/>
      <c r="DVY87"/>
      <c r="DVZ87"/>
      <c r="DWA87"/>
      <c r="DWB87"/>
      <c r="DWC87"/>
      <c r="DWD87"/>
      <c r="DWE87"/>
      <c r="DWF87"/>
      <c r="DWG87"/>
      <c r="DWH87"/>
      <c r="DWI87"/>
      <c r="DWJ87"/>
      <c r="DWK87"/>
      <c r="DWL87"/>
      <c r="DWM87"/>
      <c r="DWN87"/>
      <c r="DWO87"/>
      <c r="DWP87"/>
      <c r="DWQ87"/>
      <c r="DWR87"/>
      <c r="DWS87"/>
      <c r="DWT87"/>
      <c r="DWU87"/>
      <c r="DWV87"/>
      <c r="DWW87"/>
      <c r="DWX87"/>
      <c r="DWY87"/>
      <c r="DWZ87"/>
      <c r="DXA87"/>
      <c r="DXB87"/>
      <c r="DXC87"/>
      <c r="DXD87"/>
      <c r="DXE87"/>
      <c r="DXF87"/>
      <c r="DXG87"/>
      <c r="DXH87"/>
      <c r="DXI87"/>
      <c r="DXJ87"/>
      <c r="DXK87"/>
      <c r="DXL87"/>
      <c r="DXM87"/>
      <c r="DXN87"/>
      <c r="DXO87"/>
      <c r="DXP87"/>
      <c r="DXQ87"/>
      <c r="DXR87"/>
      <c r="DXS87"/>
      <c r="DXT87"/>
      <c r="DXU87"/>
      <c r="DXV87"/>
      <c r="DXW87"/>
      <c r="DXX87"/>
      <c r="DXY87"/>
      <c r="DXZ87"/>
      <c r="DYA87"/>
      <c r="DYB87"/>
      <c r="DYC87"/>
      <c r="DYD87"/>
      <c r="DYE87"/>
      <c r="DYF87"/>
      <c r="DYG87"/>
      <c r="DYH87"/>
      <c r="DYI87"/>
      <c r="DYJ87"/>
      <c r="DYK87"/>
      <c r="DYL87"/>
      <c r="DYM87"/>
      <c r="DYN87"/>
      <c r="DYO87"/>
      <c r="DYP87"/>
      <c r="DYQ87"/>
      <c r="DYR87"/>
      <c r="DYS87"/>
      <c r="DYT87"/>
      <c r="DYU87"/>
      <c r="DYV87"/>
      <c r="DYW87"/>
      <c r="DYX87"/>
      <c r="DYY87"/>
      <c r="DYZ87"/>
      <c r="DZA87"/>
      <c r="DZB87"/>
      <c r="DZC87"/>
      <c r="DZD87"/>
      <c r="DZE87"/>
      <c r="DZF87"/>
      <c r="DZG87"/>
      <c r="DZH87"/>
      <c r="DZI87"/>
      <c r="DZJ87"/>
      <c r="DZK87"/>
      <c r="DZL87"/>
      <c r="DZM87"/>
      <c r="DZN87"/>
      <c r="DZO87"/>
      <c r="DZP87"/>
      <c r="DZQ87"/>
      <c r="DZR87"/>
      <c r="DZS87"/>
      <c r="DZT87"/>
      <c r="DZU87"/>
      <c r="DZV87"/>
      <c r="DZW87"/>
      <c r="DZX87"/>
      <c r="DZY87"/>
      <c r="DZZ87"/>
      <c r="EAA87"/>
      <c r="EAB87"/>
      <c r="EAC87"/>
      <c r="EAD87"/>
      <c r="EAE87"/>
      <c r="EAF87"/>
      <c r="EAG87"/>
      <c r="EAH87"/>
      <c r="EAI87"/>
      <c r="EAJ87"/>
      <c r="EAK87"/>
      <c r="EAL87"/>
      <c r="EAM87"/>
      <c r="EAN87"/>
      <c r="EAO87"/>
      <c r="EAP87"/>
      <c r="EAQ87"/>
      <c r="EAR87"/>
      <c r="EAS87"/>
      <c r="EAT87"/>
      <c r="EAU87"/>
      <c r="EAV87"/>
      <c r="EAW87"/>
      <c r="EAX87"/>
      <c r="EAY87"/>
      <c r="EAZ87"/>
      <c r="EBA87"/>
      <c r="EBB87"/>
      <c r="EBC87"/>
      <c r="EBD87"/>
      <c r="EBE87"/>
      <c r="EBF87"/>
      <c r="EBG87"/>
      <c r="EBH87"/>
      <c r="EBI87"/>
      <c r="EBJ87"/>
      <c r="EBK87"/>
      <c r="EBL87"/>
      <c r="EBM87"/>
      <c r="EBN87"/>
      <c r="EBO87"/>
      <c r="EBP87"/>
      <c r="EBQ87"/>
      <c r="EBR87"/>
      <c r="EBS87"/>
      <c r="EBT87"/>
      <c r="EBU87"/>
      <c r="EBV87"/>
      <c r="EBW87"/>
      <c r="EBX87"/>
      <c r="EBY87"/>
      <c r="EBZ87"/>
      <c r="ECA87"/>
      <c r="ECB87"/>
      <c r="ECC87"/>
      <c r="ECD87"/>
      <c r="ECE87"/>
      <c r="ECF87"/>
      <c r="ECG87"/>
      <c r="ECH87"/>
      <c r="ECI87"/>
      <c r="ECJ87"/>
      <c r="ECK87"/>
      <c r="ECL87"/>
      <c r="ECM87"/>
      <c r="ECN87"/>
      <c r="ECO87"/>
      <c r="ECP87"/>
      <c r="ECQ87"/>
      <c r="ECR87"/>
      <c r="ECS87"/>
      <c r="ECT87"/>
      <c r="ECU87"/>
      <c r="ECV87"/>
      <c r="ECW87"/>
      <c r="ECX87"/>
      <c r="ECY87"/>
      <c r="ECZ87"/>
      <c r="EDA87"/>
      <c r="EDB87"/>
      <c r="EDC87"/>
      <c r="EDD87"/>
      <c r="EDE87"/>
      <c r="EDF87"/>
      <c r="EDG87"/>
      <c r="EDH87"/>
      <c r="EDI87"/>
      <c r="EDJ87"/>
      <c r="EDK87"/>
      <c r="EDL87"/>
      <c r="EDM87"/>
      <c r="EDN87"/>
      <c r="EDO87"/>
      <c r="EDP87"/>
      <c r="EDQ87"/>
      <c r="EDR87"/>
      <c r="EDS87"/>
      <c r="EDT87"/>
      <c r="EDU87"/>
      <c r="EDV87"/>
      <c r="EDW87"/>
      <c r="EDX87"/>
      <c r="EDY87"/>
      <c r="EDZ87"/>
      <c r="EEA87"/>
      <c r="EEB87"/>
      <c r="EEC87"/>
      <c r="EED87"/>
      <c r="EEE87"/>
      <c r="EEF87"/>
      <c r="EEG87"/>
      <c r="EEH87"/>
      <c r="EEI87"/>
      <c r="EEJ87"/>
      <c r="EEK87"/>
      <c r="EEL87"/>
      <c r="EEM87"/>
      <c r="EEN87"/>
      <c r="EEO87"/>
      <c r="EEP87"/>
      <c r="EEQ87"/>
      <c r="EER87"/>
      <c r="EES87"/>
      <c r="EET87"/>
      <c r="EEU87"/>
      <c r="EEV87"/>
      <c r="EEW87"/>
      <c r="EEX87"/>
      <c r="EEY87"/>
      <c r="EEZ87"/>
      <c r="EFA87"/>
      <c r="EFB87"/>
      <c r="EFC87"/>
      <c r="EFD87"/>
      <c r="EFE87"/>
      <c r="EFF87"/>
      <c r="EFG87"/>
      <c r="EFH87"/>
      <c r="EFI87"/>
      <c r="EFJ87"/>
      <c r="EFK87"/>
      <c r="EFL87"/>
      <c r="EFM87"/>
      <c r="EFN87"/>
      <c r="EFO87"/>
      <c r="EFP87"/>
      <c r="EFQ87"/>
      <c r="EFR87"/>
      <c r="EFS87"/>
      <c r="EFT87"/>
      <c r="EFU87"/>
      <c r="EFV87"/>
      <c r="EFW87"/>
      <c r="EFX87"/>
      <c r="EFY87"/>
      <c r="EFZ87"/>
      <c r="EGA87"/>
      <c r="EGB87"/>
      <c r="EGC87"/>
      <c r="EGD87"/>
      <c r="EGE87"/>
      <c r="EGF87"/>
      <c r="EGG87"/>
      <c r="EGH87"/>
      <c r="EGI87"/>
      <c r="EGJ87"/>
      <c r="EGK87"/>
      <c r="EGL87"/>
      <c r="EGM87"/>
      <c r="EGN87"/>
      <c r="EGO87"/>
      <c r="EGP87"/>
      <c r="EGQ87"/>
      <c r="EGR87"/>
      <c r="EGS87"/>
      <c r="EGT87"/>
      <c r="EGU87"/>
      <c r="EGV87"/>
      <c r="EGW87"/>
      <c r="EGX87"/>
      <c r="EGY87"/>
      <c r="EGZ87"/>
      <c r="EHA87"/>
      <c r="EHB87"/>
      <c r="EHC87"/>
      <c r="EHD87"/>
      <c r="EHE87"/>
      <c r="EHF87"/>
      <c r="EHG87"/>
      <c r="EHH87"/>
      <c r="EHI87"/>
      <c r="EHJ87"/>
      <c r="EHK87"/>
      <c r="EHL87"/>
      <c r="EHM87"/>
      <c r="EHN87"/>
      <c r="EHO87"/>
      <c r="EHP87"/>
      <c r="EHQ87"/>
      <c r="EHR87"/>
      <c r="EHS87"/>
      <c r="EHT87"/>
      <c r="EHU87"/>
      <c r="EHV87"/>
      <c r="EHW87"/>
      <c r="EHX87"/>
      <c r="EHY87"/>
      <c r="EHZ87"/>
      <c r="EIA87"/>
      <c r="EIB87"/>
      <c r="EIC87"/>
      <c r="EID87"/>
      <c r="EIE87"/>
      <c r="EIF87"/>
      <c r="EIG87"/>
      <c r="EIH87"/>
      <c r="EII87"/>
      <c r="EIJ87"/>
      <c r="EIK87"/>
      <c r="EIL87"/>
      <c r="EIM87"/>
      <c r="EIN87"/>
      <c r="EIO87"/>
      <c r="EIP87"/>
      <c r="EIQ87"/>
      <c r="EIR87"/>
      <c r="EIS87"/>
      <c r="EIT87"/>
      <c r="EIU87"/>
      <c r="EIV87"/>
      <c r="EIW87"/>
      <c r="EIX87"/>
      <c r="EIY87"/>
      <c r="EIZ87"/>
      <c r="EJA87"/>
      <c r="EJB87"/>
      <c r="EJC87"/>
      <c r="EJD87"/>
      <c r="EJE87"/>
      <c r="EJF87"/>
      <c r="EJG87"/>
      <c r="EJH87"/>
      <c r="EJI87"/>
      <c r="EJJ87"/>
      <c r="EJK87"/>
      <c r="EJL87"/>
      <c r="EJM87"/>
      <c r="EJN87"/>
      <c r="EJO87"/>
      <c r="EJP87"/>
      <c r="EJQ87"/>
      <c r="EJR87"/>
      <c r="EJS87"/>
      <c r="EJT87"/>
      <c r="EJU87"/>
      <c r="EJV87"/>
      <c r="EJW87"/>
      <c r="EJX87"/>
      <c r="EJY87"/>
      <c r="EJZ87"/>
      <c r="EKA87"/>
      <c r="EKB87"/>
      <c r="EKC87"/>
      <c r="EKD87"/>
      <c r="EKE87"/>
      <c r="EKF87"/>
      <c r="EKG87"/>
      <c r="EKH87"/>
      <c r="EKI87"/>
      <c r="EKJ87"/>
      <c r="EKK87"/>
      <c r="EKL87"/>
      <c r="EKM87"/>
      <c r="EKN87"/>
      <c r="EKO87"/>
      <c r="EKP87"/>
      <c r="EKQ87"/>
      <c r="EKR87"/>
      <c r="EKS87"/>
      <c r="EKT87"/>
      <c r="EKU87"/>
      <c r="EKV87"/>
      <c r="EKW87"/>
      <c r="EKX87"/>
      <c r="EKY87"/>
      <c r="EKZ87"/>
      <c r="ELA87"/>
      <c r="ELB87"/>
      <c r="ELC87"/>
      <c r="ELD87"/>
      <c r="ELE87"/>
      <c r="ELF87"/>
      <c r="ELG87"/>
      <c r="ELH87"/>
      <c r="ELI87"/>
      <c r="ELJ87"/>
      <c r="ELK87"/>
      <c r="ELL87"/>
      <c r="ELM87"/>
      <c r="ELN87"/>
      <c r="ELO87"/>
      <c r="ELP87"/>
      <c r="ELQ87"/>
      <c r="ELR87"/>
      <c r="ELS87"/>
      <c r="ELT87"/>
      <c r="ELU87"/>
      <c r="ELV87"/>
      <c r="ELW87"/>
      <c r="ELX87"/>
      <c r="ELY87"/>
      <c r="ELZ87"/>
      <c r="EMA87"/>
      <c r="EMB87"/>
      <c r="EMC87"/>
      <c r="EMD87"/>
      <c r="EME87"/>
      <c r="EMF87"/>
      <c r="EMG87"/>
      <c r="EMH87"/>
      <c r="EMI87"/>
      <c r="EMJ87"/>
      <c r="EMK87"/>
      <c r="EML87"/>
      <c r="EMM87"/>
      <c r="EMN87"/>
      <c r="EMO87"/>
      <c r="EMP87"/>
      <c r="EMQ87"/>
      <c r="EMR87"/>
      <c r="EMS87"/>
      <c r="EMT87"/>
      <c r="EMU87"/>
      <c r="EMV87"/>
      <c r="EMW87"/>
      <c r="EMX87"/>
      <c r="EMY87"/>
      <c r="EMZ87"/>
      <c r="ENA87"/>
      <c r="ENB87"/>
      <c r="ENC87"/>
      <c r="END87"/>
      <c r="ENE87"/>
      <c r="ENF87"/>
      <c r="ENG87"/>
      <c r="ENH87"/>
      <c r="ENI87"/>
      <c r="ENJ87"/>
      <c r="ENK87"/>
      <c r="ENL87"/>
      <c r="ENM87"/>
      <c r="ENN87"/>
      <c r="ENO87"/>
      <c r="ENP87"/>
      <c r="ENQ87"/>
      <c r="ENR87"/>
      <c r="ENS87"/>
      <c r="ENT87"/>
      <c r="ENU87"/>
      <c r="ENV87"/>
      <c r="ENW87"/>
      <c r="ENX87"/>
      <c r="ENY87"/>
      <c r="ENZ87"/>
      <c r="EOA87"/>
      <c r="EOB87"/>
      <c r="EOC87"/>
      <c r="EOD87"/>
      <c r="EOE87"/>
      <c r="EOF87"/>
      <c r="EOG87"/>
      <c r="EOH87"/>
      <c r="EOI87"/>
      <c r="EOJ87"/>
      <c r="EOK87"/>
      <c r="EOL87"/>
      <c r="EOM87"/>
      <c r="EON87"/>
      <c r="EOO87"/>
      <c r="EOP87"/>
      <c r="EOQ87"/>
      <c r="EOR87"/>
      <c r="EOS87"/>
      <c r="EOT87"/>
      <c r="EOU87"/>
      <c r="EOV87"/>
      <c r="EOW87"/>
      <c r="EOX87"/>
      <c r="EOY87"/>
      <c r="EOZ87"/>
      <c r="EPA87"/>
      <c r="EPB87"/>
      <c r="EPC87"/>
      <c r="EPD87"/>
      <c r="EPE87"/>
      <c r="EPF87"/>
      <c r="EPG87"/>
      <c r="EPH87"/>
      <c r="EPI87"/>
      <c r="EPJ87"/>
      <c r="EPK87"/>
      <c r="EPL87"/>
      <c r="EPM87"/>
      <c r="EPN87"/>
      <c r="EPO87"/>
      <c r="EPP87"/>
      <c r="EPQ87"/>
      <c r="EPR87"/>
      <c r="EPS87"/>
      <c r="EPT87"/>
      <c r="EPU87"/>
      <c r="EPV87"/>
      <c r="EPW87"/>
      <c r="EPX87"/>
      <c r="EPY87"/>
      <c r="EPZ87"/>
      <c r="EQA87"/>
      <c r="EQB87"/>
      <c r="EQC87"/>
      <c r="EQD87"/>
      <c r="EQE87"/>
      <c r="EQF87"/>
      <c r="EQG87"/>
      <c r="EQH87"/>
      <c r="EQI87"/>
      <c r="EQJ87"/>
      <c r="EQK87"/>
      <c r="EQL87"/>
      <c r="EQM87"/>
      <c r="EQN87"/>
      <c r="EQO87"/>
      <c r="EQP87"/>
      <c r="EQQ87"/>
      <c r="EQR87"/>
      <c r="EQS87"/>
      <c r="EQT87"/>
      <c r="EQU87"/>
      <c r="EQV87"/>
      <c r="EQW87"/>
      <c r="EQX87"/>
      <c r="EQY87"/>
      <c r="EQZ87"/>
      <c r="ERA87"/>
      <c r="ERB87"/>
      <c r="ERC87"/>
      <c r="ERD87"/>
      <c r="ERE87"/>
      <c r="ERF87"/>
      <c r="ERG87"/>
      <c r="ERH87"/>
      <c r="ERI87"/>
      <c r="ERJ87"/>
      <c r="ERK87"/>
      <c r="ERL87"/>
      <c r="ERM87"/>
      <c r="ERN87"/>
      <c r="ERO87"/>
      <c r="ERP87"/>
      <c r="ERQ87"/>
      <c r="ERR87"/>
      <c r="ERS87"/>
      <c r="ERT87"/>
      <c r="ERU87"/>
      <c r="ERV87"/>
      <c r="ERW87"/>
      <c r="ERX87"/>
      <c r="ERY87"/>
      <c r="ERZ87"/>
      <c r="ESA87"/>
      <c r="ESB87"/>
      <c r="ESC87"/>
      <c r="ESD87"/>
      <c r="ESE87"/>
      <c r="ESF87"/>
      <c r="ESG87"/>
      <c r="ESH87"/>
      <c r="ESI87"/>
      <c r="ESJ87"/>
      <c r="ESK87"/>
      <c r="ESL87"/>
      <c r="ESM87"/>
      <c r="ESN87"/>
      <c r="ESO87"/>
      <c r="ESP87"/>
      <c r="ESQ87"/>
      <c r="ESR87"/>
      <c r="ESS87"/>
      <c r="EST87"/>
      <c r="ESU87"/>
      <c r="ESV87"/>
      <c r="ESW87"/>
      <c r="ESX87"/>
      <c r="ESY87"/>
      <c r="ESZ87"/>
      <c r="ETA87"/>
      <c r="ETB87"/>
      <c r="ETC87"/>
      <c r="ETD87"/>
      <c r="ETE87"/>
      <c r="ETF87"/>
      <c r="ETG87"/>
      <c r="ETH87"/>
      <c r="ETI87"/>
      <c r="ETJ87"/>
      <c r="ETK87"/>
      <c r="ETL87"/>
      <c r="ETM87"/>
      <c r="ETN87"/>
      <c r="ETO87"/>
      <c r="ETP87"/>
      <c r="ETQ87"/>
      <c r="ETR87"/>
      <c r="ETS87"/>
      <c r="ETT87"/>
      <c r="ETU87"/>
      <c r="ETV87"/>
      <c r="ETW87"/>
      <c r="ETX87"/>
      <c r="ETY87"/>
      <c r="ETZ87"/>
      <c r="EUA87"/>
      <c r="EUB87"/>
      <c r="EUC87"/>
      <c r="EUD87"/>
      <c r="EUE87"/>
      <c r="EUF87"/>
      <c r="EUG87"/>
      <c r="EUH87"/>
      <c r="EUI87"/>
      <c r="EUJ87"/>
      <c r="EUK87"/>
      <c r="EUL87"/>
      <c r="EUM87"/>
      <c r="EUN87"/>
      <c r="EUO87"/>
      <c r="EUP87"/>
      <c r="EUQ87"/>
      <c r="EUR87"/>
      <c r="EUS87"/>
      <c r="EUT87"/>
      <c r="EUU87"/>
      <c r="EUV87"/>
      <c r="EUW87"/>
      <c r="EUX87"/>
      <c r="EUY87"/>
      <c r="EUZ87"/>
      <c r="EVA87"/>
      <c r="EVB87"/>
      <c r="EVC87"/>
      <c r="EVD87"/>
      <c r="EVE87"/>
      <c r="EVF87"/>
      <c r="EVG87"/>
      <c r="EVH87"/>
      <c r="EVI87"/>
      <c r="EVJ87"/>
      <c r="EVK87"/>
      <c r="EVL87"/>
      <c r="EVM87"/>
      <c r="EVN87"/>
      <c r="EVO87"/>
      <c r="EVP87"/>
      <c r="EVQ87"/>
      <c r="EVR87"/>
      <c r="EVS87"/>
      <c r="EVT87"/>
      <c r="EVU87"/>
      <c r="EVV87"/>
      <c r="EVW87"/>
      <c r="EVX87"/>
      <c r="EVY87"/>
      <c r="EVZ87"/>
      <c r="EWA87"/>
      <c r="EWB87"/>
      <c r="EWC87"/>
      <c r="EWD87"/>
      <c r="EWE87"/>
      <c r="EWF87"/>
      <c r="EWG87"/>
      <c r="EWH87"/>
      <c r="EWI87"/>
      <c r="EWJ87"/>
      <c r="EWK87"/>
      <c r="EWL87"/>
      <c r="EWM87"/>
      <c r="EWN87"/>
      <c r="EWO87"/>
      <c r="EWP87"/>
      <c r="EWQ87"/>
      <c r="EWR87"/>
      <c r="EWS87"/>
      <c r="EWT87"/>
      <c r="EWU87"/>
      <c r="EWV87"/>
      <c r="EWW87"/>
      <c r="EWX87"/>
      <c r="EWY87"/>
      <c r="EWZ87"/>
      <c r="EXA87"/>
      <c r="EXB87"/>
      <c r="EXC87"/>
      <c r="EXD87"/>
      <c r="EXE87"/>
      <c r="EXF87"/>
      <c r="EXG87"/>
      <c r="EXH87"/>
      <c r="EXI87"/>
      <c r="EXJ87"/>
      <c r="EXK87"/>
      <c r="EXL87"/>
      <c r="EXM87"/>
      <c r="EXN87"/>
      <c r="EXO87"/>
      <c r="EXP87"/>
      <c r="EXQ87"/>
      <c r="EXR87"/>
      <c r="EXS87"/>
      <c r="EXT87"/>
      <c r="EXU87"/>
      <c r="EXV87"/>
      <c r="EXW87"/>
      <c r="EXX87"/>
      <c r="EXY87"/>
      <c r="EXZ87"/>
      <c r="EYA87"/>
      <c r="EYB87"/>
      <c r="EYC87"/>
      <c r="EYD87"/>
      <c r="EYE87"/>
      <c r="EYF87"/>
      <c r="EYG87"/>
      <c r="EYH87"/>
      <c r="EYI87"/>
      <c r="EYJ87"/>
      <c r="EYK87"/>
      <c r="EYL87"/>
      <c r="EYM87"/>
      <c r="EYN87"/>
      <c r="EYO87"/>
      <c r="EYP87"/>
      <c r="EYQ87"/>
      <c r="EYR87"/>
      <c r="EYS87"/>
      <c r="EYT87"/>
      <c r="EYU87"/>
      <c r="EYV87"/>
      <c r="EYW87"/>
      <c r="EYX87"/>
      <c r="EYY87"/>
      <c r="EYZ87"/>
      <c r="EZA87"/>
      <c r="EZB87"/>
      <c r="EZC87"/>
      <c r="EZD87"/>
      <c r="EZE87"/>
      <c r="EZF87"/>
      <c r="EZG87"/>
      <c r="EZH87"/>
      <c r="EZI87"/>
      <c r="EZJ87"/>
      <c r="EZK87"/>
      <c r="EZL87"/>
      <c r="EZM87"/>
      <c r="EZN87"/>
      <c r="EZO87"/>
      <c r="EZP87"/>
      <c r="EZQ87"/>
      <c r="EZR87"/>
      <c r="EZS87"/>
      <c r="EZT87"/>
      <c r="EZU87"/>
      <c r="EZV87"/>
      <c r="EZW87"/>
      <c r="EZX87"/>
      <c r="EZY87"/>
      <c r="EZZ87"/>
      <c r="FAA87"/>
      <c r="FAB87"/>
      <c r="FAC87"/>
      <c r="FAD87"/>
      <c r="FAE87"/>
      <c r="FAF87"/>
      <c r="FAG87"/>
      <c r="FAH87"/>
      <c r="FAI87"/>
      <c r="FAJ87"/>
      <c r="FAK87"/>
      <c r="FAL87"/>
      <c r="FAM87"/>
      <c r="FAN87"/>
      <c r="FAO87"/>
      <c r="FAP87"/>
      <c r="FAQ87"/>
      <c r="FAR87"/>
      <c r="FAS87"/>
      <c r="FAT87"/>
      <c r="FAU87"/>
      <c r="FAV87"/>
      <c r="FAW87"/>
      <c r="FAX87"/>
      <c r="FAY87"/>
      <c r="FAZ87"/>
      <c r="FBA87"/>
      <c r="FBB87"/>
      <c r="FBC87"/>
      <c r="FBD87"/>
      <c r="FBE87"/>
      <c r="FBF87"/>
      <c r="FBG87"/>
      <c r="FBH87"/>
      <c r="FBI87"/>
      <c r="FBJ87"/>
      <c r="FBK87"/>
      <c r="FBL87"/>
      <c r="FBM87"/>
      <c r="FBN87"/>
      <c r="FBO87"/>
      <c r="FBP87"/>
      <c r="FBQ87"/>
      <c r="FBR87"/>
      <c r="FBS87"/>
      <c r="FBT87"/>
      <c r="FBU87"/>
      <c r="FBV87"/>
      <c r="FBW87"/>
      <c r="FBX87"/>
      <c r="FBY87"/>
      <c r="FBZ87"/>
      <c r="FCA87"/>
      <c r="FCB87"/>
      <c r="FCC87"/>
      <c r="FCD87"/>
      <c r="FCE87"/>
      <c r="FCF87"/>
      <c r="FCG87"/>
      <c r="FCH87"/>
      <c r="FCI87"/>
      <c r="FCJ87"/>
      <c r="FCK87"/>
      <c r="FCL87"/>
      <c r="FCM87"/>
      <c r="FCN87"/>
      <c r="FCO87"/>
      <c r="FCP87"/>
      <c r="FCQ87"/>
      <c r="FCR87"/>
      <c r="FCS87"/>
      <c r="FCT87"/>
      <c r="FCU87"/>
      <c r="FCV87"/>
      <c r="FCW87"/>
      <c r="FCX87"/>
      <c r="FCY87"/>
      <c r="FCZ87"/>
      <c r="FDA87"/>
      <c r="FDB87"/>
      <c r="FDC87"/>
      <c r="FDD87"/>
      <c r="FDE87"/>
      <c r="FDF87"/>
      <c r="FDG87"/>
      <c r="FDH87"/>
      <c r="FDI87"/>
      <c r="FDJ87"/>
      <c r="FDK87"/>
      <c r="FDL87"/>
      <c r="FDM87"/>
      <c r="FDN87"/>
      <c r="FDO87"/>
      <c r="FDP87"/>
      <c r="FDQ87"/>
      <c r="FDR87"/>
      <c r="FDS87"/>
      <c r="FDT87"/>
      <c r="FDU87"/>
      <c r="FDV87"/>
      <c r="FDW87"/>
      <c r="FDX87"/>
      <c r="FDY87"/>
      <c r="FDZ87"/>
      <c r="FEA87"/>
      <c r="FEB87"/>
      <c r="FEC87"/>
      <c r="FED87"/>
      <c r="FEE87"/>
      <c r="FEF87"/>
      <c r="FEG87"/>
      <c r="FEH87"/>
      <c r="FEI87"/>
      <c r="FEJ87"/>
      <c r="FEK87"/>
      <c r="FEL87"/>
      <c r="FEM87"/>
      <c r="FEN87"/>
      <c r="FEO87"/>
      <c r="FEP87"/>
      <c r="FEQ87"/>
      <c r="FER87"/>
      <c r="FES87"/>
      <c r="FET87"/>
      <c r="FEU87"/>
      <c r="FEV87"/>
      <c r="FEW87"/>
      <c r="FEX87"/>
      <c r="FEY87"/>
      <c r="FEZ87"/>
      <c r="FFA87"/>
      <c r="FFB87"/>
      <c r="FFC87"/>
      <c r="FFD87"/>
      <c r="FFE87"/>
      <c r="FFF87"/>
      <c r="FFG87"/>
      <c r="FFH87"/>
      <c r="FFI87"/>
      <c r="FFJ87"/>
      <c r="FFK87"/>
      <c r="FFL87"/>
      <c r="FFM87"/>
      <c r="FFN87"/>
      <c r="FFO87"/>
      <c r="FFP87"/>
      <c r="FFQ87"/>
      <c r="FFR87"/>
      <c r="FFS87"/>
      <c r="FFT87"/>
      <c r="FFU87"/>
      <c r="FFV87"/>
      <c r="FFW87"/>
      <c r="FFX87"/>
      <c r="FFY87"/>
      <c r="FFZ87"/>
      <c r="FGA87"/>
      <c r="FGB87"/>
      <c r="FGC87"/>
      <c r="FGD87"/>
      <c r="FGE87"/>
      <c r="FGF87"/>
      <c r="FGG87"/>
      <c r="FGH87"/>
      <c r="FGI87"/>
      <c r="FGJ87"/>
      <c r="FGK87"/>
      <c r="FGL87"/>
      <c r="FGM87"/>
      <c r="FGN87"/>
      <c r="FGO87"/>
      <c r="FGP87"/>
      <c r="FGQ87"/>
      <c r="FGR87"/>
      <c r="FGS87"/>
      <c r="FGT87"/>
      <c r="FGU87"/>
      <c r="FGV87"/>
      <c r="FGW87"/>
      <c r="FGX87"/>
      <c r="FGY87"/>
      <c r="FGZ87"/>
      <c r="FHA87"/>
      <c r="FHB87"/>
      <c r="FHC87"/>
      <c r="FHD87"/>
      <c r="FHE87"/>
      <c r="FHF87"/>
      <c r="FHG87"/>
      <c r="FHH87"/>
      <c r="FHI87"/>
      <c r="FHJ87"/>
      <c r="FHK87"/>
      <c r="FHL87"/>
      <c r="FHM87"/>
      <c r="FHN87"/>
      <c r="FHO87"/>
      <c r="FHP87"/>
      <c r="FHQ87"/>
      <c r="FHR87"/>
      <c r="FHS87"/>
      <c r="FHT87"/>
      <c r="FHU87"/>
      <c r="FHV87"/>
      <c r="FHW87"/>
      <c r="FHX87"/>
      <c r="FHY87"/>
      <c r="FHZ87"/>
      <c r="FIA87"/>
      <c r="FIB87"/>
      <c r="FIC87"/>
      <c r="FID87"/>
      <c r="FIE87"/>
      <c r="FIF87"/>
      <c r="FIG87"/>
      <c r="FIH87"/>
      <c r="FII87"/>
      <c r="FIJ87"/>
      <c r="FIK87"/>
      <c r="FIL87"/>
      <c r="FIM87"/>
      <c r="FIN87"/>
      <c r="FIO87"/>
      <c r="FIP87"/>
      <c r="FIQ87"/>
      <c r="FIR87"/>
      <c r="FIS87"/>
      <c r="FIT87"/>
      <c r="FIU87"/>
      <c r="FIV87"/>
      <c r="FIW87"/>
      <c r="FIX87"/>
      <c r="FIY87"/>
      <c r="FIZ87"/>
      <c r="FJA87"/>
      <c r="FJB87"/>
      <c r="FJC87"/>
      <c r="FJD87"/>
      <c r="FJE87"/>
      <c r="FJF87"/>
      <c r="FJG87"/>
      <c r="FJH87"/>
      <c r="FJI87"/>
      <c r="FJJ87"/>
      <c r="FJK87"/>
      <c r="FJL87"/>
      <c r="FJM87"/>
      <c r="FJN87"/>
      <c r="FJO87"/>
      <c r="FJP87"/>
      <c r="FJQ87"/>
      <c r="FJR87"/>
      <c r="FJS87"/>
      <c r="FJT87"/>
      <c r="FJU87"/>
      <c r="FJV87"/>
      <c r="FJW87"/>
      <c r="FJX87"/>
      <c r="FJY87"/>
      <c r="FJZ87"/>
      <c r="FKA87"/>
      <c r="FKB87"/>
      <c r="FKC87"/>
      <c r="FKD87"/>
      <c r="FKE87"/>
      <c r="FKF87"/>
      <c r="FKG87"/>
      <c r="FKH87"/>
      <c r="FKI87"/>
      <c r="FKJ87"/>
      <c r="FKK87"/>
      <c r="FKL87"/>
      <c r="FKM87"/>
      <c r="FKN87"/>
      <c r="FKO87"/>
      <c r="FKP87"/>
      <c r="FKQ87"/>
      <c r="FKR87"/>
      <c r="FKS87"/>
      <c r="FKT87"/>
      <c r="FKU87"/>
      <c r="FKV87"/>
      <c r="FKW87"/>
      <c r="FKX87"/>
      <c r="FKY87"/>
      <c r="FKZ87"/>
      <c r="FLA87"/>
      <c r="FLB87"/>
      <c r="FLC87"/>
      <c r="FLD87"/>
      <c r="FLE87"/>
      <c r="FLF87"/>
      <c r="FLG87"/>
      <c r="FLH87"/>
      <c r="FLI87"/>
      <c r="FLJ87"/>
      <c r="FLK87"/>
      <c r="FLL87"/>
      <c r="FLM87"/>
      <c r="FLN87"/>
      <c r="FLO87"/>
      <c r="FLP87"/>
      <c r="FLQ87"/>
      <c r="FLR87"/>
      <c r="FLS87"/>
      <c r="FLT87"/>
      <c r="FLU87"/>
      <c r="FLV87"/>
      <c r="FLW87"/>
      <c r="FLX87"/>
      <c r="FLY87"/>
      <c r="FLZ87"/>
      <c r="FMA87"/>
      <c r="FMB87"/>
      <c r="FMC87"/>
      <c r="FMD87"/>
      <c r="FME87"/>
      <c r="FMF87"/>
      <c r="FMG87"/>
      <c r="FMH87"/>
      <c r="FMI87"/>
      <c r="FMJ87"/>
      <c r="FMK87"/>
      <c r="FML87"/>
      <c r="FMM87"/>
      <c r="FMN87"/>
      <c r="FMO87"/>
      <c r="FMP87"/>
      <c r="FMQ87"/>
      <c r="FMR87"/>
      <c r="FMS87"/>
      <c r="FMT87"/>
      <c r="FMU87"/>
      <c r="FMV87"/>
      <c r="FMW87"/>
      <c r="FMX87"/>
      <c r="FMY87"/>
      <c r="FMZ87"/>
      <c r="FNA87"/>
      <c r="FNB87"/>
      <c r="FNC87"/>
      <c r="FND87"/>
      <c r="FNE87"/>
      <c r="FNF87"/>
      <c r="FNG87"/>
      <c r="FNH87"/>
      <c r="FNI87"/>
      <c r="FNJ87"/>
      <c r="FNK87"/>
      <c r="FNL87"/>
      <c r="FNM87"/>
      <c r="FNN87"/>
      <c r="FNO87"/>
      <c r="FNP87"/>
      <c r="FNQ87"/>
      <c r="FNR87"/>
      <c r="FNS87"/>
      <c r="FNT87"/>
      <c r="FNU87"/>
      <c r="FNV87"/>
      <c r="FNW87"/>
      <c r="FNX87"/>
      <c r="FNY87"/>
      <c r="FNZ87"/>
      <c r="FOA87"/>
      <c r="FOB87"/>
      <c r="FOC87"/>
      <c r="FOD87"/>
      <c r="FOE87"/>
      <c r="FOF87"/>
      <c r="FOG87"/>
      <c r="FOH87"/>
      <c r="FOI87"/>
      <c r="FOJ87"/>
      <c r="FOK87"/>
      <c r="FOL87"/>
      <c r="FOM87"/>
      <c r="FON87"/>
      <c r="FOO87"/>
      <c r="FOP87"/>
      <c r="FOQ87"/>
      <c r="FOR87"/>
      <c r="FOS87"/>
      <c r="FOT87"/>
      <c r="FOU87"/>
      <c r="FOV87"/>
      <c r="FOW87"/>
      <c r="FOX87"/>
      <c r="FOY87"/>
      <c r="FOZ87"/>
      <c r="FPA87"/>
      <c r="FPB87"/>
      <c r="FPC87"/>
      <c r="FPD87"/>
      <c r="FPE87"/>
      <c r="FPF87"/>
      <c r="FPG87"/>
      <c r="FPH87"/>
      <c r="FPI87"/>
      <c r="FPJ87"/>
      <c r="FPK87"/>
      <c r="FPL87"/>
      <c r="FPM87"/>
      <c r="FPN87"/>
      <c r="FPO87"/>
      <c r="FPP87"/>
      <c r="FPQ87"/>
      <c r="FPR87"/>
      <c r="FPS87"/>
      <c r="FPT87"/>
      <c r="FPU87"/>
      <c r="FPV87"/>
      <c r="FPW87"/>
      <c r="FPX87"/>
      <c r="FPY87"/>
      <c r="FPZ87"/>
      <c r="FQA87"/>
      <c r="FQB87"/>
      <c r="FQC87"/>
      <c r="FQD87"/>
      <c r="FQE87"/>
      <c r="FQF87"/>
      <c r="FQG87"/>
      <c r="FQH87"/>
      <c r="FQI87"/>
      <c r="FQJ87"/>
      <c r="FQK87"/>
      <c r="FQL87"/>
      <c r="FQM87"/>
      <c r="FQN87"/>
      <c r="FQO87"/>
      <c r="FQP87"/>
      <c r="FQQ87"/>
      <c r="FQR87"/>
      <c r="FQS87"/>
      <c r="FQT87"/>
      <c r="FQU87"/>
      <c r="FQV87"/>
      <c r="FQW87"/>
      <c r="FQX87"/>
      <c r="FQY87"/>
      <c r="FQZ87"/>
      <c r="FRA87"/>
      <c r="FRB87"/>
      <c r="FRC87"/>
      <c r="FRD87"/>
      <c r="FRE87"/>
      <c r="FRF87"/>
      <c r="FRG87"/>
      <c r="FRH87"/>
      <c r="FRI87"/>
      <c r="FRJ87"/>
      <c r="FRK87"/>
      <c r="FRL87"/>
      <c r="FRM87"/>
      <c r="FRN87"/>
      <c r="FRO87"/>
      <c r="FRP87"/>
      <c r="FRQ87"/>
      <c r="FRR87"/>
      <c r="FRS87"/>
      <c r="FRT87"/>
      <c r="FRU87"/>
      <c r="FRV87"/>
      <c r="FRW87"/>
      <c r="FRX87"/>
      <c r="FRY87"/>
      <c r="FRZ87"/>
      <c r="FSA87"/>
      <c r="FSB87"/>
      <c r="FSC87"/>
      <c r="FSD87"/>
      <c r="FSE87"/>
      <c r="FSF87"/>
      <c r="FSG87"/>
      <c r="FSH87"/>
      <c r="FSI87"/>
      <c r="FSJ87"/>
      <c r="FSK87"/>
      <c r="FSL87"/>
      <c r="FSM87"/>
      <c r="FSN87"/>
      <c r="FSO87"/>
      <c r="FSP87"/>
      <c r="FSQ87"/>
      <c r="FSR87"/>
      <c r="FSS87"/>
      <c r="FST87"/>
      <c r="FSU87"/>
      <c r="FSV87"/>
      <c r="FSW87"/>
      <c r="FSX87"/>
      <c r="FSY87"/>
      <c r="FSZ87"/>
      <c r="FTA87"/>
      <c r="FTB87"/>
      <c r="FTC87"/>
      <c r="FTD87"/>
      <c r="FTE87"/>
      <c r="FTF87"/>
      <c r="FTG87"/>
      <c r="FTH87"/>
      <c r="FTI87"/>
      <c r="FTJ87"/>
      <c r="FTK87"/>
      <c r="FTL87"/>
      <c r="FTM87"/>
      <c r="FTN87"/>
      <c r="FTO87"/>
      <c r="FTP87"/>
      <c r="FTQ87"/>
      <c r="FTR87"/>
      <c r="FTS87"/>
      <c r="FTT87"/>
      <c r="FTU87"/>
      <c r="FTV87"/>
      <c r="FTW87"/>
      <c r="FTX87"/>
      <c r="FTY87"/>
      <c r="FTZ87"/>
      <c r="FUA87"/>
      <c r="FUB87"/>
      <c r="FUC87"/>
      <c r="FUD87"/>
      <c r="FUE87"/>
      <c r="FUF87"/>
      <c r="FUG87"/>
      <c r="FUH87"/>
      <c r="FUI87"/>
      <c r="FUJ87"/>
      <c r="FUK87"/>
      <c r="FUL87"/>
      <c r="FUM87"/>
      <c r="FUN87"/>
      <c r="FUO87"/>
      <c r="FUP87"/>
      <c r="FUQ87"/>
      <c r="FUR87"/>
      <c r="FUS87"/>
    </row>
    <row r="88" spans="1:4621" s="143" customFormat="1">
      <c r="A88" s="149" t="s">
        <v>88</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47"/>
      <c r="AA88" s="147"/>
      <c r="AB88" s="147"/>
      <c r="AC88" s="148"/>
      <c r="AD88" s="142">
        <f>ROW()</f>
        <v>88</v>
      </c>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c r="AXD88"/>
      <c r="AXE88"/>
      <c r="AXF88"/>
      <c r="AXG88"/>
      <c r="AXH88"/>
      <c r="AXI88"/>
      <c r="AXJ88"/>
      <c r="AXK88"/>
      <c r="AXL88"/>
      <c r="AXM88"/>
      <c r="AXN88"/>
      <c r="AXO88"/>
      <c r="AXP88"/>
      <c r="AXQ88"/>
      <c r="AXR88"/>
      <c r="AXS88"/>
      <c r="AXT88"/>
      <c r="AXU88"/>
      <c r="AXV88"/>
      <c r="AXW88"/>
      <c r="AXX88"/>
      <c r="AXY88"/>
      <c r="AXZ88"/>
      <c r="AYA88"/>
      <c r="AYB88"/>
      <c r="AYC88"/>
      <c r="AYD88"/>
      <c r="AYE88"/>
      <c r="AYF88"/>
      <c r="AYG88"/>
      <c r="AYH88"/>
      <c r="AYI88"/>
      <c r="AYJ88"/>
      <c r="AYK88"/>
      <c r="AYL88"/>
      <c r="AYM88"/>
      <c r="AYN88"/>
      <c r="AYO88"/>
      <c r="AYP88"/>
      <c r="AYQ88"/>
      <c r="AYR88"/>
      <c r="AYS88"/>
      <c r="AYT88"/>
      <c r="AYU88"/>
      <c r="AYV88"/>
      <c r="AYW88"/>
      <c r="AYX88"/>
      <c r="AYY88"/>
      <c r="AYZ88"/>
      <c r="AZA88"/>
      <c r="AZB88"/>
      <c r="AZC88"/>
      <c r="AZD88"/>
      <c r="AZE88"/>
      <c r="AZF88"/>
      <c r="AZG88"/>
      <c r="AZH88"/>
      <c r="AZI88"/>
      <c r="AZJ88"/>
      <c r="AZK88"/>
      <c r="AZL88"/>
      <c r="AZM88"/>
      <c r="AZN88"/>
      <c r="AZO88"/>
      <c r="AZP88"/>
      <c r="AZQ88"/>
      <c r="AZR88"/>
      <c r="AZS88"/>
      <c r="AZT88"/>
      <c r="AZU88"/>
      <c r="AZV88"/>
      <c r="AZW88"/>
      <c r="AZX88"/>
      <c r="AZY88"/>
      <c r="AZZ88"/>
      <c r="BAA88"/>
      <c r="BAB88"/>
      <c r="BAC88"/>
      <c r="BAD88"/>
      <c r="BAE88"/>
      <c r="BAF88"/>
      <c r="BAG88"/>
      <c r="BAH88"/>
      <c r="BAI88"/>
      <c r="BAJ88"/>
      <c r="BAK88"/>
      <c r="BAL88"/>
      <c r="BAM88"/>
      <c r="BAN88"/>
      <c r="BAO88"/>
      <c r="BAP88"/>
      <c r="BAQ88"/>
      <c r="BAR88"/>
      <c r="BAS88"/>
      <c r="BAT88"/>
      <c r="BAU88"/>
      <c r="BAV88"/>
      <c r="BAW88"/>
      <c r="BAX88"/>
      <c r="BAY88"/>
      <c r="BAZ88"/>
      <c r="BBA88"/>
      <c r="BBB88"/>
      <c r="BBC88"/>
      <c r="BBD88"/>
      <c r="BBE88"/>
      <c r="BBF88"/>
      <c r="BBG88"/>
      <c r="BBH88"/>
      <c r="BBI88"/>
      <c r="BBJ88"/>
      <c r="BBK88"/>
      <c r="BBL88"/>
      <c r="BBM88"/>
      <c r="BBN88"/>
      <c r="BBO88"/>
      <c r="BBP88"/>
      <c r="BBQ88"/>
      <c r="BBR88"/>
      <c r="BBS88"/>
      <c r="BBT88"/>
      <c r="BBU88"/>
      <c r="BBV88"/>
      <c r="BBW88"/>
      <c r="BBX88"/>
      <c r="BBY88"/>
      <c r="BBZ88"/>
      <c r="BCA88"/>
      <c r="BCB88"/>
      <c r="BCC88"/>
      <c r="BCD88"/>
      <c r="BCE88"/>
      <c r="BCF88"/>
      <c r="BCG88"/>
      <c r="BCH88"/>
      <c r="BCI88"/>
      <c r="BCJ88"/>
      <c r="BCK88"/>
      <c r="BCL88"/>
      <c r="BCM88"/>
      <c r="BCN88"/>
      <c r="BCO88"/>
      <c r="BCP88"/>
      <c r="BCQ88"/>
      <c r="BCR88"/>
      <c r="BCS88"/>
      <c r="BCT88"/>
      <c r="BCU88"/>
      <c r="BCV88"/>
      <c r="BCW88"/>
      <c r="BCX88"/>
      <c r="BCY88"/>
      <c r="BCZ88"/>
      <c r="BDA88"/>
      <c r="BDB88"/>
      <c r="BDC88"/>
      <c r="BDD88"/>
      <c r="BDE88"/>
      <c r="BDF88"/>
      <c r="BDG88"/>
      <c r="BDH88"/>
      <c r="BDI88"/>
      <c r="BDJ88"/>
      <c r="BDK88"/>
      <c r="BDL88"/>
      <c r="BDM88"/>
      <c r="BDN88"/>
      <c r="BDO88"/>
      <c r="BDP88"/>
      <c r="BDQ88"/>
      <c r="BDR88"/>
      <c r="BDS88"/>
      <c r="BDT88"/>
      <c r="BDU88"/>
      <c r="BDV88"/>
      <c r="BDW88"/>
      <c r="BDX88"/>
      <c r="BDY88"/>
      <c r="BDZ88"/>
      <c r="BEA88"/>
      <c r="BEB88"/>
      <c r="BEC88"/>
      <c r="BED88"/>
      <c r="BEE88"/>
      <c r="BEF88"/>
      <c r="BEG88"/>
      <c r="BEH88"/>
      <c r="BEI88"/>
      <c r="BEJ88"/>
      <c r="BEK88"/>
      <c r="BEL88"/>
      <c r="BEM88"/>
      <c r="BEN88"/>
      <c r="BEO88"/>
      <c r="BEP88"/>
      <c r="BEQ88"/>
      <c r="BER88"/>
      <c r="BES88"/>
      <c r="BET88"/>
      <c r="BEU88"/>
      <c r="BEV88"/>
      <c r="BEW88"/>
      <c r="BEX88"/>
      <c r="BEY88"/>
      <c r="BEZ88"/>
      <c r="BFA88"/>
      <c r="BFB88"/>
      <c r="BFC88"/>
      <c r="BFD88"/>
      <c r="BFE88"/>
      <c r="BFF88"/>
      <c r="BFG88"/>
      <c r="BFH88"/>
      <c r="BFI88"/>
      <c r="BFJ88"/>
      <c r="BFK88"/>
      <c r="BFL88"/>
      <c r="BFM88"/>
      <c r="BFN88"/>
      <c r="BFO88"/>
      <c r="BFP88"/>
      <c r="BFQ88"/>
      <c r="BFR88"/>
      <c r="BFS88"/>
      <c r="BFT88"/>
      <c r="BFU88"/>
      <c r="BFV88"/>
      <c r="BFW88"/>
      <c r="BFX88"/>
      <c r="BFY88"/>
      <c r="BFZ88"/>
      <c r="BGA88"/>
      <c r="BGB88"/>
      <c r="BGC88"/>
      <c r="BGD88"/>
      <c r="BGE88"/>
      <c r="BGF88"/>
      <c r="BGG88"/>
      <c r="BGH88"/>
      <c r="BGI88"/>
      <c r="BGJ88"/>
      <c r="BGK88"/>
      <c r="BGL88"/>
      <c r="BGM88"/>
      <c r="BGN88"/>
      <c r="BGO88"/>
      <c r="BGP88"/>
      <c r="BGQ88"/>
      <c r="BGR88"/>
      <c r="BGS88"/>
      <c r="BGT88"/>
      <c r="BGU88"/>
      <c r="BGV88"/>
      <c r="BGW88"/>
      <c r="BGX88"/>
      <c r="BGY88"/>
      <c r="BGZ88"/>
      <c r="BHA88"/>
      <c r="BHB88"/>
      <c r="BHC88"/>
      <c r="BHD88"/>
      <c r="BHE88"/>
      <c r="BHF88"/>
      <c r="BHG88"/>
      <c r="BHH88"/>
      <c r="BHI88"/>
      <c r="BHJ88"/>
      <c r="BHK88"/>
      <c r="BHL88"/>
      <c r="BHM88"/>
      <c r="BHN88"/>
      <c r="BHO88"/>
      <c r="BHP88"/>
      <c r="BHQ88"/>
      <c r="BHR88"/>
      <c r="BHS88"/>
      <c r="BHT88"/>
      <c r="BHU88"/>
      <c r="BHV88"/>
      <c r="BHW88"/>
      <c r="BHX88"/>
      <c r="BHY88"/>
      <c r="BHZ88"/>
      <c r="BIA88"/>
      <c r="BIB88"/>
      <c r="BIC88"/>
      <c r="BID88"/>
      <c r="BIE88"/>
      <c r="BIF88"/>
      <c r="BIG88"/>
      <c r="BIH88"/>
      <c r="BII88"/>
      <c r="BIJ88"/>
      <c r="BIK88"/>
      <c r="BIL88"/>
      <c r="BIM88"/>
      <c r="BIN88"/>
      <c r="BIO88"/>
      <c r="BIP88"/>
      <c r="BIQ88"/>
      <c r="BIR88"/>
      <c r="BIS88"/>
      <c r="BIT88"/>
      <c r="BIU88"/>
      <c r="BIV88"/>
      <c r="BIW88"/>
      <c r="BIX88"/>
      <c r="BIY88"/>
      <c r="BIZ88"/>
      <c r="BJA88"/>
      <c r="BJB88"/>
      <c r="BJC88"/>
      <c r="BJD88"/>
      <c r="BJE88"/>
      <c r="BJF88"/>
      <c r="BJG88"/>
      <c r="BJH88"/>
      <c r="BJI88"/>
      <c r="BJJ88"/>
      <c r="BJK88"/>
      <c r="BJL88"/>
      <c r="BJM88"/>
      <c r="BJN88"/>
      <c r="BJO88"/>
      <c r="BJP88"/>
      <c r="BJQ88"/>
      <c r="BJR88"/>
      <c r="BJS88"/>
      <c r="BJT88"/>
      <c r="BJU88"/>
      <c r="BJV88"/>
      <c r="BJW88"/>
      <c r="BJX88"/>
      <c r="BJY88"/>
      <c r="BJZ88"/>
      <c r="BKA88"/>
      <c r="BKB88"/>
      <c r="BKC88"/>
      <c r="BKD88"/>
      <c r="BKE88"/>
      <c r="BKF88"/>
      <c r="BKG88"/>
      <c r="BKH88"/>
      <c r="BKI88"/>
      <c r="BKJ88"/>
      <c r="BKK88"/>
      <c r="BKL88"/>
      <c r="BKM88"/>
      <c r="BKN88"/>
      <c r="BKO88"/>
      <c r="BKP88"/>
      <c r="BKQ88"/>
      <c r="BKR88"/>
      <c r="BKS88"/>
      <c r="BKT88"/>
      <c r="BKU88"/>
      <c r="BKV88"/>
      <c r="BKW88"/>
      <c r="BKX88"/>
      <c r="BKY88"/>
      <c r="BKZ88"/>
      <c r="BLA88"/>
      <c r="BLB88"/>
      <c r="BLC88"/>
      <c r="BLD88"/>
      <c r="BLE88"/>
      <c r="BLF88"/>
      <c r="BLG88"/>
      <c r="BLH88"/>
      <c r="BLI88"/>
      <c r="BLJ88"/>
      <c r="BLK88"/>
      <c r="BLL88"/>
      <c r="BLM88"/>
      <c r="BLN88"/>
      <c r="BLO88"/>
      <c r="BLP88"/>
      <c r="BLQ88"/>
      <c r="BLR88"/>
      <c r="BLS88"/>
      <c r="BLT88"/>
      <c r="BLU88"/>
      <c r="BLV88"/>
      <c r="BLW88"/>
      <c r="BLX88"/>
      <c r="BLY88"/>
      <c r="BLZ88"/>
      <c r="BMA88"/>
      <c r="BMB88"/>
      <c r="BMC88"/>
      <c r="BMD88"/>
      <c r="BME88"/>
      <c r="BMF88"/>
      <c r="BMG88"/>
      <c r="BMH88"/>
      <c r="BMI88"/>
      <c r="BMJ88"/>
      <c r="BMK88"/>
      <c r="BML88"/>
      <c r="BMM88"/>
      <c r="BMN88"/>
      <c r="BMO88"/>
      <c r="BMP88"/>
      <c r="BMQ88"/>
      <c r="BMR88"/>
      <c r="BMS88"/>
      <c r="BMT88"/>
      <c r="BMU88"/>
      <c r="BMV88"/>
      <c r="BMW88"/>
      <c r="BMX88"/>
      <c r="BMY88"/>
      <c r="BMZ88"/>
      <c r="BNA88"/>
      <c r="BNB88"/>
      <c r="BNC88"/>
      <c r="BND88"/>
      <c r="BNE88"/>
      <c r="BNF88"/>
      <c r="BNG88"/>
      <c r="BNH88"/>
      <c r="BNI88"/>
      <c r="BNJ88"/>
      <c r="BNK88"/>
      <c r="BNL88"/>
      <c r="BNM88"/>
      <c r="BNN88"/>
      <c r="BNO88"/>
      <c r="BNP88"/>
      <c r="BNQ88"/>
      <c r="BNR88"/>
      <c r="BNS88"/>
      <c r="BNT88"/>
      <c r="BNU88"/>
      <c r="BNV88"/>
      <c r="BNW88"/>
      <c r="BNX88"/>
      <c r="BNY88"/>
      <c r="BNZ88"/>
      <c r="BOA88"/>
      <c r="BOB88"/>
      <c r="BOC88"/>
      <c r="BOD88"/>
      <c r="BOE88"/>
      <c r="BOF88"/>
      <c r="BOG88"/>
      <c r="BOH88"/>
      <c r="BOI88"/>
      <c r="BOJ88"/>
      <c r="BOK88"/>
      <c r="BOL88"/>
      <c r="BOM88"/>
      <c r="BON88"/>
      <c r="BOO88"/>
      <c r="BOP88"/>
      <c r="BOQ88"/>
      <c r="BOR88"/>
      <c r="BOS88"/>
      <c r="BOT88"/>
      <c r="BOU88"/>
      <c r="BOV88"/>
      <c r="BOW88"/>
      <c r="BOX88"/>
      <c r="BOY88"/>
      <c r="BOZ88"/>
      <c r="BPA88"/>
      <c r="BPB88"/>
      <c r="BPC88"/>
      <c r="BPD88"/>
      <c r="BPE88"/>
      <c r="BPF88"/>
      <c r="BPG88"/>
      <c r="BPH88"/>
      <c r="BPI88"/>
      <c r="BPJ88"/>
      <c r="BPK88"/>
      <c r="BPL88"/>
      <c r="BPM88"/>
      <c r="BPN88"/>
      <c r="BPO88"/>
      <c r="BPP88"/>
      <c r="BPQ88"/>
      <c r="BPR88"/>
      <c r="BPS88"/>
      <c r="BPT88"/>
      <c r="BPU88"/>
      <c r="BPV88"/>
      <c r="BPW88"/>
      <c r="BPX88"/>
      <c r="BPY88"/>
      <c r="BPZ88"/>
      <c r="BQA88"/>
      <c r="BQB88"/>
      <c r="BQC88"/>
      <c r="BQD88"/>
      <c r="BQE88"/>
      <c r="BQF88"/>
      <c r="BQG88"/>
      <c r="BQH88"/>
      <c r="BQI88"/>
      <c r="BQJ88"/>
      <c r="BQK88"/>
      <c r="BQL88"/>
      <c r="BQM88"/>
      <c r="BQN88"/>
      <c r="BQO88"/>
      <c r="BQP88"/>
      <c r="BQQ88"/>
      <c r="BQR88"/>
      <c r="BQS88"/>
      <c r="BQT88"/>
      <c r="BQU88"/>
      <c r="BQV88"/>
      <c r="BQW88"/>
      <c r="BQX88"/>
      <c r="BQY88"/>
      <c r="BQZ88"/>
      <c r="BRA88"/>
      <c r="BRB88"/>
      <c r="BRC88"/>
      <c r="BRD88"/>
      <c r="BRE88"/>
      <c r="BRF88"/>
      <c r="BRG88"/>
      <c r="BRH88"/>
      <c r="BRI88"/>
      <c r="BRJ88"/>
      <c r="BRK88"/>
      <c r="BRL88"/>
      <c r="BRM88"/>
      <c r="BRN88"/>
      <c r="BRO88"/>
      <c r="BRP88"/>
      <c r="BRQ88"/>
      <c r="BRR88"/>
      <c r="BRS88"/>
      <c r="BRT88"/>
      <c r="BRU88"/>
      <c r="BRV88"/>
      <c r="BRW88"/>
      <c r="BRX88"/>
      <c r="BRY88"/>
      <c r="BRZ88"/>
      <c r="BSA88"/>
      <c r="BSB88"/>
      <c r="BSC88"/>
      <c r="BSD88"/>
      <c r="BSE88"/>
      <c r="BSF88"/>
      <c r="BSG88"/>
      <c r="BSH88"/>
      <c r="BSI88"/>
      <c r="BSJ88"/>
      <c r="BSK88"/>
      <c r="BSL88"/>
      <c r="BSM88"/>
      <c r="BSN88"/>
      <c r="BSO88"/>
      <c r="BSP88"/>
      <c r="BSQ88"/>
      <c r="BSR88"/>
      <c r="BSS88"/>
      <c r="BST88"/>
      <c r="BSU88"/>
      <c r="BSV88"/>
      <c r="BSW88"/>
      <c r="BSX88"/>
      <c r="BSY88"/>
      <c r="BSZ88"/>
      <c r="BTA88"/>
      <c r="BTB88"/>
      <c r="BTC88"/>
      <c r="BTD88"/>
      <c r="BTE88"/>
      <c r="BTF88"/>
      <c r="BTG88"/>
      <c r="BTH88"/>
      <c r="BTI88"/>
      <c r="BTJ88"/>
      <c r="BTK88"/>
      <c r="BTL88"/>
      <c r="BTM88"/>
      <c r="BTN88"/>
      <c r="BTO88"/>
      <c r="BTP88"/>
      <c r="BTQ88"/>
      <c r="BTR88"/>
      <c r="BTS88"/>
      <c r="BTT88"/>
      <c r="BTU88"/>
      <c r="BTV88"/>
      <c r="BTW88"/>
      <c r="BTX88"/>
      <c r="BTY88"/>
      <c r="BTZ88"/>
      <c r="BUA88"/>
      <c r="BUB88"/>
      <c r="BUC88"/>
      <c r="BUD88"/>
      <c r="BUE88"/>
      <c r="BUF88"/>
      <c r="BUG88"/>
      <c r="BUH88"/>
      <c r="BUI88"/>
      <c r="BUJ88"/>
      <c r="BUK88"/>
      <c r="BUL88"/>
      <c r="BUM88"/>
      <c r="BUN88"/>
      <c r="BUO88"/>
      <c r="BUP88"/>
      <c r="BUQ88"/>
      <c r="BUR88"/>
      <c r="BUS88"/>
      <c r="BUT88"/>
      <c r="BUU88"/>
      <c r="BUV88"/>
      <c r="BUW88"/>
      <c r="BUX88"/>
      <c r="BUY88"/>
      <c r="BUZ88"/>
      <c r="BVA88"/>
      <c r="BVB88"/>
      <c r="BVC88"/>
      <c r="BVD88"/>
      <c r="BVE88"/>
      <c r="BVF88"/>
      <c r="BVG88"/>
      <c r="BVH88"/>
      <c r="BVI88"/>
      <c r="BVJ88"/>
      <c r="BVK88"/>
      <c r="BVL88"/>
      <c r="BVM88"/>
      <c r="BVN88"/>
      <c r="BVO88"/>
      <c r="BVP88"/>
      <c r="BVQ88"/>
      <c r="BVR88"/>
      <c r="BVS88"/>
      <c r="BVT88"/>
      <c r="BVU88"/>
      <c r="BVV88"/>
      <c r="BVW88"/>
      <c r="BVX88"/>
      <c r="BVY88"/>
      <c r="BVZ88"/>
      <c r="BWA88"/>
      <c r="BWB88"/>
      <c r="BWC88"/>
      <c r="BWD88"/>
      <c r="BWE88"/>
      <c r="BWF88"/>
      <c r="BWG88"/>
      <c r="BWH88"/>
      <c r="BWI88"/>
      <c r="BWJ88"/>
      <c r="BWK88"/>
      <c r="BWL88"/>
      <c r="BWM88"/>
      <c r="BWN88"/>
      <c r="BWO88"/>
      <c r="BWP88"/>
      <c r="BWQ88"/>
      <c r="BWR88"/>
      <c r="BWS88"/>
      <c r="BWT88"/>
      <c r="BWU88"/>
      <c r="BWV88"/>
      <c r="BWW88"/>
      <c r="BWX88"/>
      <c r="BWY88"/>
      <c r="BWZ88"/>
      <c r="BXA88"/>
      <c r="BXB88"/>
      <c r="BXC88"/>
      <c r="BXD88"/>
      <c r="BXE88"/>
      <c r="BXF88"/>
      <c r="BXG88"/>
      <c r="BXH88"/>
      <c r="BXI88"/>
      <c r="BXJ88"/>
      <c r="BXK88"/>
      <c r="BXL88"/>
      <c r="BXM88"/>
      <c r="BXN88"/>
      <c r="BXO88"/>
      <c r="BXP88"/>
      <c r="BXQ88"/>
      <c r="BXR88"/>
      <c r="BXS88"/>
      <c r="BXT88"/>
      <c r="BXU88"/>
      <c r="BXV88"/>
      <c r="BXW88"/>
      <c r="BXX88"/>
      <c r="BXY88"/>
      <c r="BXZ88"/>
      <c r="BYA88"/>
      <c r="BYB88"/>
      <c r="BYC88"/>
      <c r="BYD88"/>
      <c r="BYE88"/>
      <c r="BYF88"/>
      <c r="BYG88"/>
      <c r="BYH88"/>
      <c r="BYI88"/>
      <c r="BYJ88"/>
      <c r="BYK88"/>
      <c r="BYL88"/>
      <c r="BYM88"/>
      <c r="BYN88"/>
      <c r="BYO88"/>
      <c r="BYP88"/>
      <c r="BYQ88"/>
      <c r="BYR88"/>
      <c r="BYS88"/>
      <c r="BYT88"/>
      <c r="BYU88"/>
      <c r="BYV88"/>
      <c r="BYW88"/>
      <c r="BYX88"/>
      <c r="BYY88"/>
      <c r="BYZ88"/>
      <c r="BZA88"/>
      <c r="BZB88"/>
      <c r="BZC88"/>
      <c r="BZD88"/>
      <c r="BZE88"/>
      <c r="BZF88"/>
      <c r="BZG88"/>
      <c r="BZH88"/>
      <c r="BZI88"/>
      <c r="BZJ88"/>
      <c r="BZK88"/>
      <c r="BZL88"/>
      <c r="BZM88"/>
      <c r="BZN88"/>
      <c r="BZO88"/>
      <c r="BZP88"/>
      <c r="BZQ88"/>
      <c r="BZR88"/>
      <c r="BZS88"/>
      <c r="BZT88"/>
      <c r="BZU88"/>
      <c r="BZV88"/>
      <c r="BZW88"/>
      <c r="BZX88"/>
      <c r="BZY88"/>
      <c r="BZZ88"/>
      <c r="CAA88"/>
      <c r="CAB88"/>
      <c r="CAC88"/>
      <c r="CAD88"/>
      <c r="CAE88"/>
      <c r="CAF88"/>
      <c r="CAG88"/>
      <c r="CAH88"/>
      <c r="CAI88"/>
      <c r="CAJ88"/>
      <c r="CAK88"/>
      <c r="CAL88"/>
      <c r="CAM88"/>
      <c r="CAN88"/>
      <c r="CAO88"/>
      <c r="CAP88"/>
      <c r="CAQ88"/>
      <c r="CAR88"/>
      <c r="CAS88"/>
      <c r="CAT88"/>
      <c r="CAU88"/>
      <c r="CAV88"/>
      <c r="CAW88"/>
      <c r="CAX88"/>
      <c r="CAY88"/>
      <c r="CAZ88"/>
      <c r="CBA88"/>
      <c r="CBB88"/>
      <c r="CBC88"/>
      <c r="CBD88"/>
      <c r="CBE88"/>
      <c r="CBF88"/>
      <c r="CBG88"/>
      <c r="CBH88"/>
      <c r="CBI88"/>
      <c r="CBJ88"/>
      <c r="CBK88"/>
      <c r="CBL88"/>
      <c r="CBM88"/>
      <c r="CBN88"/>
      <c r="CBO88"/>
      <c r="CBP88"/>
      <c r="CBQ88"/>
      <c r="CBR88"/>
      <c r="CBS88"/>
      <c r="CBT88"/>
      <c r="CBU88"/>
      <c r="CBV88"/>
      <c r="CBW88"/>
      <c r="CBX88"/>
      <c r="CBY88"/>
      <c r="CBZ88"/>
      <c r="CCA88"/>
      <c r="CCB88"/>
      <c r="CCC88"/>
      <c r="CCD88"/>
      <c r="CCE88"/>
      <c r="CCF88"/>
      <c r="CCG88"/>
      <c r="CCH88"/>
      <c r="CCI88"/>
      <c r="CCJ88"/>
      <c r="CCK88"/>
      <c r="CCL88"/>
      <c r="CCM88"/>
      <c r="CCN88"/>
      <c r="CCO88"/>
      <c r="CCP88"/>
      <c r="CCQ88"/>
      <c r="CCR88"/>
      <c r="CCS88"/>
      <c r="CCT88"/>
      <c r="CCU88"/>
      <c r="CCV88"/>
      <c r="CCW88"/>
      <c r="CCX88"/>
      <c r="CCY88"/>
      <c r="CCZ88"/>
      <c r="CDA88"/>
      <c r="CDB88"/>
      <c r="CDC88"/>
      <c r="CDD88"/>
      <c r="CDE88"/>
      <c r="CDF88"/>
      <c r="CDG88"/>
      <c r="CDH88"/>
      <c r="CDI88"/>
      <c r="CDJ88"/>
      <c r="CDK88"/>
      <c r="CDL88"/>
      <c r="CDM88"/>
      <c r="CDN88"/>
      <c r="CDO88"/>
      <c r="CDP88"/>
      <c r="CDQ88"/>
      <c r="CDR88"/>
      <c r="CDS88"/>
      <c r="CDT88"/>
      <c r="CDU88"/>
      <c r="CDV88"/>
      <c r="CDW88"/>
      <c r="CDX88"/>
      <c r="CDY88"/>
      <c r="CDZ88"/>
      <c r="CEA88"/>
      <c r="CEB88"/>
      <c r="CEC88"/>
      <c r="CED88"/>
      <c r="CEE88"/>
      <c r="CEF88"/>
      <c r="CEG88"/>
      <c r="CEH88"/>
      <c r="CEI88"/>
      <c r="CEJ88"/>
      <c r="CEK88"/>
      <c r="CEL88"/>
      <c r="CEM88"/>
      <c r="CEN88"/>
      <c r="CEO88"/>
      <c r="CEP88"/>
      <c r="CEQ88"/>
      <c r="CER88"/>
      <c r="CES88"/>
      <c r="CET88"/>
      <c r="CEU88"/>
      <c r="CEV88"/>
      <c r="CEW88"/>
      <c r="CEX88"/>
      <c r="CEY88"/>
      <c r="CEZ88"/>
      <c r="CFA88"/>
      <c r="CFB88"/>
      <c r="CFC88"/>
      <c r="CFD88"/>
      <c r="CFE88"/>
      <c r="CFF88"/>
      <c r="CFG88"/>
      <c r="CFH88"/>
      <c r="CFI88"/>
      <c r="CFJ88"/>
      <c r="CFK88"/>
      <c r="CFL88"/>
      <c r="CFM88"/>
      <c r="CFN88"/>
      <c r="CFO88"/>
      <c r="CFP88"/>
      <c r="CFQ88"/>
      <c r="CFR88"/>
      <c r="CFS88"/>
      <c r="CFT88"/>
      <c r="CFU88"/>
      <c r="CFV88"/>
      <c r="CFW88"/>
      <c r="CFX88"/>
      <c r="CFY88"/>
      <c r="CFZ88"/>
      <c r="CGA88"/>
      <c r="CGB88"/>
      <c r="CGC88"/>
      <c r="CGD88"/>
      <c r="CGE88"/>
      <c r="CGF88"/>
      <c r="CGG88"/>
      <c r="CGH88"/>
      <c r="CGI88"/>
      <c r="CGJ88"/>
      <c r="CGK88"/>
      <c r="CGL88"/>
      <c r="CGM88"/>
      <c r="CGN88"/>
      <c r="CGO88"/>
      <c r="CGP88"/>
      <c r="CGQ88"/>
      <c r="CGR88"/>
      <c r="CGS88"/>
      <c r="CGT88"/>
      <c r="CGU88"/>
      <c r="CGV88"/>
      <c r="CGW88"/>
      <c r="CGX88"/>
      <c r="CGY88"/>
      <c r="CGZ88"/>
      <c r="CHA88"/>
      <c r="CHB88"/>
      <c r="CHC88"/>
      <c r="CHD88"/>
      <c r="CHE88"/>
      <c r="CHF88"/>
      <c r="CHG88"/>
      <c r="CHH88"/>
      <c r="CHI88"/>
      <c r="CHJ88"/>
      <c r="CHK88"/>
      <c r="CHL88"/>
      <c r="CHM88"/>
      <c r="CHN88"/>
      <c r="CHO88"/>
      <c r="CHP88"/>
      <c r="CHQ88"/>
      <c r="CHR88"/>
      <c r="CHS88"/>
      <c r="CHT88"/>
      <c r="CHU88"/>
      <c r="CHV88"/>
      <c r="CHW88"/>
      <c r="CHX88"/>
      <c r="CHY88"/>
      <c r="CHZ88"/>
      <c r="CIA88"/>
      <c r="CIB88"/>
      <c r="CIC88"/>
      <c r="CID88"/>
      <c r="CIE88"/>
      <c r="CIF88"/>
      <c r="CIG88"/>
      <c r="CIH88"/>
      <c r="CII88"/>
      <c r="CIJ88"/>
      <c r="CIK88"/>
      <c r="CIL88"/>
      <c r="CIM88"/>
      <c r="CIN88"/>
      <c r="CIO88"/>
      <c r="CIP88"/>
      <c r="CIQ88"/>
      <c r="CIR88"/>
      <c r="CIS88"/>
      <c r="CIT88"/>
      <c r="CIU88"/>
      <c r="CIV88"/>
      <c r="CIW88"/>
      <c r="CIX88"/>
      <c r="CIY88"/>
      <c r="CIZ88"/>
      <c r="CJA88"/>
      <c r="CJB88"/>
      <c r="CJC88"/>
      <c r="CJD88"/>
      <c r="CJE88"/>
      <c r="CJF88"/>
      <c r="CJG88"/>
      <c r="CJH88"/>
      <c r="CJI88"/>
      <c r="CJJ88"/>
      <c r="CJK88"/>
      <c r="CJL88"/>
      <c r="CJM88"/>
      <c r="CJN88"/>
      <c r="CJO88"/>
      <c r="CJP88"/>
      <c r="CJQ88"/>
      <c r="CJR88"/>
      <c r="CJS88"/>
      <c r="CJT88"/>
      <c r="CJU88"/>
      <c r="CJV88"/>
      <c r="CJW88"/>
      <c r="CJX88"/>
      <c r="CJY88"/>
      <c r="CJZ88"/>
      <c r="CKA88"/>
      <c r="CKB88"/>
      <c r="CKC88"/>
      <c r="CKD88"/>
      <c r="CKE88"/>
      <c r="CKF88"/>
      <c r="CKG88"/>
      <c r="CKH88"/>
      <c r="CKI88"/>
      <c r="CKJ88"/>
      <c r="CKK88"/>
      <c r="CKL88"/>
      <c r="CKM88"/>
      <c r="CKN88"/>
      <c r="CKO88"/>
      <c r="CKP88"/>
      <c r="CKQ88"/>
      <c r="CKR88"/>
      <c r="CKS88"/>
      <c r="CKT88"/>
      <c r="CKU88"/>
      <c r="CKV88"/>
      <c r="CKW88"/>
      <c r="CKX88"/>
      <c r="CKY88"/>
      <c r="CKZ88"/>
      <c r="CLA88"/>
      <c r="CLB88"/>
      <c r="CLC88"/>
      <c r="CLD88"/>
      <c r="CLE88"/>
      <c r="CLF88"/>
      <c r="CLG88"/>
      <c r="CLH88"/>
      <c r="CLI88"/>
      <c r="CLJ88"/>
      <c r="CLK88"/>
      <c r="CLL88"/>
      <c r="CLM88"/>
      <c r="CLN88"/>
      <c r="CLO88"/>
      <c r="CLP88"/>
      <c r="CLQ88"/>
      <c r="CLR88"/>
      <c r="CLS88"/>
      <c r="CLT88"/>
      <c r="CLU88"/>
      <c r="CLV88"/>
      <c r="CLW88"/>
      <c r="CLX88"/>
      <c r="CLY88"/>
      <c r="CLZ88"/>
      <c r="CMA88"/>
      <c r="CMB88"/>
      <c r="CMC88"/>
      <c r="CMD88"/>
      <c r="CME88"/>
      <c r="CMF88"/>
      <c r="CMG88"/>
      <c r="CMH88"/>
      <c r="CMI88"/>
      <c r="CMJ88"/>
      <c r="CMK88"/>
      <c r="CML88"/>
      <c r="CMM88"/>
      <c r="CMN88"/>
      <c r="CMO88"/>
      <c r="CMP88"/>
      <c r="CMQ88"/>
      <c r="CMR88"/>
      <c r="CMS88"/>
      <c r="CMT88"/>
      <c r="CMU88"/>
      <c r="CMV88"/>
      <c r="CMW88"/>
      <c r="CMX88"/>
      <c r="CMY88"/>
      <c r="CMZ88"/>
      <c r="CNA88"/>
      <c r="CNB88"/>
      <c r="CNC88"/>
      <c r="CND88"/>
      <c r="CNE88"/>
      <c r="CNF88"/>
      <c r="CNG88"/>
      <c r="CNH88"/>
      <c r="CNI88"/>
      <c r="CNJ88"/>
      <c r="CNK88"/>
      <c r="CNL88"/>
      <c r="CNM88"/>
      <c r="CNN88"/>
      <c r="CNO88"/>
      <c r="CNP88"/>
      <c r="CNQ88"/>
      <c r="CNR88"/>
      <c r="CNS88"/>
      <c r="CNT88"/>
      <c r="CNU88"/>
      <c r="CNV88"/>
      <c r="CNW88"/>
      <c r="CNX88"/>
      <c r="CNY88"/>
      <c r="CNZ88"/>
      <c r="COA88"/>
      <c r="COB88"/>
      <c r="COC88"/>
      <c r="COD88"/>
      <c r="COE88"/>
      <c r="COF88"/>
      <c r="COG88"/>
      <c r="COH88"/>
      <c r="COI88"/>
      <c r="COJ88"/>
      <c r="COK88"/>
      <c r="COL88"/>
      <c r="COM88"/>
      <c r="CON88"/>
      <c r="COO88"/>
      <c r="COP88"/>
      <c r="COQ88"/>
      <c r="COR88"/>
      <c r="COS88"/>
      <c r="COT88"/>
      <c r="COU88"/>
      <c r="COV88"/>
      <c r="COW88"/>
      <c r="COX88"/>
      <c r="COY88"/>
      <c r="COZ88"/>
      <c r="CPA88"/>
      <c r="CPB88"/>
      <c r="CPC88"/>
      <c r="CPD88"/>
      <c r="CPE88"/>
      <c r="CPF88"/>
      <c r="CPG88"/>
      <c r="CPH88"/>
      <c r="CPI88"/>
      <c r="CPJ88"/>
      <c r="CPK88"/>
      <c r="CPL88"/>
      <c r="CPM88"/>
      <c r="CPN88"/>
      <c r="CPO88"/>
      <c r="CPP88"/>
      <c r="CPQ88"/>
      <c r="CPR88"/>
      <c r="CPS88"/>
      <c r="CPT88"/>
      <c r="CPU88"/>
      <c r="CPV88"/>
      <c r="CPW88"/>
      <c r="CPX88"/>
      <c r="CPY88"/>
      <c r="CPZ88"/>
      <c r="CQA88"/>
      <c r="CQB88"/>
      <c r="CQC88"/>
      <c r="CQD88"/>
      <c r="CQE88"/>
      <c r="CQF88"/>
      <c r="CQG88"/>
      <c r="CQH88"/>
      <c r="CQI88"/>
      <c r="CQJ88"/>
      <c r="CQK88"/>
      <c r="CQL88"/>
      <c r="CQM88"/>
      <c r="CQN88"/>
      <c r="CQO88"/>
      <c r="CQP88"/>
      <c r="CQQ88"/>
      <c r="CQR88"/>
      <c r="CQS88"/>
      <c r="CQT88"/>
      <c r="CQU88"/>
      <c r="CQV88"/>
      <c r="CQW88"/>
      <c r="CQX88"/>
      <c r="CQY88"/>
      <c r="CQZ88"/>
      <c r="CRA88"/>
      <c r="CRB88"/>
      <c r="CRC88"/>
      <c r="CRD88"/>
      <c r="CRE88"/>
      <c r="CRF88"/>
      <c r="CRG88"/>
      <c r="CRH88"/>
      <c r="CRI88"/>
      <c r="CRJ88"/>
      <c r="CRK88"/>
      <c r="CRL88"/>
      <c r="CRM88"/>
      <c r="CRN88"/>
      <c r="CRO88"/>
      <c r="CRP88"/>
      <c r="CRQ88"/>
      <c r="CRR88"/>
      <c r="CRS88"/>
      <c r="CRT88"/>
      <c r="CRU88"/>
      <c r="CRV88"/>
      <c r="CRW88"/>
      <c r="CRX88"/>
      <c r="CRY88"/>
      <c r="CRZ88"/>
      <c r="CSA88"/>
      <c r="CSB88"/>
      <c r="CSC88"/>
      <c r="CSD88"/>
      <c r="CSE88"/>
      <c r="CSF88"/>
      <c r="CSG88"/>
      <c r="CSH88"/>
      <c r="CSI88"/>
      <c r="CSJ88"/>
      <c r="CSK88"/>
      <c r="CSL88"/>
      <c r="CSM88"/>
      <c r="CSN88"/>
      <c r="CSO88"/>
      <c r="CSP88"/>
      <c r="CSQ88"/>
      <c r="CSR88"/>
      <c r="CSS88"/>
      <c r="CST88"/>
      <c r="CSU88"/>
      <c r="CSV88"/>
      <c r="CSW88"/>
      <c r="CSX88"/>
      <c r="CSY88"/>
      <c r="CSZ88"/>
      <c r="CTA88"/>
      <c r="CTB88"/>
      <c r="CTC88"/>
      <c r="CTD88"/>
      <c r="CTE88"/>
      <c r="CTF88"/>
      <c r="CTG88"/>
      <c r="CTH88"/>
      <c r="CTI88"/>
      <c r="CTJ88"/>
      <c r="CTK88"/>
      <c r="CTL88"/>
      <c r="CTM88"/>
      <c r="CTN88"/>
      <c r="CTO88"/>
      <c r="CTP88"/>
      <c r="CTQ88"/>
      <c r="CTR88"/>
      <c r="CTS88"/>
      <c r="CTT88"/>
      <c r="CTU88"/>
      <c r="CTV88"/>
      <c r="CTW88"/>
      <c r="CTX88"/>
      <c r="CTY88"/>
      <c r="CTZ88"/>
      <c r="CUA88"/>
      <c r="CUB88"/>
      <c r="CUC88"/>
      <c r="CUD88"/>
      <c r="CUE88"/>
      <c r="CUF88"/>
      <c r="CUG88"/>
      <c r="CUH88"/>
      <c r="CUI88"/>
      <c r="CUJ88"/>
      <c r="CUK88"/>
      <c r="CUL88"/>
      <c r="CUM88"/>
      <c r="CUN88"/>
      <c r="CUO88"/>
      <c r="CUP88"/>
      <c r="CUQ88"/>
      <c r="CUR88"/>
      <c r="CUS88"/>
      <c r="CUT88"/>
      <c r="CUU88"/>
      <c r="CUV88"/>
      <c r="CUW88"/>
      <c r="CUX88"/>
      <c r="CUY88"/>
      <c r="CUZ88"/>
      <c r="CVA88"/>
      <c r="CVB88"/>
      <c r="CVC88"/>
      <c r="CVD88"/>
      <c r="CVE88"/>
      <c r="CVF88"/>
      <c r="CVG88"/>
      <c r="CVH88"/>
      <c r="CVI88"/>
      <c r="CVJ88"/>
      <c r="CVK88"/>
      <c r="CVL88"/>
      <c r="CVM88"/>
      <c r="CVN88"/>
      <c r="CVO88"/>
      <c r="CVP88"/>
      <c r="CVQ88"/>
      <c r="CVR88"/>
      <c r="CVS88"/>
      <c r="CVT88"/>
      <c r="CVU88"/>
      <c r="CVV88"/>
      <c r="CVW88"/>
      <c r="CVX88"/>
      <c r="CVY88"/>
      <c r="CVZ88"/>
      <c r="CWA88"/>
      <c r="CWB88"/>
      <c r="CWC88"/>
      <c r="CWD88"/>
      <c r="CWE88"/>
      <c r="CWF88"/>
      <c r="CWG88"/>
      <c r="CWH88"/>
      <c r="CWI88"/>
      <c r="CWJ88"/>
      <c r="CWK88"/>
      <c r="CWL88"/>
      <c r="CWM88"/>
      <c r="CWN88"/>
      <c r="CWO88"/>
      <c r="CWP88"/>
      <c r="CWQ88"/>
      <c r="CWR88"/>
      <c r="CWS88"/>
      <c r="CWT88"/>
      <c r="CWU88"/>
      <c r="CWV88"/>
      <c r="CWW88"/>
      <c r="CWX88"/>
      <c r="CWY88"/>
      <c r="CWZ88"/>
      <c r="CXA88"/>
      <c r="CXB88"/>
      <c r="CXC88"/>
      <c r="CXD88"/>
      <c r="CXE88"/>
      <c r="CXF88"/>
      <c r="CXG88"/>
      <c r="CXH88"/>
      <c r="CXI88"/>
      <c r="CXJ88"/>
      <c r="CXK88"/>
      <c r="CXL88"/>
      <c r="CXM88"/>
      <c r="CXN88"/>
      <c r="CXO88"/>
      <c r="CXP88"/>
      <c r="CXQ88"/>
      <c r="CXR88"/>
      <c r="CXS88"/>
      <c r="CXT88"/>
      <c r="CXU88"/>
      <c r="CXV88"/>
      <c r="CXW88"/>
      <c r="CXX88"/>
      <c r="CXY88"/>
      <c r="CXZ88"/>
      <c r="CYA88"/>
      <c r="CYB88"/>
      <c r="CYC88"/>
      <c r="CYD88"/>
      <c r="CYE88"/>
      <c r="CYF88"/>
      <c r="CYG88"/>
      <c r="CYH88"/>
      <c r="CYI88"/>
      <c r="CYJ88"/>
      <c r="CYK88"/>
      <c r="CYL88"/>
      <c r="CYM88"/>
      <c r="CYN88"/>
      <c r="CYO88"/>
      <c r="CYP88"/>
      <c r="CYQ88"/>
      <c r="CYR88"/>
      <c r="CYS88"/>
      <c r="CYT88"/>
      <c r="CYU88"/>
      <c r="CYV88"/>
      <c r="CYW88"/>
      <c r="CYX88"/>
      <c r="CYY88"/>
      <c r="CYZ88"/>
      <c r="CZA88"/>
      <c r="CZB88"/>
      <c r="CZC88"/>
      <c r="CZD88"/>
      <c r="CZE88"/>
      <c r="CZF88"/>
      <c r="CZG88"/>
      <c r="CZH88"/>
      <c r="CZI88"/>
      <c r="CZJ88"/>
      <c r="CZK88"/>
      <c r="CZL88"/>
      <c r="CZM88"/>
      <c r="CZN88"/>
      <c r="CZO88"/>
      <c r="CZP88"/>
      <c r="CZQ88"/>
      <c r="CZR88"/>
      <c r="CZS88"/>
      <c r="CZT88"/>
      <c r="CZU88"/>
      <c r="CZV88"/>
      <c r="CZW88"/>
      <c r="CZX88"/>
      <c r="CZY88"/>
      <c r="CZZ88"/>
      <c r="DAA88"/>
      <c r="DAB88"/>
      <c r="DAC88"/>
      <c r="DAD88"/>
      <c r="DAE88"/>
      <c r="DAF88"/>
      <c r="DAG88"/>
      <c r="DAH88"/>
      <c r="DAI88"/>
      <c r="DAJ88"/>
      <c r="DAK88"/>
      <c r="DAL88"/>
      <c r="DAM88"/>
      <c r="DAN88"/>
      <c r="DAO88"/>
      <c r="DAP88"/>
      <c r="DAQ88"/>
      <c r="DAR88"/>
      <c r="DAS88"/>
      <c r="DAT88"/>
      <c r="DAU88"/>
      <c r="DAV88"/>
      <c r="DAW88"/>
      <c r="DAX88"/>
      <c r="DAY88"/>
      <c r="DAZ88"/>
      <c r="DBA88"/>
      <c r="DBB88"/>
      <c r="DBC88"/>
      <c r="DBD88"/>
      <c r="DBE88"/>
      <c r="DBF88"/>
      <c r="DBG88"/>
      <c r="DBH88"/>
      <c r="DBI88"/>
      <c r="DBJ88"/>
      <c r="DBK88"/>
      <c r="DBL88"/>
      <c r="DBM88"/>
      <c r="DBN88"/>
      <c r="DBO88"/>
      <c r="DBP88"/>
      <c r="DBQ88"/>
      <c r="DBR88"/>
      <c r="DBS88"/>
      <c r="DBT88"/>
      <c r="DBU88"/>
      <c r="DBV88"/>
      <c r="DBW88"/>
      <c r="DBX88"/>
      <c r="DBY88"/>
      <c r="DBZ88"/>
      <c r="DCA88"/>
      <c r="DCB88"/>
      <c r="DCC88"/>
      <c r="DCD88"/>
      <c r="DCE88"/>
      <c r="DCF88"/>
      <c r="DCG88"/>
      <c r="DCH88"/>
      <c r="DCI88"/>
      <c r="DCJ88"/>
      <c r="DCK88"/>
      <c r="DCL88"/>
      <c r="DCM88"/>
      <c r="DCN88"/>
      <c r="DCO88"/>
      <c r="DCP88"/>
      <c r="DCQ88"/>
      <c r="DCR88"/>
      <c r="DCS88"/>
      <c r="DCT88"/>
      <c r="DCU88"/>
      <c r="DCV88"/>
      <c r="DCW88"/>
      <c r="DCX88"/>
      <c r="DCY88"/>
      <c r="DCZ88"/>
      <c r="DDA88"/>
      <c r="DDB88"/>
      <c r="DDC88"/>
      <c r="DDD88"/>
      <c r="DDE88"/>
      <c r="DDF88"/>
      <c r="DDG88"/>
      <c r="DDH88"/>
      <c r="DDI88"/>
      <c r="DDJ88"/>
      <c r="DDK88"/>
      <c r="DDL88"/>
      <c r="DDM88"/>
      <c r="DDN88"/>
      <c r="DDO88"/>
      <c r="DDP88"/>
      <c r="DDQ88"/>
      <c r="DDR88"/>
      <c r="DDS88"/>
      <c r="DDT88"/>
      <c r="DDU88"/>
      <c r="DDV88"/>
      <c r="DDW88"/>
      <c r="DDX88"/>
      <c r="DDY88"/>
      <c r="DDZ88"/>
      <c r="DEA88"/>
      <c r="DEB88"/>
      <c r="DEC88"/>
      <c r="DED88"/>
      <c r="DEE88"/>
      <c r="DEF88"/>
      <c r="DEG88"/>
      <c r="DEH88"/>
      <c r="DEI88"/>
      <c r="DEJ88"/>
      <c r="DEK88"/>
      <c r="DEL88"/>
      <c r="DEM88"/>
      <c r="DEN88"/>
      <c r="DEO88"/>
      <c r="DEP88"/>
      <c r="DEQ88"/>
      <c r="DER88"/>
      <c r="DES88"/>
      <c r="DET88"/>
      <c r="DEU88"/>
      <c r="DEV88"/>
      <c r="DEW88"/>
      <c r="DEX88"/>
      <c r="DEY88"/>
      <c r="DEZ88"/>
      <c r="DFA88"/>
      <c r="DFB88"/>
      <c r="DFC88"/>
      <c r="DFD88"/>
      <c r="DFE88"/>
      <c r="DFF88"/>
      <c r="DFG88"/>
      <c r="DFH88"/>
      <c r="DFI88"/>
      <c r="DFJ88"/>
      <c r="DFK88"/>
      <c r="DFL88"/>
      <c r="DFM88"/>
      <c r="DFN88"/>
      <c r="DFO88"/>
      <c r="DFP88"/>
      <c r="DFQ88"/>
      <c r="DFR88"/>
      <c r="DFS88"/>
      <c r="DFT88"/>
      <c r="DFU88"/>
      <c r="DFV88"/>
      <c r="DFW88"/>
      <c r="DFX88"/>
      <c r="DFY88"/>
      <c r="DFZ88"/>
      <c r="DGA88"/>
      <c r="DGB88"/>
      <c r="DGC88"/>
      <c r="DGD88"/>
      <c r="DGE88"/>
      <c r="DGF88"/>
      <c r="DGG88"/>
      <c r="DGH88"/>
      <c r="DGI88"/>
      <c r="DGJ88"/>
      <c r="DGK88"/>
      <c r="DGL88"/>
      <c r="DGM88"/>
      <c r="DGN88"/>
      <c r="DGO88"/>
      <c r="DGP88"/>
      <c r="DGQ88"/>
      <c r="DGR88"/>
      <c r="DGS88"/>
      <c r="DGT88"/>
      <c r="DGU88"/>
      <c r="DGV88"/>
      <c r="DGW88"/>
      <c r="DGX88"/>
      <c r="DGY88"/>
      <c r="DGZ88"/>
      <c r="DHA88"/>
      <c r="DHB88"/>
      <c r="DHC88"/>
      <c r="DHD88"/>
      <c r="DHE88"/>
      <c r="DHF88"/>
      <c r="DHG88"/>
      <c r="DHH88"/>
      <c r="DHI88"/>
      <c r="DHJ88"/>
      <c r="DHK88"/>
      <c r="DHL88"/>
      <c r="DHM88"/>
      <c r="DHN88"/>
      <c r="DHO88"/>
      <c r="DHP88"/>
      <c r="DHQ88"/>
      <c r="DHR88"/>
      <c r="DHS88"/>
      <c r="DHT88"/>
      <c r="DHU88"/>
      <c r="DHV88"/>
      <c r="DHW88"/>
      <c r="DHX88"/>
      <c r="DHY88"/>
      <c r="DHZ88"/>
      <c r="DIA88"/>
      <c r="DIB88"/>
      <c r="DIC88"/>
      <c r="DID88"/>
      <c r="DIE88"/>
      <c r="DIF88"/>
      <c r="DIG88"/>
      <c r="DIH88"/>
      <c r="DII88"/>
      <c r="DIJ88"/>
      <c r="DIK88"/>
      <c r="DIL88"/>
      <c r="DIM88"/>
      <c r="DIN88"/>
      <c r="DIO88"/>
      <c r="DIP88"/>
      <c r="DIQ88"/>
      <c r="DIR88"/>
      <c r="DIS88"/>
      <c r="DIT88"/>
      <c r="DIU88"/>
      <c r="DIV88"/>
      <c r="DIW88"/>
      <c r="DIX88"/>
      <c r="DIY88"/>
      <c r="DIZ88"/>
      <c r="DJA88"/>
      <c r="DJB88"/>
      <c r="DJC88"/>
      <c r="DJD88"/>
      <c r="DJE88"/>
      <c r="DJF88"/>
      <c r="DJG88"/>
      <c r="DJH88"/>
      <c r="DJI88"/>
      <c r="DJJ88"/>
      <c r="DJK88"/>
      <c r="DJL88"/>
      <c r="DJM88"/>
      <c r="DJN88"/>
      <c r="DJO88"/>
      <c r="DJP88"/>
      <c r="DJQ88"/>
      <c r="DJR88"/>
      <c r="DJS88"/>
      <c r="DJT88"/>
      <c r="DJU88"/>
      <c r="DJV88"/>
      <c r="DJW88"/>
      <c r="DJX88"/>
      <c r="DJY88"/>
      <c r="DJZ88"/>
      <c r="DKA88"/>
      <c r="DKB88"/>
      <c r="DKC88"/>
      <c r="DKD88"/>
      <c r="DKE88"/>
      <c r="DKF88"/>
      <c r="DKG88"/>
      <c r="DKH88"/>
      <c r="DKI88"/>
      <c r="DKJ88"/>
      <c r="DKK88"/>
      <c r="DKL88"/>
      <c r="DKM88"/>
      <c r="DKN88"/>
      <c r="DKO88"/>
      <c r="DKP88"/>
      <c r="DKQ88"/>
      <c r="DKR88"/>
      <c r="DKS88"/>
      <c r="DKT88"/>
      <c r="DKU88"/>
      <c r="DKV88"/>
      <c r="DKW88"/>
      <c r="DKX88"/>
      <c r="DKY88"/>
      <c r="DKZ88"/>
      <c r="DLA88"/>
      <c r="DLB88"/>
      <c r="DLC88"/>
      <c r="DLD88"/>
      <c r="DLE88"/>
      <c r="DLF88"/>
      <c r="DLG88"/>
      <c r="DLH88"/>
      <c r="DLI88"/>
      <c r="DLJ88"/>
      <c r="DLK88"/>
      <c r="DLL88"/>
      <c r="DLM88"/>
      <c r="DLN88"/>
      <c r="DLO88"/>
      <c r="DLP88"/>
      <c r="DLQ88"/>
      <c r="DLR88"/>
      <c r="DLS88"/>
      <c r="DLT88"/>
      <c r="DLU88"/>
      <c r="DLV88"/>
      <c r="DLW88"/>
      <c r="DLX88"/>
      <c r="DLY88"/>
      <c r="DLZ88"/>
      <c r="DMA88"/>
      <c r="DMB88"/>
      <c r="DMC88"/>
      <c r="DMD88"/>
      <c r="DME88"/>
      <c r="DMF88"/>
      <c r="DMG88"/>
      <c r="DMH88"/>
      <c r="DMI88"/>
      <c r="DMJ88"/>
      <c r="DMK88"/>
      <c r="DML88"/>
      <c r="DMM88"/>
      <c r="DMN88"/>
      <c r="DMO88"/>
      <c r="DMP88"/>
      <c r="DMQ88"/>
      <c r="DMR88"/>
      <c r="DMS88"/>
      <c r="DMT88"/>
      <c r="DMU88"/>
      <c r="DMV88"/>
      <c r="DMW88"/>
      <c r="DMX88"/>
      <c r="DMY88"/>
      <c r="DMZ88"/>
      <c r="DNA88"/>
      <c r="DNB88"/>
      <c r="DNC88"/>
      <c r="DND88"/>
      <c r="DNE88"/>
      <c r="DNF88"/>
      <c r="DNG88"/>
      <c r="DNH88"/>
      <c r="DNI88"/>
      <c r="DNJ88"/>
      <c r="DNK88"/>
      <c r="DNL88"/>
      <c r="DNM88"/>
      <c r="DNN88"/>
      <c r="DNO88"/>
      <c r="DNP88"/>
      <c r="DNQ88"/>
      <c r="DNR88"/>
      <c r="DNS88"/>
      <c r="DNT88"/>
      <c r="DNU88"/>
      <c r="DNV88"/>
      <c r="DNW88"/>
      <c r="DNX88"/>
      <c r="DNY88"/>
      <c r="DNZ88"/>
      <c r="DOA88"/>
      <c r="DOB88"/>
      <c r="DOC88"/>
      <c r="DOD88"/>
      <c r="DOE88"/>
      <c r="DOF88"/>
      <c r="DOG88"/>
      <c r="DOH88"/>
      <c r="DOI88"/>
      <c r="DOJ88"/>
      <c r="DOK88"/>
      <c r="DOL88"/>
      <c r="DOM88"/>
      <c r="DON88"/>
      <c r="DOO88"/>
      <c r="DOP88"/>
      <c r="DOQ88"/>
      <c r="DOR88"/>
      <c r="DOS88"/>
      <c r="DOT88"/>
      <c r="DOU88"/>
      <c r="DOV88"/>
      <c r="DOW88"/>
      <c r="DOX88"/>
      <c r="DOY88"/>
      <c r="DOZ88"/>
      <c r="DPA88"/>
      <c r="DPB88"/>
      <c r="DPC88"/>
      <c r="DPD88"/>
      <c r="DPE88"/>
      <c r="DPF88"/>
      <c r="DPG88"/>
      <c r="DPH88"/>
      <c r="DPI88"/>
      <c r="DPJ88"/>
      <c r="DPK88"/>
      <c r="DPL88"/>
      <c r="DPM88"/>
      <c r="DPN88"/>
      <c r="DPO88"/>
      <c r="DPP88"/>
      <c r="DPQ88"/>
      <c r="DPR88"/>
      <c r="DPS88"/>
      <c r="DPT88"/>
      <c r="DPU88"/>
      <c r="DPV88"/>
      <c r="DPW88"/>
      <c r="DPX88"/>
      <c r="DPY88"/>
      <c r="DPZ88"/>
      <c r="DQA88"/>
      <c r="DQB88"/>
      <c r="DQC88"/>
      <c r="DQD88"/>
      <c r="DQE88"/>
      <c r="DQF88"/>
      <c r="DQG88"/>
      <c r="DQH88"/>
      <c r="DQI88"/>
      <c r="DQJ88"/>
      <c r="DQK88"/>
      <c r="DQL88"/>
      <c r="DQM88"/>
      <c r="DQN88"/>
      <c r="DQO88"/>
      <c r="DQP88"/>
      <c r="DQQ88"/>
      <c r="DQR88"/>
      <c r="DQS88"/>
      <c r="DQT88"/>
      <c r="DQU88"/>
      <c r="DQV88"/>
      <c r="DQW88"/>
      <c r="DQX88"/>
      <c r="DQY88"/>
      <c r="DQZ88"/>
      <c r="DRA88"/>
      <c r="DRB88"/>
      <c r="DRC88"/>
      <c r="DRD88"/>
      <c r="DRE88"/>
      <c r="DRF88"/>
      <c r="DRG88"/>
      <c r="DRH88"/>
      <c r="DRI88"/>
      <c r="DRJ88"/>
      <c r="DRK88"/>
      <c r="DRL88"/>
      <c r="DRM88"/>
      <c r="DRN88"/>
      <c r="DRO88"/>
      <c r="DRP88"/>
      <c r="DRQ88"/>
      <c r="DRR88"/>
      <c r="DRS88"/>
      <c r="DRT88"/>
      <c r="DRU88"/>
      <c r="DRV88"/>
      <c r="DRW88"/>
      <c r="DRX88"/>
      <c r="DRY88"/>
      <c r="DRZ88"/>
      <c r="DSA88"/>
      <c r="DSB88"/>
      <c r="DSC88"/>
      <c r="DSD88"/>
      <c r="DSE88"/>
      <c r="DSF88"/>
      <c r="DSG88"/>
      <c r="DSH88"/>
      <c r="DSI88"/>
      <c r="DSJ88"/>
      <c r="DSK88"/>
      <c r="DSL88"/>
      <c r="DSM88"/>
      <c r="DSN88"/>
      <c r="DSO88"/>
      <c r="DSP88"/>
      <c r="DSQ88"/>
      <c r="DSR88"/>
      <c r="DSS88"/>
      <c r="DST88"/>
      <c r="DSU88"/>
      <c r="DSV88"/>
      <c r="DSW88"/>
      <c r="DSX88"/>
      <c r="DSY88"/>
      <c r="DSZ88"/>
      <c r="DTA88"/>
      <c r="DTB88"/>
      <c r="DTC88"/>
      <c r="DTD88"/>
      <c r="DTE88"/>
      <c r="DTF88"/>
      <c r="DTG88"/>
      <c r="DTH88"/>
      <c r="DTI88"/>
      <c r="DTJ88"/>
      <c r="DTK88"/>
      <c r="DTL88"/>
      <c r="DTM88"/>
      <c r="DTN88"/>
      <c r="DTO88"/>
      <c r="DTP88"/>
      <c r="DTQ88"/>
      <c r="DTR88"/>
      <c r="DTS88"/>
      <c r="DTT88"/>
      <c r="DTU88"/>
      <c r="DTV88"/>
      <c r="DTW88"/>
      <c r="DTX88"/>
      <c r="DTY88"/>
      <c r="DTZ88"/>
      <c r="DUA88"/>
      <c r="DUB88"/>
      <c r="DUC88"/>
      <c r="DUD88"/>
      <c r="DUE88"/>
      <c r="DUF88"/>
      <c r="DUG88"/>
      <c r="DUH88"/>
      <c r="DUI88"/>
      <c r="DUJ88"/>
      <c r="DUK88"/>
      <c r="DUL88"/>
      <c r="DUM88"/>
      <c r="DUN88"/>
      <c r="DUO88"/>
      <c r="DUP88"/>
      <c r="DUQ88"/>
      <c r="DUR88"/>
      <c r="DUS88"/>
      <c r="DUT88"/>
      <c r="DUU88"/>
      <c r="DUV88"/>
      <c r="DUW88"/>
      <c r="DUX88"/>
      <c r="DUY88"/>
      <c r="DUZ88"/>
      <c r="DVA88"/>
      <c r="DVB88"/>
      <c r="DVC88"/>
      <c r="DVD88"/>
      <c r="DVE88"/>
      <c r="DVF88"/>
      <c r="DVG88"/>
      <c r="DVH88"/>
      <c r="DVI88"/>
      <c r="DVJ88"/>
      <c r="DVK88"/>
      <c r="DVL88"/>
      <c r="DVM88"/>
      <c r="DVN88"/>
      <c r="DVO88"/>
      <c r="DVP88"/>
      <c r="DVQ88"/>
      <c r="DVR88"/>
      <c r="DVS88"/>
      <c r="DVT88"/>
      <c r="DVU88"/>
      <c r="DVV88"/>
      <c r="DVW88"/>
      <c r="DVX88"/>
      <c r="DVY88"/>
      <c r="DVZ88"/>
      <c r="DWA88"/>
      <c r="DWB88"/>
      <c r="DWC88"/>
      <c r="DWD88"/>
      <c r="DWE88"/>
      <c r="DWF88"/>
      <c r="DWG88"/>
      <c r="DWH88"/>
      <c r="DWI88"/>
      <c r="DWJ88"/>
      <c r="DWK88"/>
      <c r="DWL88"/>
      <c r="DWM88"/>
      <c r="DWN88"/>
      <c r="DWO88"/>
      <c r="DWP88"/>
      <c r="DWQ88"/>
      <c r="DWR88"/>
      <c r="DWS88"/>
      <c r="DWT88"/>
      <c r="DWU88"/>
      <c r="DWV88"/>
      <c r="DWW88"/>
      <c r="DWX88"/>
      <c r="DWY88"/>
      <c r="DWZ88"/>
      <c r="DXA88"/>
      <c r="DXB88"/>
      <c r="DXC88"/>
      <c r="DXD88"/>
      <c r="DXE88"/>
      <c r="DXF88"/>
      <c r="DXG88"/>
      <c r="DXH88"/>
      <c r="DXI88"/>
      <c r="DXJ88"/>
      <c r="DXK88"/>
      <c r="DXL88"/>
      <c r="DXM88"/>
      <c r="DXN88"/>
      <c r="DXO88"/>
      <c r="DXP88"/>
      <c r="DXQ88"/>
      <c r="DXR88"/>
      <c r="DXS88"/>
      <c r="DXT88"/>
      <c r="DXU88"/>
      <c r="DXV88"/>
      <c r="DXW88"/>
      <c r="DXX88"/>
      <c r="DXY88"/>
      <c r="DXZ88"/>
      <c r="DYA88"/>
      <c r="DYB88"/>
      <c r="DYC88"/>
      <c r="DYD88"/>
      <c r="DYE88"/>
      <c r="DYF88"/>
      <c r="DYG88"/>
      <c r="DYH88"/>
      <c r="DYI88"/>
      <c r="DYJ88"/>
      <c r="DYK88"/>
      <c r="DYL88"/>
      <c r="DYM88"/>
      <c r="DYN88"/>
      <c r="DYO88"/>
      <c r="DYP88"/>
      <c r="DYQ88"/>
      <c r="DYR88"/>
      <c r="DYS88"/>
      <c r="DYT88"/>
      <c r="DYU88"/>
      <c r="DYV88"/>
      <c r="DYW88"/>
      <c r="DYX88"/>
      <c r="DYY88"/>
      <c r="DYZ88"/>
      <c r="DZA88"/>
      <c r="DZB88"/>
      <c r="DZC88"/>
      <c r="DZD88"/>
      <c r="DZE88"/>
      <c r="DZF88"/>
      <c r="DZG88"/>
      <c r="DZH88"/>
      <c r="DZI88"/>
      <c r="DZJ88"/>
      <c r="DZK88"/>
      <c r="DZL88"/>
      <c r="DZM88"/>
      <c r="DZN88"/>
      <c r="DZO88"/>
      <c r="DZP88"/>
      <c r="DZQ88"/>
      <c r="DZR88"/>
      <c r="DZS88"/>
      <c r="DZT88"/>
      <c r="DZU88"/>
      <c r="DZV88"/>
      <c r="DZW88"/>
      <c r="DZX88"/>
      <c r="DZY88"/>
      <c r="DZZ88"/>
      <c r="EAA88"/>
      <c r="EAB88"/>
      <c r="EAC88"/>
      <c r="EAD88"/>
      <c r="EAE88"/>
      <c r="EAF88"/>
      <c r="EAG88"/>
      <c r="EAH88"/>
      <c r="EAI88"/>
      <c r="EAJ88"/>
      <c r="EAK88"/>
      <c r="EAL88"/>
      <c r="EAM88"/>
      <c r="EAN88"/>
      <c r="EAO88"/>
      <c r="EAP88"/>
      <c r="EAQ88"/>
      <c r="EAR88"/>
      <c r="EAS88"/>
      <c r="EAT88"/>
      <c r="EAU88"/>
      <c r="EAV88"/>
      <c r="EAW88"/>
      <c r="EAX88"/>
      <c r="EAY88"/>
      <c r="EAZ88"/>
      <c r="EBA88"/>
      <c r="EBB88"/>
      <c r="EBC88"/>
      <c r="EBD88"/>
      <c r="EBE88"/>
      <c r="EBF88"/>
      <c r="EBG88"/>
      <c r="EBH88"/>
      <c r="EBI88"/>
      <c r="EBJ88"/>
      <c r="EBK88"/>
      <c r="EBL88"/>
      <c r="EBM88"/>
      <c r="EBN88"/>
      <c r="EBO88"/>
      <c r="EBP88"/>
      <c r="EBQ88"/>
      <c r="EBR88"/>
      <c r="EBS88"/>
      <c r="EBT88"/>
      <c r="EBU88"/>
      <c r="EBV88"/>
      <c r="EBW88"/>
      <c r="EBX88"/>
      <c r="EBY88"/>
      <c r="EBZ88"/>
      <c r="ECA88"/>
      <c r="ECB88"/>
      <c r="ECC88"/>
      <c r="ECD88"/>
      <c r="ECE88"/>
      <c r="ECF88"/>
      <c r="ECG88"/>
      <c r="ECH88"/>
      <c r="ECI88"/>
      <c r="ECJ88"/>
      <c r="ECK88"/>
      <c r="ECL88"/>
      <c r="ECM88"/>
      <c r="ECN88"/>
      <c r="ECO88"/>
      <c r="ECP88"/>
      <c r="ECQ88"/>
      <c r="ECR88"/>
      <c r="ECS88"/>
      <c r="ECT88"/>
      <c r="ECU88"/>
      <c r="ECV88"/>
      <c r="ECW88"/>
      <c r="ECX88"/>
      <c r="ECY88"/>
      <c r="ECZ88"/>
      <c r="EDA88"/>
      <c r="EDB88"/>
      <c r="EDC88"/>
      <c r="EDD88"/>
      <c r="EDE88"/>
      <c r="EDF88"/>
      <c r="EDG88"/>
      <c r="EDH88"/>
      <c r="EDI88"/>
      <c r="EDJ88"/>
      <c r="EDK88"/>
      <c r="EDL88"/>
      <c r="EDM88"/>
      <c r="EDN88"/>
      <c r="EDO88"/>
      <c r="EDP88"/>
      <c r="EDQ88"/>
      <c r="EDR88"/>
      <c r="EDS88"/>
      <c r="EDT88"/>
      <c r="EDU88"/>
      <c r="EDV88"/>
      <c r="EDW88"/>
      <c r="EDX88"/>
      <c r="EDY88"/>
      <c r="EDZ88"/>
      <c r="EEA88"/>
      <c r="EEB88"/>
      <c r="EEC88"/>
      <c r="EED88"/>
      <c r="EEE88"/>
      <c r="EEF88"/>
      <c r="EEG88"/>
      <c r="EEH88"/>
      <c r="EEI88"/>
      <c r="EEJ88"/>
      <c r="EEK88"/>
      <c r="EEL88"/>
      <c r="EEM88"/>
      <c r="EEN88"/>
      <c r="EEO88"/>
      <c r="EEP88"/>
      <c r="EEQ88"/>
      <c r="EER88"/>
      <c r="EES88"/>
      <c r="EET88"/>
      <c r="EEU88"/>
      <c r="EEV88"/>
      <c r="EEW88"/>
      <c r="EEX88"/>
      <c r="EEY88"/>
      <c r="EEZ88"/>
      <c r="EFA88"/>
      <c r="EFB88"/>
      <c r="EFC88"/>
      <c r="EFD88"/>
      <c r="EFE88"/>
      <c r="EFF88"/>
      <c r="EFG88"/>
      <c r="EFH88"/>
      <c r="EFI88"/>
      <c r="EFJ88"/>
      <c r="EFK88"/>
      <c r="EFL88"/>
      <c r="EFM88"/>
      <c r="EFN88"/>
      <c r="EFO88"/>
      <c r="EFP88"/>
      <c r="EFQ88"/>
      <c r="EFR88"/>
      <c r="EFS88"/>
      <c r="EFT88"/>
      <c r="EFU88"/>
      <c r="EFV88"/>
      <c r="EFW88"/>
      <c r="EFX88"/>
      <c r="EFY88"/>
      <c r="EFZ88"/>
      <c r="EGA88"/>
      <c r="EGB88"/>
      <c r="EGC88"/>
      <c r="EGD88"/>
      <c r="EGE88"/>
      <c r="EGF88"/>
      <c r="EGG88"/>
      <c r="EGH88"/>
      <c r="EGI88"/>
      <c r="EGJ88"/>
      <c r="EGK88"/>
      <c r="EGL88"/>
      <c r="EGM88"/>
      <c r="EGN88"/>
      <c r="EGO88"/>
      <c r="EGP88"/>
      <c r="EGQ88"/>
      <c r="EGR88"/>
      <c r="EGS88"/>
      <c r="EGT88"/>
      <c r="EGU88"/>
      <c r="EGV88"/>
      <c r="EGW88"/>
      <c r="EGX88"/>
      <c r="EGY88"/>
      <c r="EGZ88"/>
      <c r="EHA88"/>
      <c r="EHB88"/>
      <c r="EHC88"/>
      <c r="EHD88"/>
      <c r="EHE88"/>
      <c r="EHF88"/>
      <c r="EHG88"/>
      <c r="EHH88"/>
      <c r="EHI88"/>
      <c r="EHJ88"/>
      <c r="EHK88"/>
      <c r="EHL88"/>
      <c r="EHM88"/>
      <c r="EHN88"/>
      <c r="EHO88"/>
      <c r="EHP88"/>
      <c r="EHQ88"/>
      <c r="EHR88"/>
      <c r="EHS88"/>
      <c r="EHT88"/>
      <c r="EHU88"/>
      <c r="EHV88"/>
      <c r="EHW88"/>
      <c r="EHX88"/>
      <c r="EHY88"/>
      <c r="EHZ88"/>
      <c r="EIA88"/>
      <c r="EIB88"/>
      <c r="EIC88"/>
      <c r="EID88"/>
      <c r="EIE88"/>
      <c r="EIF88"/>
      <c r="EIG88"/>
      <c r="EIH88"/>
      <c r="EII88"/>
      <c r="EIJ88"/>
      <c r="EIK88"/>
      <c r="EIL88"/>
      <c r="EIM88"/>
      <c r="EIN88"/>
      <c r="EIO88"/>
      <c r="EIP88"/>
      <c r="EIQ88"/>
      <c r="EIR88"/>
      <c r="EIS88"/>
      <c r="EIT88"/>
      <c r="EIU88"/>
      <c r="EIV88"/>
      <c r="EIW88"/>
      <c r="EIX88"/>
      <c r="EIY88"/>
      <c r="EIZ88"/>
      <c r="EJA88"/>
      <c r="EJB88"/>
      <c r="EJC88"/>
      <c r="EJD88"/>
      <c r="EJE88"/>
      <c r="EJF88"/>
      <c r="EJG88"/>
      <c r="EJH88"/>
      <c r="EJI88"/>
      <c r="EJJ88"/>
      <c r="EJK88"/>
      <c r="EJL88"/>
      <c r="EJM88"/>
      <c r="EJN88"/>
      <c r="EJO88"/>
      <c r="EJP88"/>
      <c r="EJQ88"/>
      <c r="EJR88"/>
      <c r="EJS88"/>
      <c r="EJT88"/>
      <c r="EJU88"/>
      <c r="EJV88"/>
      <c r="EJW88"/>
      <c r="EJX88"/>
      <c r="EJY88"/>
      <c r="EJZ88"/>
      <c r="EKA88"/>
      <c r="EKB88"/>
      <c r="EKC88"/>
      <c r="EKD88"/>
      <c r="EKE88"/>
      <c r="EKF88"/>
      <c r="EKG88"/>
      <c r="EKH88"/>
      <c r="EKI88"/>
      <c r="EKJ88"/>
      <c r="EKK88"/>
      <c r="EKL88"/>
      <c r="EKM88"/>
      <c r="EKN88"/>
      <c r="EKO88"/>
      <c r="EKP88"/>
      <c r="EKQ88"/>
      <c r="EKR88"/>
      <c r="EKS88"/>
      <c r="EKT88"/>
      <c r="EKU88"/>
      <c r="EKV88"/>
      <c r="EKW88"/>
      <c r="EKX88"/>
      <c r="EKY88"/>
      <c r="EKZ88"/>
      <c r="ELA88"/>
      <c r="ELB88"/>
      <c r="ELC88"/>
      <c r="ELD88"/>
      <c r="ELE88"/>
      <c r="ELF88"/>
      <c r="ELG88"/>
      <c r="ELH88"/>
      <c r="ELI88"/>
      <c r="ELJ88"/>
      <c r="ELK88"/>
      <c r="ELL88"/>
      <c r="ELM88"/>
      <c r="ELN88"/>
      <c r="ELO88"/>
      <c r="ELP88"/>
      <c r="ELQ88"/>
      <c r="ELR88"/>
      <c r="ELS88"/>
      <c r="ELT88"/>
      <c r="ELU88"/>
      <c r="ELV88"/>
      <c r="ELW88"/>
      <c r="ELX88"/>
      <c r="ELY88"/>
      <c r="ELZ88"/>
      <c r="EMA88"/>
      <c r="EMB88"/>
      <c r="EMC88"/>
      <c r="EMD88"/>
      <c r="EME88"/>
      <c r="EMF88"/>
      <c r="EMG88"/>
      <c r="EMH88"/>
      <c r="EMI88"/>
      <c r="EMJ88"/>
      <c r="EMK88"/>
      <c r="EML88"/>
      <c r="EMM88"/>
      <c r="EMN88"/>
      <c r="EMO88"/>
      <c r="EMP88"/>
      <c r="EMQ88"/>
      <c r="EMR88"/>
      <c r="EMS88"/>
      <c r="EMT88"/>
      <c r="EMU88"/>
      <c r="EMV88"/>
      <c r="EMW88"/>
      <c r="EMX88"/>
      <c r="EMY88"/>
      <c r="EMZ88"/>
      <c r="ENA88"/>
      <c r="ENB88"/>
      <c r="ENC88"/>
      <c r="END88"/>
      <c r="ENE88"/>
      <c r="ENF88"/>
      <c r="ENG88"/>
      <c r="ENH88"/>
      <c r="ENI88"/>
      <c r="ENJ88"/>
      <c r="ENK88"/>
      <c r="ENL88"/>
      <c r="ENM88"/>
      <c r="ENN88"/>
      <c r="ENO88"/>
      <c r="ENP88"/>
      <c r="ENQ88"/>
      <c r="ENR88"/>
      <c r="ENS88"/>
      <c r="ENT88"/>
      <c r="ENU88"/>
      <c r="ENV88"/>
      <c r="ENW88"/>
      <c r="ENX88"/>
      <c r="ENY88"/>
      <c r="ENZ88"/>
      <c r="EOA88"/>
      <c r="EOB88"/>
      <c r="EOC88"/>
      <c r="EOD88"/>
      <c r="EOE88"/>
      <c r="EOF88"/>
      <c r="EOG88"/>
      <c r="EOH88"/>
      <c r="EOI88"/>
      <c r="EOJ88"/>
      <c r="EOK88"/>
      <c r="EOL88"/>
      <c r="EOM88"/>
      <c r="EON88"/>
      <c r="EOO88"/>
      <c r="EOP88"/>
      <c r="EOQ88"/>
      <c r="EOR88"/>
      <c r="EOS88"/>
      <c r="EOT88"/>
      <c r="EOU88"/>
      <c r="EOV88"/>
      <c r="EOW88"/>
      <c r="EOX88"/>
      <c r="EOY88"/>
      <c r="EOZ88"/>
      <c r="EPA88"/>
      <c r="EPB88"/>
      <c r="EPC88"/>
      <c r="EPD88"/>
      <c r="EPE88"/>
      <c r="EPF88"/>
      <c r="EPG88"/>
      <c r="EPH88"/>
      <c r="EPI88"/>
      <c r="EPJ88"/>
      <c r="EPK88"/>
      <c r="EPL88"/>
      <c r="EPM88"/>
      <c r="EPN88"/>
      <c r="EPO88"/>
      <c r="EPP88"/>
      <c r="EPQ88"/>
      <c r="EPR88"/>
      <c r="EPS88"/>
      <c r="EPT88"/>
      <c r="EPU88"/>
      <c r="EPV88"/>
      <c r="EPW88"/>
      <c r="EPX88"/>
      <c r="EPY88"/>
      <c r="EPZ88"/>
      <c r="EQA88"/>
      <c r="EQB88"/>
      <c r="EQC88"/>
      <c r="EQD88"/>
      <c r="EQE88"/>
      <c r="EQF88"/>
      <c r="EQG88"/>
      <c r="EQH88"/>
      <c r="EQI88"/>
      <c r="EQJ88"/>
      <c r="EQK88"/>
      <c r="EQL88"/>
      <c r="EQM88"/>
      <c r="EQN88"/>
      <c r="EQO88"/>
      <c r="EQP88"/>
      <c r="EQQ88"/>
      <c r="EQR88"/>
      <c r="EQS88"/>
      <c r="EQT88"/>
      <c r="EQU88"/>
      <c r="EQV88"/>
      <c r="EQW88"/>
      <c r="EQX88"/>
      <c r="EQY88"/>
      <c r="EQZ88"/>
      <c r="ERA88"/>
      <c r="ERB88"/>
      <c r="ERC88"/>
      <c r="ERD88"/>
      <c r="ERE88"/>
      <c r="ERF88"/>
      <c r="ERG88"/>
      <c r="ERH88"/>
      <c r="ERI88"/>
      <c r="ERJ88"/>
      <c r="ERK88"/>
      <c r="ERL88"/>
      <c r="ERM88"/>
      <c r="ERN88"/>
      <c r="ERO88"/>
      <c r="ERP88"/>
      <c r="ERQ88"/>
      <c r="ERR88"/>
      <c r="ERS88"/>
      <c r="ERT88"/>
      <c r="ERU88"/>
      <c r="ERV88"/>
      <c r="ERW88"/>
      <c r="ERX88"/>
      <c r="ERY88"/>
      <c r="ERZ88"/>
      <c r="ESA88"/>
      <c r="ESB88"/>
      <c r="ESC88"/>
      <c r="ESD88"/>
      <c r="ESE88"/>
      <c r="ESF88"/>
      <c r="ESG88"/>
      <c r="ESH88"/>
      <c r="ESI88"/>
      <c r="ESJ88"/>
      <c r="ESK88"/>
      <c r="ESL88"/>
      <c r="ESM88"/>
      <c r="ESN88"/>
      <c r="ESO88"/>
      <c r="ESP88"/>
      <c r="ESQ88"/>
      <c r="ESR88"/>
      <c r="ESS88"/>
      <c r="EST88"/>
      <c r="ESU88"/>
      <c r="ESV88"/>
      <c r="ESW88"/>
      <c r="ESX88"/>
      <c r="ESY88"/>
      <c r="ESZ88"/>
      <c r="ETA88"/>
      <c r="ETB88"/>
      <c r="ETC88"/>
      <c r="ETD88"/>
      <c r="ETE88"/>
      <c r="ETF88"/>
      <c r="ETG88"/>
      <c r="ETH88"/>
      <c r="ETI88"/>
      <c r="ETJ88"/>
      <c r="ETK88"/>
      <c r="ETL88"/>
      <c r="ETM88"/>
      <c r="ETN88"/>
      <c r="ETO88"/>
      <c r="ETP88"/>
      <c r="ETQ88"/>
      <c r="ETR88"/>
      <c r="ETS88"/>
      <c r="ETT88"/>
      <c r="ETU88"/>
      <c r="ETV88"/>
      <c r="ETW88"/>
      <c r="ETX88"/>
      <c r="ETY88"/>
      <c r="ETZ88"/>
      <c r="EUA88"/>
      <c r="EUB88"/>
      <c r="EUC88"/>
      <c r="EUD88"/>
      <c r="EUE88"/>
      <c r="EUF88"/>
      <c r="EUG88"/>
      <c r="EUH88"/>
      <c r="EUI88"/>
      <c r="EUJ88"/>
      <c r="EUK88"/>
      <c r="EUL88"/>
      <c r="EUM88"/>
      <c r="EUN88"/>
      <c r="EUO88"/>
      <c r="EUP88"/>
      <c r="EUQ88"/>
      <c r="EUR88"/>
      <c r="EUS88"/>
      <c r="EUT88"/>
      <c r="EUU88"/>
      <c r="EUV88"/>
      <c r="EUW88"/>
      <c r="EUX88"/>
      <c r="EUY88"/>
      <c r="EUZ88"/>
      <c r="EVA88"/>
      <c r="EVB88"/>
      <c r="EVC88"/>
      <c r="EVD88"/>
      <c r="EVE88"/>
      <c r="EVF88"/>
      <c r="EVG88"/>
      <c r="EVH88"/>
      <c r="EVI88"/>
      <c r="EVJ88"/>
      <c r="EVK88"/>
      <c r="EVL88"/>
      <c r="EVM88"/>
      <c r="EVN88"/>
      <c r="EVO88"/>
      <c r="EVP88"/>
      <c r="EVQ88"/>
      <c r="EVR88"/>
      <c r="EVS88"/>
      <c r="EVT88"/>
      <c r="EVU88"/>
      <c r="EVV88"/>
      <c r="EVW88"/>
      <c r="EVX88"/>
      <c r="EVY88"/>
      <c r="EVZ88"/>
      <c r="EWA88"/>
      <c r="EWB88"/>
      <c r="EWC88"/>
      <c r="EWD88"/>
      <c r="EWE88"/>
      <c r="EWF88"/>
      <c r="EWG88"/>
      <c r="EWH88"/>
      <c r="EWI88"/>
      <c r="EWJ88"/>
      <c r="EWK88"/>
      <c r="EWL88"/>
      <c r="EWM88"/>
      <c r="EWN88"/>
      <c r="EWO88"/>
      <c r="EWP88"/>
      <c r="EWQ88"/>
      <c r="EWR88"/>
      <c r="EWS88"/>
      <c r="EWT88"/>
      <c r="EWU88"/>
      <c r="EWV88"/>
      <c r="EWW88"/>
      <c r="EWX88"/>
      <c r="EWY88"/>
      <c r="EWZ88"/>
      <c r="EXA88"/>
      <c r="EXB88"/>
      <c r="EXC88"/>
      <c r="EXD88"/>
      <c r="EXE88"/>
      <c r="EXF88"/>
      <c r="EXG88"/>
      <c r="EXH88"/>
      <c r="EXI88"/>
      <c r="EXJ88"/>
      <c r="EXK88"/>
      <c r="EXL88"/>
      <c r="EXM88"/>
      <c r="EXN88"/>
      <c r="EXO88"/>
      <c r="EXP88"/>
      <c r="EXQ88"/>
      <c r="EXR88"/>
      <c r="EXS88"/>
      <c r="EXT88"/>
      <c r="EXU88"/>
      <c r="EXV88"/>
      <c r="EXW88"/>
      <c r="EXX88"/>
      <c r="EXY88"/>
      <c r="EXZ88"/>
      <c r="EYA88"/>
      <c r="EYB88"/>
      <c r="EYC88"/>
      <c r="EYD88"/>
      <c r="EYE88"/>
      <c r="EYF88"/>
      <c r="EYG88"/>
      <c r="EYH88"/>
      <c r="EYI88"/>
      <c r="EYJ88"/>
      <c r="EYK88"/>
      <c r="EYL88"/>
      <c r="EYM88"/>
      <c r="EYN88"/>
      <c r="EYO88"/>
      <c r="EYP88"/>
      <c r="EYQ88"/>
      <c r="EYR88"/>
      <c r="EYS88"/>
      <c r="EYT88"/>
      <c r="EYU88"/>
      <c r="EYV88"/>
      <c r="EYW88"/>
      <c r="EYX88"/>
      <c r="EYY88"/>
      <c r="EYZ88"/>
      <c r="EZA88"/>
      <c r="EZB88"/>
      <c r="EZC88"/>
      <c r="EZD88"/>
      <c r="EZE88"/>
      <c r="EZF88"/>
      <c r="EZG88"/>
      <c r="EZH88"/>
      <c r="EZI88"/>
      <c r="EZJ88"/>
      <c r="EZK88"/>
      <c r="EZL88"/>
      <c r="EZM88"/>
      <c r="EZN88"/>
      <c r="EZO88"/>
      <c r="EZP88"/>
      <c r="EZQ88"/>
      <c r="EZR88"/>
      <c r="EZS88"/>
      <c r="EZT88"/>
      <c r="EZU88"/>
      <c r="EZV88"/>
      <c r="EZW88"/>
      <c r="EZX88"/>
      <c r="EZY88"/>
      <c r="EZZ88"/>
      <c r="FAA88"/>
      <c r="FAB88"/>
      <c r="FAC88"/>
      <c r="FAD88"/>
      <c r="FAE88"/>
      <c r="FAF88"/>
      <c r="FAG88"/>
      <c r="FAH88"/>
      <c r="FAI88"/>
      <c r="FAJ88"/>
      <c r="FAK88"/>
      <c r="FAL88"/>
      <c r="FAM88"/>
      <c r="FAN88"/>
      <c r="FAO88"/>
      <c r="FAP88"/>
      <c r="FAQ88"/>
      <c r="FAR88"/>
      <c r="FAS88"/>
      <c r="FAT88"/>
      <c r="FAU88"/>
      <c r="FAV88"/>
      <c r="FAW88"/>
      <c r="FAX88"/>
      <c r="FAY88"/>
      <c r="FAZ88"/>
      <c r="FBA88"/>
      <c r="FBB88"/>
      <c r="FBC88"/>
      <c r="FBD88"/>
      <c r="FBE88"/>
      <c r="FBF88"/>
      <c r="FBG88"/>
      <c r="FBH88"/>
      <c r="FBI88"/>
      <c r="FBJ88"/>
      <c r="FBK88"/>
      <c r="FBL88"/>
      <c r="FBM88"/>
      <c r="FBN88"/>
      <c r="FBO88"/>
      <c r="FBP88"/>
      <c r="FBQ88"/>
      <c r="FBR88"/>
      <c r="FBS88"/>
      <c r="FBT88"/>
      <c r="FBU88"/>
      <c r="FBV88"/>
      <c r="FBW88"/>
      <c r="FBX88"/>
      <c r="FBY88"/>
      <c r="FBZ88"/>
      <c r="FCA88"/>
      <c r="FCB88"/>
      <c r="FCC88"/>
      <c r="FCD88"/>
      <c r="FCE88"/>
      <c r="FCF88"/>
      <c r="FCG88"/>
      <c r="FCH88"/>
      <c r="FCI88"/>
      <c r="FCJ88"/>
      <c r="FCK88"/>
      <c r="FCL88"/>
      <c r="FCM88"/>
      <c r="FCN88"/>
      <c r="FCO88"/>
      <c r="FCP88"/>
      <c r="FCQ88"/>
      <c r="FCR88"/>
      <c r="FCS88"/>
      <c r="FCT88"/>
      <c r="FCU88"/>
      <c r="FCV88"/>
      <c r="FCW88"/>
      <c r="FCX88"/>
      <c r="FCY88"/>
      <c r="FCZ88"/>
      <c r="FDA88"/>
      <c r="FDB88"/>
      <c r="FDC88"/>
      <c r="FDD88"/>
      <c r="FDE88"/>
      <c r="FDF88"/>
      <c r="FDG88"/>
      <c r="FDH88"/>
      <c r="FDI88"/>
      <c r="FDJ88"/>
      <c r="FDK88"/>
      <c r="FDL88"/>
      <c r="FDM88"/>
      <c r="FDN88"/>
      <c r="FDO88"/>
      <c r="FDP88"/>
      <c r="FDQ88"/>
      <c r="FDR88"/>
      <c r="FDS88"/>
      <c r="FDT88"/>
      <c r="FDU88"/>
      <c r="FDV88"/>
      <c r="FDW88"/>
      <c r="FDX88"/>
      <c r="FDY88"/>
      <c r="FDZ88"/>
      <c r="FEA88"/>
      <c r="FEB88"/>
      <c r="FEC88"/>
      <c r="FED88"/>
      <c r="FEE88"/>
      <c r="FEF88"/>
      <c r="FEG88"/>
      <c r="FEH88"/>
      <c r="FEI88"/>
      <c r="FEJ88"/>
      <c r="FEK88"/>
      <c r="FEL88"/>
      <c r="FEM88"/>
      <c r="FEN88"/>
      <c r="FEO88"/>
      <c r="FEP88"/>
      <c r="FEQ88"/>
      <c r="FER88"/>
      <c r="FES88"/>
      <c r="FET88"/>
      <c r="FEU88"/>
      <c r="FEV88"/>
      <c r="FEW88"/>
      <c r="FEX88"/>
      <c r="FEY88"/>
      <c r="FEZ88"/>
      <c r="FFA88"/>
      <c r="FFB88"/>
      <c r="FFC88"/>
      <c r="FFD88"/>
      <c r="FFE88"/>
      <c r="FFF88"/>
      <c r="FFG88"/>
      <c r="FFH88"/>
      <c r="FFI88"/>
      <c r="FFJ88"/>
      <c r="FFK88"/>
      <c r="FFL88"/>
      <c r="FFM88"/>
      <c r="FFN88"/>
      <c r="FFO88"/>
      <c r="FFP88"/>
      <c r="FFQ88"/>
      <c r="FFR88"/>
      <c r="FFS88"/>
      <c r="FFT88"/>
      <c r="FFU88"/>
      <c r="FFV88"/>
      <c r="FFW88"/>
      <c r="FFX88"/>
      <c r="FFY88"/>
      <c r="FFZ88"/>
      <c r="FGA88"/>
      <c r="FGB88"/>
      <c r="FGC88"/>
      <c r="FGD88"/>
      <c r="FGE88"/>
      <c r="FGF88"/>
      <c r="FGG88"/>
      <c r="FGH88"/>
      <c r="FGI88"/>
      <c r="FGJ88"/>
      <c r="FGK88"/>
      <c r="FGL88"/>
      <c r="FGM88"/>
      <c r="FGN88"/>
      <c r="FGO88"/>
      <c r="FGP88"/>
      <c r="FGQ88"/>
      <c r="FGR88"/>
      <c r="FGS88"/>
      <c r="FGT88"/>
      <c r="FGU88"/>
      <c r="FGV88"/>
      <c r="FGW88"/>
      <c r="FGX88"/>
      <c r="FGY88"/>
      <c r="FGZ88"/>
      <c r="FHA88"/>
      <c r="FHB88"/>
      <c r="FHC88"/>
      <c r="FHD88"/>
      <c r="FHE88"/>
      <c r="FHF88"/>
      <c r="FHG88"/>
      <c r="FHH88"/>
      <c r="FHI88"/>
      <c r="FHJ88"/>
      <c r="FHK88"/>
      <c r="FHL88"/>
      <c r="FHM88"/>
      <c r="FHN88"/>
      <c r="FHO88"/>
      <c r="FHP88"/>
      <c r="FHQ88"/>
      <c r="FHR88"/>
      <c r="FHS88"/>
      <c r="FHT88"/>
      <c r="FHU88"/>
      <c r="FHV88"/>
      <c r="FHW88"/>
      <c r="FHX88"/>
      <c r="FHY88"/>
      <c r="FHZ88"/>
      <c r="FIA88"/>
      <c r="FIB88"/>
      <c r="FIC88"/>
      <c r="FID88"/>
      <c r="FIE88"/>
      <c r="FIF88"/>
      <c r="FIG88"/>
      <c r="FIH88"/>
      <c r="FII88"/>
      <c r="FIJ88"/>
      <c r="FIK88"/>
      <c r="FIL88"/>
      <c r="FIM88"/>
      <c r="FIN88"/>
      <c r="FIO88"/>
      <c r="FIP88"/>
      <c r="FIQ88"/>
      <c r="FIR88"/>
      <c r="FIS88"/>
      <c r="FIT88"/>
      <c r="FIU88"/>
      <c r="FIV88"/>
      <c r="FIW88"/>
      <c r="FIX88"/>
      <c r="FIY88"/>
      <c r="FIZ88"/>
      <c r="FJA88"/>
      <c r="FJB88"/>
      <c r="FJC88"/>
      <c r="FJD88"/>
      <c r="FJE88"/>
      <c r="FJF88"/>
      <c r="FJG88"/>
      <c r="FJH88"/>
      <c r="FJI88"/>
      <c r="FJJ88"/>
      <c r="FJK88"/>
      <c r="FJL88"/>
      <c r="FJM88"/>
      <c r="FJN88"/>
      <c r="FJO88"/>
      <c r="FJP88"/>
      <c r="FJQ88"/>
      <c r="FJR88"/>
      <c r="FJS88"/>
      <c r="FJT88"/>
      <c r="FJU88"/>
      <c r="FJV88"/>
      <c r="FJW88"/>
      <c r="FJX88"/>
      <c r="FJY88"/>
      <c r="FJZ88"/>
      <c r="FKA88"/>
      <c r="FKB88"/>
      <c r="FKC88"/>
      <c r="FKD88"/>
      <c r="FKE88"/>
      <c r="FKF88"/>
      <c r="FKG88"/>
      <c r="FKH88"/>
      <c r="FKI88"/>
      <c r="FKJ88"/>
      <c r="FKK88"/>
      <c r="FKL88"/>
      <c r="FKM88"/>
      <c r="FKN88"/>
      <c r="FKO88"/>
      <c r="FKP88"/>
      <c r="FKQ88"/>
      <c r="FKR88"/>
      <c r="FKS88"/>
      <c r="FKT88"/>
      <c r="FKU88"/>
      <c r="FKV88"/>
      <c r="FKW88"/>
      <c r="FKX88"/>
      <c r="FKY88"/>
      <c r="FKZ88"/>
      <c r="FLA88"/>
      <c r="FLB88"/>
      <c r="FLC88"/>
      <c r="FLD88"/>
      <c r="FLE88"/>
      <c r="FLF88"/>
      <c r="FLG88"/>
      <c r="FLH88"/>
      <c r="FLI88"/>
      <c r="FLJ88"/>
      <c r="FLK88"/>
      <c r="FLL88"/>
      <c r="FLM88"/>
      <c r="FLN88"/>
      <c r="FLO88"/>
      <c r="FLP88"/>
      <c r="FLQ88"/>
      <c r="FLR88"/>
      <c r="FLS88"/>
      <c r="FLT88"/>
      <c r="FLU88"/>
      <c r="FLV88"/>
      <c r="FLW88"/>
      <c r="FLX88"/>
      <c r="FLY88"/>
      <c r="FLZ88"/>
      <c r="FMA88"/>
      <c r="FMB88"/>
      <c r="FMC88"/>
      <c r="FMD88"/>
      <c r="FME88"/>
      <c r="FMF88"/>
      <c r="FMG88"/>
      <c r="FMH88"/>
      <c r="FMI88"/>
      <c r="FMJ88"/>
      <c r="FMK88"/>
      <c r="FML88"/>
      <c r="FMM88"/>
      <c r="FMN88"/>
      <c r="FMO88"/>
      <c r="FMP88"/>
      <c r="FMQ88"/>
      <c r="FMR88"/>
      <c r="FMS88"/>
      <c r="FMT88"/>
      <c r="FMU88"/>
      <c r="FMV88"/>
      <c r="FMW88"/>
      <c r="FMX88"/>
      <c r="FMY88"/>
      <c r="FMZ88"/>
      <c r="FNA88"/>
      <c r="FNB88"/>
      <c r="FNC88"/>
      <c r="FND88"/>
      <c r="FNE88"/>
      <c r="FNF88"/>
      <c r="FNG88"/>
      <c r="FNH88"/>
      <c r="FNI88"/>
      <c r="FNJ88"/>
      <c r="FNK88"/>
      <c r="FNL88"/>
      <c r="FNM88"/>
      <c r="FNN88"/>
      <c r="FNO88"/>
      <c r="FNP88"/>
      <c r="FNQ88"/>
      <c r="FNR88"/>
      <c r="FNS88"/>
      <c r="FNT88"/>
      <c r="FNU88"/>
      <c r="FNV88"/>
      <c r="FNW88"/>
      <c r="FNX88"/>
      <c r="FNY88"/>
      <c r="FNZ88"/>
      <c r="FOA88"/>
      <c r="FOB88"/>
      <c r="FOC88"/>
      <c r="FOD88"/>
      <c r="FOE88"/>
      <c r="FOF88"/>
      <c r="FOG88"/>
      <c r="FOH88"/>
      <c r="FOI88"/>
      <c r="FOJ88"/>
      <c r="FOK88"/>
      <c r="FOL88"/>
      <c r="FOM88"/>
      <c r="FON88"/>
      <c r="FOO88"/>
      <c r="FOP88"/>
      <c r="FOQ88"/>
      <c r="FOR88"/>
      <c r="FOS88"/>
      <c r="FOT88"/>
      <c r="FOU88"/>
      <c r="FOV88"/>
      <c r="FOW88"/>
      <c r="FOX88"/>
      <c r="FOY88"/>
      <c r="FOZ88"/>
      <c r="FPA88"/>
      <c r="FPB88"/>
      <c r="FPC88"/>
      <c r="FPD88"/>
      <c r="FPE88"/>
      <c r="FPF88"/>
      <c r="FPG88"/>
      <c r="FPH88"/>
      <c r="FPI88"/>
      <c r="FPJ88"/>
      <c r="FPK88"/>
      <c r="FPL88"/>
      <c r="FPM88"/>
      <c r="FPN88"/>
      <c r="FPO88"/>
      <c r="FPP88"/>
      <c r="FPQ88"/>
      <c r="FPR88"/>
      <c r="FPS88"/>
      <c r="FPT88"/>
      <c r="FPU88"/>
      <c r="FPV88"/>
      <c r="FPW88"/>
      <c r="FPX88"/>
      <c r="FPY88"/>
      <c r="FPZ88"/>
      <c r="FQA88"/>
      <c r="FQB88"/>
      <c r="FQC88"/>
      <c r="FQD88"/>
      <c r="FQE88"/>
      <c r="FQF88"/>
      <c r="FQG88"/>
      <c r="FQH88"/>
      <c r="FQI88"/>
      <c r="FQJ88"/>
      <c r="FQK88"/>
      <c r="FQL88"/>
      <c r="FQM88"/>
      <c r="FQN88"/>
      <c r="FQO88"/>
      <c r="FQP88"/>
      <c r="FQQ88"/>
      <c r="FQR88"/>
      <c r="FQS88"/>
      <c r="FQT88"/>
      <c r="FQU88"/>
      <c r="FQV88"/>
      <c r="FQW88"/>
      <c r="FQX88"/>
      <c r="FQY88"/>
      <c r="FQZ88"/>
      <c r="FRA88"/>
      <c r="FRB88"/>
      <c r="FRC88"/>
      <c r="FRD88"/>
      <c r="FRE88"/>
      <c r="FRF88"/>
      <c r="FRG88"/>
      <c r="FRH88"/>
      <c r="FRI88"/>
      <c r="FRJ88"/>
      <c r="FRK88"/>
      <c r="FRL88"/>
      <c r="FRM88"/>
      <c r="FRN88"/>
      <c r="FRO88"/>
      <c r="FRP88"/>
      <c r="FRQ88"/>
      <c r="FRR88"/>
      <c r="FRS88"/>
      <c r="FRT88"/>
      <c r="FRU88"/>
      <c r="FRV88"/>
      <c r="FRW88"/>
      <c r="FRX88"/>
      <c r="FRY88"/>
      <c r="FRZ88"/>
      <c r="FSA88"/>
      <c r="FSB88"/>
      <c r="FSC88"/>
      <c r="FSD88"/>
      <c r="FSE88"/>
      <c r="FSF88"/>
      <c r="FSG88"/>
      <c r="FSH88"/>
      <c r="FSI88"/>
      <c r="FSJ88"/>
      <c r="FSK88"/>
      <c r="FSL88"/>
      <c r="FSM88"/>
      <c r="FSN88"/>
      <c r="FSO88"/>
      <c r="FSP88"/>
      <c r="FSQ88"/>
      <c r="FSR88"/>
      <c r="FSS88"/>
      <c r="FST88"/>
      <c r="FSU88"/>
      <c r="FSV88"/>
      <c r="FSW88"/>
      <c r="FSX88"/>
      <c r="FSY88"/>
      <c r="FSZ88"/>
      <c r="FTA88"/>
      <c r="FTB88"/>
      <c r="FTC88"/>
      <c r="FTD88"/>
      <c r="FTE88"/>
      <c r="FTF88"/>
      <c r="FTG88"/>
      <c r="FTH88"/>
      <c r="FTI88"/>
      <c r="FTJ88"/>
      <c r="FTK88"/>
      <c r="FTL88"/>
      <c r="FTM88"/>
      <c r="FTN88"/>
      <c r="FTO88"/>
      <c r="FTP88"/>
      <c r="FTQ88"/>
      <c r="FTR88"/>
      <c r="FTS88"/>
      <c r="FTT88"/>
      <c r="FTU88"/>
      <c r="FTV88"/>
      <c r="FTW88"/>
      <c r="FTX88"/>
      <c r="FTY88"/>
      <c r="FTZ88"/>
      <c r="FUA88"/>
      <c r="FUB88"/>
      <c r="FUC88"/>
      <c r="FUD88"/>
      <c r="FUE88"/>
      <c r="FUF88"/>
      <c r="FUG88"/>
      <c r="FUH88"/>
      <c r="FUI88"/>
      <c r="FUJ88"/>
      <c r="FUK88"/>
      <c r="FUL88"/>
      <c r="FUM88"/>
      <c r="FUN88"/>
      <c r="FUO88"/>
      <c r="FUP88"/>
      <c r="FUQ88"/>
      <c r="FUR88"/>
      <c r="FUS88"/>
    </row>
    <row r="89" spans="1:4621" s="143" customFormat="1">
      <c r="A89" s="149" t="s">
        <v>89</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47"/>
      <c r="AA89" s="147"/>
      <c r="AB89" s="147"/>
      <c r="AC89" s="148"/>
      <c r="AD89" s="142">
        <f>ROW()</f>
        <v>89</v>
      </c>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c r="AML89"/>
      <c r="AMM89"/>
      <c r="AMN89"/>
      <c r="AMO89"/>
      <c r="AMP89"/>
      <c r="AMQ89"/>
      <c r="AMR89"/>
      <c r="AMS89"/>
      <c r="AMT89"/>
      <c r="AMU89"/>
      <c r="AMV89"/>
      <c r="AMW89"/>
      <c r="AMX89"/>
      <c r="AMY89"/>
      <c r="AMZ89"/>
      <c r="ANA89"/>
      <c r="ANB89"/>
      <c r="ANC89"/>
      <c r="AND89"/>
      <c r="ANE89"/>
      <c r="ANF89"/>
      <c r="ANG89"/>
      <c r="ANH89"/>
      <c r="ANI89"/>
      <c r="ANJ89"/>
      <c r="ANK89"/>
      <c r="ANL89"/>
      <c r="ANM89"/>
      <c r="ANN89"/>
      <c r="ANO89"/>
      <c r="ANP89"/>
      <c r="ANQ89"/>
      <c r="ANR89"/>
      <c r="ANS89"/>
      <c r="ANT89"/>
      <c r="ANU89"/>
      <c r="ANV89"/>
      <c r="ANW89"/>
      <c r="ANX89"/>
      <c r="ANY89"/>
      <c r="ANZ89"/>
      <c r="AOA89"/>
      <c r="AOB89"/>
      <c r="AOC89"/>
      <c r="AOD89"/>
      <c r="AOE89"/>
      <c r="AOF89"/>
      <c r="AOG89"/>
      <c r="AOH89"/>
      <c r="AOI89"/>
      <c r="AOJ89"/>
      <c r="AOK89"/>
      <c r="AOL89"/>
      <c r="AOM89"/>
      <c r="AON89"/>
      <c r="AOO89"/>
      <c r="AOP89"/>
      <c r="AOQ89"/>
      <c r="AOR89"/>
      <c r="AOS89"/>
      <c r="AOT89"/>
      <c r="AOU89"/>
      <c r="AOV89"/>
      <c r="AOW89"/>
      <c r="AOX89"/>
      <c r="AOY89"/>
      <c r="AOZ89"/>
      <c r="APA89"/>
      <c r="APB89"/>
      <c r="APC89"/>
      <c r="APD89"/>
      <c r="APE89"/>
      <c r="APF89"/>
      <c r="APG89"/>
      <c r="APH89"/>
      <c r="API89"/>
      <c r="APJ89"/>
      <c r="APK89"/>
      <c r="APL89"/>
      <c r="APM89"/>
      <c r="APN89"/>
      <c r="APO89"/>
      <c r="APP89"/>
      <c r="APQ89"/>
      <c r="APR89"/>
      <c r="APS89"/>
      <c r="APT89"/>
      <c r="APU89"/>
      <c r="APV89"/>
      <c r="APW89"/>
      <c r="APX89"/>
      <c r="APY89"/>
      <c r="APZ89"/>
      <c r="AQA89"/>
      <c r="AQB89"/>
      <c r="AQC89"/>
      <c r="AQD89"/>
      <c r="AQE89"/>
      <c r="AQF89"/>
      <c r="AQG89"/>
      <c r="AQH89"/>
      <c r="AQI89"/>
      <c r="AQJ89"/>
      <c r="AQK89"/>
      <c r="AQL89"/>
      <c r="AQM89"/>
      <c r="AQN89"/>
      <c r="AQO89"/>
      <c r="AQP89"/>
      <c r="AQQ89"/>
      <c r="AQR89"/>
      <c r="AQS89"/>
      <c r="AQT89"/>
      <c r="AQU89"/>
      <c r="AQV89"/>
      <c r="AQW89"/>
      <c r="AQX89"/>
      <c r="AQY89"/>
      <c r="AQZ89"/>
      <c r="ARA89"/>
      <c r="ARB89"/>
      <c r="ARC89"/>
      <c r="ARD89"/>
      <c r="ARE89"/>
      <c r="ARF89"/>
      <c r="ARG89"/>
      <c r="ARH89"/>
      <c r="ARI89"/>
      <c r="ARJ89"/>
      <c r="ARK89"/>
      <c r="ARL89"/>
      <c r="ARM89"/>
      <c r="ARN89"/>
      <c r="ARO89"/>
      <c r="ARP89"/>
      <c r="ARQ89"/>
      <c r="ARR89"/>
      <c r="ARS89"/>
      <c r="ART89"/>
      <c r="ARU89"/>
      <c r="ARV89"/>
      <c r="ARW89"/>
      <c r="ARX89"/>
      <c r="ARY89"/>
      <c r="ARZ89"/>
      <c r="ASA89"/>
      <c r="ASB89"/>
      <c r="ASC89"/>
      <c r="ASD89"/>
      <c r="ASE89"/>
      <c r="ASF89"/>
      <c r="ASG89"/>
      <c r="ASH89"/>
      <c r="ASI89"/>
      <c r="ASJ89"/>
      <c r="ASK89"/>
      <c r="ASL89"/>
      <c r="ASM89"/>
      <c r="ASN89"/>
      <c r="ASO89"/>
      <c r="ASP89"/>
      <c r="ASQ89"/>
      <c r="ASR89"/>
      <c r="ASS89"/>
      <c r="AST89"/>
      <c r="ASU89"/>
      <c r="ASV89"/>
      <c r="ASW89"/>
      <c r="ASX89"/>
      <c r="ASY89"/>
      <c r="ASZ89"/>
      <c r="ATA89"/>
      <c r="ATB89"/>
      <c r="ATC89"/>
      <c r="ATD89"/>
      <c r="ATE89"/>
      <c r="ATF89"/>
      <c r="ATG89"/>
      <c r="ATH89"/>
      <c r="ATI89"/>
      <c r="ATJ89"/>
      <c r="ATK89"/>
      <c r="ATL89"/>
      <c r="ATM89"/>
      <c r="ATN89"/>
      <c r="ATO89"/>
      <c r="ATP89"/>
      <c r="ATQ89"/>
      <c r="ATR89"/>
      <c r="ATS89"/>
      <c r="ATT89"/>
      <c r="ATU89"/>
      <c r="ATV89"/>
      <c r="ATW89"/>
      <c r="ATX89"/>
      <c r="ATY89"/>
      <c r="ATZ89"/>
      <c r="AUA89"/>
      <c r="AUB89"/>
      <c r="AUC89"/>
      <c r="AUD89"/>
      <c r="AUE89"/>
      <c r="AUF89"/>
      <c r="AUG89"/>
      <c r="AUH89"/>
      <c r="AUI89"/>
      <c r="AUJ89"/>
      <c r="AUK89"/>
      <c r="AUL89"/>
      <c r="AUM89"/>
      <c r="AUN89"/>
      <c r="AUO89"/>
      <c r="AUP89"/>
      <c r="AUQ89"/>
      <c r="AUR89"/>
      <c r="AUS89"/>
      <c r="AUT89"/>
      <c r="AUU89"/>
      <c r="AUV89"/>
      <c r="AUW89"/>
      <c r="AUX89"/>
      <c r="AUY89"/>
      <c r="AUZ89"/>
      <c r="AVA89"/>
      <c r="AVB89"/>
      <c r="AVC89"/>
      <c r="AVD89"/>
      <c r="AVE89"/>
      <c r="AVF89"/>
      <c r="AVG89"/>
      <c r="AVH89"/>
      <c r="AVI89"/>
      <c r="AVJ89"/>
      <c r="AVK89"/>
      <c r="AVL89"/>
      <c r="AVM89"/>
      <c r="AVN89"/>
      <c r="AVO89"/>
      <c r="AVP89"/>
      <c r="AVQ89"/>
      <c r="AVR89"/>
      <c r="AVS89"/>
      <c r="AVT89"/>
      <c r="AVU89"/>
      <c r="AVV89"/>
      <c r="AVW89"/>
      <c r="AVX89"/>
      <c r="AVY89"/>
      <c r="AVZ89"/>
      <c r="AWA89"/>
      <c r="AWB89"/>
      <c r="AWC89"/>
      <c r="AWD89"/>
      <c r="AWE89"/>
      <c r="AWF89"/>
      <c r="AWG89"/>
      <c r="AWH89"/>
      <c r="AWI89"/>
      <c r="AWJ89"/>
      <c r="AWK89"/>
      <c r="AWL89"/>
      <c r="AWM89"/>
      <c r="AWN89"/>
      <c r="AWO89"/>
      <c r="AWP89"/>
      <c r="AWQ89"/>
      <c r="AWR89"/>
      <c r="AWS89"/>
      <c r="AWT89"/>
      <c r="AWU89"/>
      <c r="AWV89"/>
      <c r="AWW89"/>
      <c r="AWX89"/>
      <c r="AWY89"/>
      <c r="AWZ89"/>
      <c r="AXA89"/>
      <c r="AXB89"/>
      <c r="AXC89"/>
      <c r="AXD89"/>
      <c r="AXE89"/>
      <c r="AXF89"/>
      <c r="AXG89"/>
      <c r="AXH89"/>
      <c r="AXI89"/>
      <c r="AXJ89"/>
      <c r="AXK89"/>
      <c r="AXL89"/>
      <c r="AXM89"/>
      <c r="AXN89"/>
      <c r="AXO89"/>
      <c r="AXP89"/>
      <c r="AXQ89"/>
      <c r="AXR89"/>
      <c r="AXS89"/>
      <c r="AXT89"/>
      <c r="AXU89"/>
      <c r="AXV89"/>
      <c r="AXW89"/>
      <c r="AXX89"/>
      <c r="AXY89"/>
      <c r="AXZ89"/>
      <c r="AYA89"/>
      <c r="AYB89"/>
      <c r="AYC89"/>
      <c r="AYD89"/>
      <c r="AYE89"/>
      <c r="AYF89"/>
      <c r="AYG89"/>
      <c r="AYH89"/>
      <c r="AYI89"/>
      <c r="AYJ89"/>
      <c r="AYK89"/>
      <c r="AYL89"/>
      <c r="AYM89"/>
      <c r="AYN89"/>
      <c r="AYO89"/>
      <c r="AYP89"/>
      <c r="AYQ89"/>
      <c r="AYR89"/>
      <c r="AYS89"/>
      <c r="AYT89"/>
      <c r="AYU89"/>
      <c r="AYV89"/>
      <c r="AYW89"/>
      <c r="AYX89"/>
      <c r="AYY89"/>
      <c r="AYZ89"/>
      <c r="AZA89"/>
      <c r="AZB89"/>
      <c r="AZC89"/>
      <c r="AZD89"/>
      <c r="AZE89"/>
      <c r="AZF89"/>
      <c r="AZG89"/>
      <c r="AZH89"/>
      <c r="AZI89"/>
      <c r="AZJ89"/>
      <c r="AZK89"/>
      <c r="AZL89"/>
      <c r="AZM89"/>
      <c r="AZN89"/>
      <c r="AZO89"/>
      <c r="AZP89"/>
      <c r="AZQ89"/>
      <c r="AZR89"/>
      <c r="AZS89"/>
      <c r="AZT89"/>
      <c r="AZU89"/>
      <c r="AZV89"/>
      <c r="AZW89"/>
      <c r="AZX89"/>
      <c r="AZY89"/>
      <c r="AZZ89"/>
      <c r="BAA89"/>
      <c r="BAB89"/>
      <c r="BAC89"/>
      <c r="BAD89"/>
      <c r="BAE89"/>
      <c r="BAF89"/>
      <c r="BAG89"/>
      <c r="BAH89"/>
      <c r="BAI89"/>
      <c r="BAJ89"/>
      <c r="BAK89"/>
      <c r="BAL89"/>
      <c r="BAM89"/>
      <c r="BAN89"/>
      <c r="BAO89"/>
      <c r="BAP89"/>
      <c r="BAQ89"/>
      <c r="BAR89"/>
      <c r="BAS89"/>
      <c r="BAT89"/>
      <c r="BAU89"/>
      <c r="BAV89"/>
      <c r="BAW89"/>
      <c r="BAX89"/>
      <c r="BAY89"/>
      <c r="BAZ89"/>
      <c r="BBA89"/>
      <c r="BBB89"/>
      <c r="BBC89"/>
      <c r="BBD89"/>
      <c r="BBE89"/>
      <c r="BBF89"/>
      <c r="BBG89"/>
      <c r="BBH89"/>
      <c r="BBI89"/>
      <c r="BBJ89"/>
      <c r="BBK89"/>
      <c r="BBL89"/>
      <c r="BBM89"/>
      <c r="BBN89"/>
      <c r="BBO89"/>
      <c r="BBP89"/>
      <c r="BBQ89"/>
      <c r="BBR89"/>
      <c r="BBS89"/>
      <c r="BBT89"/>
      <c r="BBU89"/>
      <c r="BBV89"/>
      <c r="BBW89"/>
      <c r="BBX89"/>
      <c r="BBY89"/>
      <c r="BBZ89"/>
      <c r="BCA89"/>
      <c r="BCB89"/>
      <c r="BCC89"/>
      <c r="BCD89"/>
      <c r="BCE89"/>
      <c r="BCF89"/>
      <c r="BCG89"/>
      <c r="BCH89"/>
      <c r="BCI89"/>
      <c r="BCJ89"/>
      <c r="BCK89"/>
      <c r="BCL89"/>
      <c r="BCM89"/>
      <c r="BCN89"/>
      <c r="BCO89"/>
      <c r="BCP89"/>
      <c r="BCQ89"/>
      <c r="BCR89"/>
      <c r="BCS89"/>
      <c r="BCT89"/>
      <c r="BCU89"/>
      <c r="BCV89"/>
      <c r="BCW89"/>
      <c r="BCX89"/>
      <c r="BCY89"/>
      <c r="BCZ89"/>
      <c r="BDA89"/>
      <c r="BDB89"/>
      <c r="BDC89"/>
      <c r="BDD89"/>
      <c r="BDE89"/>
      <c r="BDF89"/>
      <c r="BDG89"/>
      <c r="BDH89"/>
      <c r="BDI89"/>
      <c r="BDJ89"/>
      <c r="BDK89"/>
      <c r="BDL89"/>
      <c r="BDM89"/>
      <c r="BDN89"/>
      <c r="BDO89"/>
      <c r="BDP89"/>
      <c r="BDQ89"/>
      <c r="BDR89"/>
      <c r="BDS89"/>
      <c r="BDT89"/>
      <c r="BDU89"/>
      <c r="BDV89"/>
      <c r="BDW89"/>
      <c r="BDX89"/>
      <c r="BDY89"/>
      <c r="BDZ89"/>
      <c r="BEA89"/>
      <c r="BEB89"/>
      <c r="BEC89"/>
      <c r="BED89"/>
      <c r="BEE89"/>
      <c r="BEF89"/>
      <c r="BEG89"/>
      <c r="BEH89"/>
      <c r="BEI89"/>
      <c r="BEJ89"/>
      <c r="BEK89"/>
      <c r="BEL89"/>
      <c r="BEM89"/>
      <c r="BEN89"/>
      <c r="BEO89"/>
      <c r="BEP89"/>
      <c r="BEQ89"/>
      <c r="BER89"/>
      <c r="BES89"/>
      <c r="BET89"/>
      <c r="BEU89"/>
      <c r="BEV89"/>
      <c r="BEW89"/>
      <c r="BEX89"/>
      <c r="BEY89"/>
      <c r="BEZ89"/>
      <c r="BFA89"/>
      <c r="BFB89"/>
      <c r="BFC89"/>
      <c r="BFD89"/>
      <c r="BFE89"/>
      <c r="BFF89"/>
      <c r="BFG89"/>
      <c r="BFH89"/>
      <c r="BFI89"/>
      <c r="BFJ89"/>
      <c r="BFK89"/>
      <c r="BFL89"/>
      <c r="BFM89"/>
      <c r="BFN89"/>
      <c r="BFO89"/>
      <c r="BFP89"/>
      <c r="BFQ89"/>
      <c r="BFR89"/>
      <c r="BFS89"/>
      <c r="BFT89"/>
      <c r="BFU89"/>
      <c r="BFV89"/>
      <c r="BFW89"/>
      <c r="BFX89"/>
      <c r="BFY89"/>
      <c r="BFZ89"/>
      <c r="BGA89"/>
      <c r="BGB89"/>
      <c r="BGC89"/>
      <c r="BGD89"/>
      <c r="BGE89"/>
      <c r="BGF89"/>
      <c r="BGG89"/>
      <c r="BGH89"/>
      <c r="BGI89"/>
      <c r="BGJ89"/>
      <c r="BGK89"/>
      <c r="BGL89"/>
      <c r="BGM89"/>
      <c r="BGN89"/>
      <c r="BGO89"/>
      <c r="BGP89"/>
      <c r="BGQ89"/>
      <c r="BGR89"/>
      <c r="BGS89"/>
      <c r="BGT89"/>
      <c r="BGU89"/>
      <c r="BGV89"/>
      <c r="BGW89"/>
      <c r="BGX89"/>
      <c r="BGY89"/>
      <c r="BGZ89"/>
      <c r="BHA89"/>
      <c r="BHB89"/>
      <c r="BHC89"/>
      <c r="BHD89"/>
      <c r="BHE89"/>
      <c r="BHF89"/>
      <c r="BHG89"/>
      <c r="BHH89"/>
      <c r="BHI89"/>
      <c r="BHJ89"/>
      <c r="BHK89"/>
      <c r="BHL89"/>
      <c r="BHM89"/>
      <c r="BHN89"/>
      <c r="BHO89"/>
      <c r="BHP89"/>
      <c r="BHQ89"/>
      <c r="BHR89"/>
      <c r="BHS89"/>
      <c r="BHT89"/>
      <c r="BHU89"/>
      <c r="BHV89"/>
      <c r="BHW89"/>
      <c r="BHX89"/>
      <c r="BHY89"/>
      <c r="BHZ89"/>
      <c r="BIA89"/>
      <c r="BIB89"/>
      <c r="BIC89"/>
      <c r="BID89"/>
      <c r="BIE89"/>
      <c r="BIF89"/>
      <c r="BIG89"/>
      <c r="BIH89"/>
      <c r="BII89"/>
      <c r="BIJ89"/>
      <c r="BIK89"/>
      <c r="BIL89"/>
      <c r="BIM89"/>
      <c r="BIN89"/>
      <c r="BIO89"/>
      <c r="BIP89"/>
      <c r="BIQ89"/>
      <c r="BIR89"/>
      <c r="BIS89"/>
      <c r="BIT89"/>
      <c r="BIU89"/>
      <c r="BIV89"/>
      <c r="BIW89"/>
      <c r="BIX89"/>
      <c r="BIY89"/>
      <c r="BIZ89"/>
      <c r="BJA89"/>
      <c r="BJB89"/>
      <c r="BJC89"/>
      <c r="BJD89"/>
      <c r="BJE89"/>
      <c r="BJF89"/>
      <c r="BJG89"/>
      <c r="BJH89"/>
      <c r="BJI89"/>
      <c r="BJJ89"/>
      <c r="BJK89"/>
      <c r="BJL89"/>
      <c r="BJM89"/>
      <c r="BJN89"/>
      <c r="BJO89"/>
      <c r="BJP89"/>
      <c r="BJQ89"/>
      <c r="BJR89"/>
      <c r="BJS89"/>
      <c r="BJT89"/>
      <c r="BJU89"/>
      <c r="BJV89"/>
      <c r="BJW89"/>
      <c r="BJX89"/>
      <c r="BJY89"/>
      <c r="BJZ89"/>
      <c r="BKA89"/>
      <c r="BKB89"/>
      <c r="BKC89"/>
      <c r="BKD89"/>
      <c r="BKE89"/>
      <c r="BKF89"/>
      <c r="BKG89"/>
      <c r="BKH89"/>
      <c r="BKI89"/>
      <c r="BKJ89"/>
      <c r="BKK89"/>
      <c r="BKL89"/>
      <c r="BKM89"/>
      <c r="BKN89"/>
      <c r="BKO89"/>
      <c r="BKP89"/>
      <c r="BKQ89"/>
      <c r="BKR89"/>
      <c r="BKS89"/>
      <c r="BKT89"/>
      <c r="BKU89"/>
      <c r="BKV89"/>
      <c r="BKW89"/>
      <c r="BKX89"/>
      <c r="BKY89"/>
      <c r="BKZ89"/>
      <c r="BLA89"/>
      <c r="BLB89"/>
      <c r="BLC89"/>
      <c r="BLD89"/>
      <c r="BLE89"/>
      <c r="BLF89"/>
      <c r="BLG89"/>
      <c r="BLH89"/>
      <c r="BLI89"/>
      <c r="BLJ89"/>
      <c r="BLK89"/>
      <c r="BLL89"/>
      <c r="BLM89"/>
      <c r="BLN89"/>
      <c r="BLO89"/>
      <c r="BLP89"/>
      <c r="BLQ89"/>
      <c r="BLR89"/>
      <c r="BLS89"/>
      <c r="BLT89"/>
      <c r="BLU89"/>
      <c r="BLV89"/>
      <c r="BLW89"/>
      <c r="BLX89"/>
      <c r="BLY89"/>
      <c r="BLZ89"/>
      <c r="BMA89"/>
      <c r="BMB89"/>
      <c r="BMC89"/>
      <c r="BMD89"/>
      <c r="BME89"/>
      <c r="BMF89"/>
      <c r="BMG89"/>
      <c r="BMH89"/>
      <c r="BMI89"/>
      <c r="BMJ89"/>
      <c r="BMK89"/>
      <c r="BML89"/>
      <c r="BMM89"/>
      <c r="BMN89"/>
      <c r="BMO89"/>
      <c r="BMP89"/>
      <c r="BMQ89"/>
      <c r="BMR89"/>
      <c r="BMS89"/>
      <c r="BMT89"/>
      <c r="BMU89"/>
      <c r="BMV89"/>
      <c r="BMW89"/>
      <c r="BMX89"/>
      <c r="BMY89"/>
      <c r="BMZ89"/>
      <c r="BNA89"/>
      <c r="BNB89"/>
      <c r="BNC89"/>
      <c r="BND89"/>
      <c r="BNE89"/>
      <c r="BNF89"/>
      <c r="BNG89"/>
      <c r="BNH89"/>
      <c r="BNI89"/>
      <c r="BNJ89"/>
      <c r="BNK89"/>
      <c r="BNL89"/>
      <c r="BNM89"/>
      <c r="BNN89"/>
      <c r="BNO89"/>
      <c r="BNP89"/>
      <c r="BNQ89"/>
      <c r="BNR89"/>
      <c r="BNS89"/>
      <c r="BNT89"/>
      <c r="BNU89"/>
      <c r="BNV89"/>
      <c r="BNW89"/>
      <c r="BNX89"/>
      <c r="BNY89"/>
      <c r="BNZ89"/>
      <c r="BOA89"/>
      <c r="BOB89"/>
      <c r="BOC89"/>
      <c r="BOD89"/>
      <c r="BOE89"/>
      <c r="BOF89"/>
      <c r="BOG89"/>
      <c r="BOH89"/>
      <c r="BOI89"/>
      <c r="BOJ89"/>
      <c r="BOK89"/>
      <c r="BOL89"/>
      <c r="BOM89"/>
      <c r="BON89"/>
      <c r="BOO89"/>
      <c r="BOP89"/>
      <c r="BOQ89"/>
      <c r="BOR89"/>
      <c r="BOS89"/>
      <c r="BOT89"/>
      <c r="BOU89"/>
      <c r="BOV89"/>
      <c r="BOW89"/>
      <c r="BOX89"/>
      <c r="BOY89"/>
      <c r="BOZ89"/>
      <c r="BPA89"/>
      <c r="BPB89"/>
      <c r="BPC89"/>
      <c r="BPD89"/>
      <c r="BPE89"/>
      <c r="BPF89"/>
      <c r="BPG89"/>
      <c r="BPH89"/>
      <c r="BPI89"/>
      <c r="BPJ89"/>
      <c r="BPK89"/>
      <c r="BPL89"/>
      <c r="BPM89"/>
      <c r="BPN89"/>
      <c r="BPO89"/>
      <c r="BPP89"/>
      <c r="BPQ89"/>
      <c r="BPR89"/>
      <c r="BPS89"/>
      <c r="BPT89"/>
      <c r="BPU89"/>
      <c r="BPV89"/>
      <c r="BPW89"/>
      <c r="BPX89"/>
      <c r="BPY89"/>
      <c r="BPZ89"/>
      <c r="BQA89"/>
      <c r="BQB89"/>
      <c r="BQC89"/>
      <c r="BQD89"/>
      <c r="BQE89"/>
      <c r="BQF89"/>
      <c r="BQG89"/>
      <c r="BQH89"/>
      <c r="BQI89"/>
      <c r="BQJ89"/>
      <c r="BQK89"/>
      <c r="BQL89"/>
      <c r="BQM89"/>
      <c r="BQN89"/>
      <c r="BQO89"/>
      <c r="BQP89"/>
      <c r="BQQ89"/>
      <c r="BQR89"/>
      <c r="BQS89"/>
      <c r="BQT89"/>
      <c r="BQU89"/>
      <c r="BQV89"/>
      <c r="BQW89"/>
      <c r="BQX89"/>
      <c r="BQY89"/>
      <c r="BQZ89"/>
      <c r="BRA89"/>
      <c r="BRB89"/>
      <c r="BRC89"/>
      <c r="BRD89"/>
      <c r="BRE89"/>
      <c r="BRF89"/>
      <c r="BRG89"/>
      <c r="BRH89"/>
      <c r="BRI89"/>
      <c r="BRJ89"/>
      <c r="BRK89"/>
      <c r="BRL89"/>
      <c r="BRM89"/>
      <c r="BRN89"/>
      <c r="BRO89"/>
      <c r="BRP89"/>
      <c r="BRQ89"/>
      <c r="BRR89"/>
      <c r="BRS89"/>
      <c r="BRT89"/>
      <c r="BRU89"/>
      <c r="BRV89"/>
      <c r="BRW89"/>
      <c r="BRX89"/>
      <c r="BRY89"/>
      <c r="BRZ89"/>
      <c r="BSA89"/>
      <c r="BSB89"/>
      <c r="BSC89"/>
      <c r="BSD89"/>
      <c r="BSE89"/>
      <c r="BSF89"/>
      <c r="BSG89"/>
      <c r="BSH89"/>
      <c r="BSI89"/>
      <c r="BSJ89"/>
      <c r="BSK89"/>
      <c r="BSL89"/>
      <c r="BSM89"/>
      <c r="BSN89"/>
      <c r="BSO89"/>
      <c r="BSP89"/>
      <c r="BSQ89"/>
      <c r="BSR89"/>
      <c r="BSS89"/>
      <c r="BST89"/>
      <c r="BSU89"/>
      <c r="BSV89"/>
      <c r="BSW89"/>
      <c r="BSX89"/>
      <c r="BSY89"/>
      <c r="BSZ89"/>
      <c r="BTA89"/>
      <c r="BTB89"/>
      <c r="BTC89"/>
      <c r="BTD89"/>
      <c r="BTE89"/>
      <c r="BTF89"/>
      <c r="BTG89"/>
      <c r="BTH89"/>
      <c r="BTI89"/>
      <c r="BTJ89"/>
      <c r="BTK89"/>
      <c r="BTL89"/>
      <c r="BTM89"/>
      <c r="BTN89"/>
      <c r="BTO89"/>
      <c r="BTP89"/>
      <c r="BTQ89"/>
      <c r="BTR89"/>
      <c r="BTS89"/>
      <c r="BTT89"/>
      <c r="BTU89"/>
      <c r="BTV89"/>
      <c r="BTW89"/>
      <c r="BTX89"/>
      <c r="BTY89"/>
      <c r="BTZ89"/>
      <c r="BUA89"/>
      <c r="BUB89"/>
      <c r="BUC89"/>
      <c r="BUD89"/>
      <c r="BUE89"/>
      <c r="BUF89"/>
      <c r="BUG89"/>
      <c r="BUH89"/>
      <c r="BUI89"/>
      <c r="BUJ89"/>
      <c r="BUK89"/>
      <c r="BUL89"/>
      <c r="BUM89"/>
      <c r="BUN89"/>
      <c r="BUO89"/>
      <c r="BUP89"/>
      <c r="BUQ89"/>
      <c r="BUR89"/>
      <c r="BUS89"/>
      <c r="BUT89"/>
      <c r="BUU89"/>
      <c r="BUV89"/>
      <c r="BUW89"/>
      <c r="BUX89"/>
      <c r="BUY89"/>
      <c r="BUZ89"/>
      <c r="BVA89"/>
      <c r="BVB89"/>
      <c r="BVC89"/>
      <c r="BVD89"/>
      <c r="BVE89"/>
      <c r="BVF89"/>
      <c r="BVG89"/>
      <c r="BVH89"/>
      <c r="BVI89"/>
      <c r="BVJ89"/>
      <c r="BVK89"/>
      <c r="BVL89"/>
      <c r="BVM89"/>
      <c r="BVN89"/>
      <c r="BVO89"/>
      <c r="BVP89"/>
      <c r="BVQ89"/>
      <c r="BVR89"/>
      <c r="BVS89"/>
      <c r="BVT89"/>
      <c r="BVU89"/>
      <c r="BVV89"/>
      <c r="BVW89"/>
      <c r="BVX89"/>
      <c r="BVY89"/>
      <c r="BVZ89"/>
      <c r="BWA89"/>
      <c r="BWB89"/>
      <c r="BWC89"/>
      <c r="BWD89"/>
      <c r="BWE89"/>
      <c r="BWF89"/>
      <c r="BWG89"/>
      <c r="BWH89"/>
      <c r="BWI89"/>
      <c r="BWJ89"/>
      <c r="BWK89"/>
      <c r="BWL89"/>
      <c r="BWM89"/>
      <c r="BWN89"/>
      <c r="BWO89"/>
      <c r="BWP89"/>
      <c r="BWQ89"/>
      <c r="BWR89"/>
      <c r="BWS89"/>
      <c r="BWT89"/>
      <c r="BWU89"/>
      <c r="BWV89"/>
      <c r="BWW89"/>
      <c r="BWX89"/>
      <c r="BWY89"/>
      <c r="BWZ89"/>
      <c r="BXA89"/>
      <c r="BXB89"/>
      <c r="BXC89"/>
      <c r="BXD89"/>
      <c r="BXE89"/>
      <c r="BXF89"/>
      <c r="BXG89"/>
      <c r="BXH89"/>
      <c r="BXI89"/>
      <c r="BXJ89"/>
      <c r="BXK89"/>
      <c r="BXL89"/>
      <c r="BXM89"/>
      <c r="BXN89"/>
      <c r="BXO89"/>
      <c r="BXP89"/>
      <c r="BXQ89"/>
      <c r="BXR89"/>
      <c r="BXS89"/>
      <c r="BXT89"/>
      <c r="BXU89"/>
      <c r="BXV89"/>
      <c r="BXW89"/>
      <c r="BXX89"/>
      <c r="BXY89"/>
      <c r="BXZ89"/>
      <c r="BYA89"/>
      <c r="BYB89"/>
      <c r="BYC89"/>
      <c r="BYD89"/>
      <c r="BYE89"/>
      <c r="BYF89"/>
      <c r="BYG89"/>
      <c r="BYH89"/>
      <c r="BYI89"/>
      <c r="BYJ89"/>
      <c r="BYK89"/>
      <c r="BYL89"/>
      <c r="BYM89"/>
      <c r="BYN89"/>
      <c r="BYO89"/>
      <c r="BYP89"/>
      <c r="BYQ89"/>
      <c r="BYR89"/>
      <c r="BYS89"/>
      <c r="BYT89"/>
      <c r="BYU89"/>
      <c r="BYV89"/>
      <c r="BYW89"/>
      <c r="BYX89"/>
      <c r="BYY89"/>
      <c r="BYZ89"/>
      <c r="BZA89"/>
      <c r="BZB89"/>
      <c r="BZC89"/>
      <c r="BZD89"/>
      <c r="BZE89"/>
      <c r="BZF89"/>
      <c r="BZG89"/>
      <c r="BZH89"/>
      <c r="BZI89"/>
      <c r="BZJ89"/>
      <c r="BZK89"/>
      <c r="BZL89"/>
      <c r="BZM89"/>
      <c r="BZN89"/>
      <c r="BZO89"/>
      <c r="BZP89"/>
      <c r="BZQ89"/>
      <c r="BZR89"/>
      <c r="BZS89"/>
      <c r="BZT89"/>
      <c r="BZU89"/>
      <c r="BZV89"/>
      <c r="BZW89"/>
      <c r="BZX89"/>
      <c r="BZY89"/>
      <c r="BZZ89"/>
      <c r="CAA89"/>
      <c r="CAB89"/>
      <c r="CAC89"/>
      <c r="CAD89"/>
      <c r="CAE89"/>
      <c r="CAF89"/>
      <c r="CAG89"/>
      <c r="CAH89"/>
      <c r="CAI89"/>
      <c r="CAJ89"/>
      <c r="CAK89"/>
      <c r="CAL89"/>
      <c r="CAM89"/>
      <c r="CAN89"/>
      <c r="CAO89"/>
      <c r="CAP89"/>
      <c r="CAQ89"/>
      <c r="CAR89"/>
      <c r="CAS89"/>
      <c r="CAT89"/>
      <c r="CAU89"/>
      <c r="CAV89"/>
      <c r="CAW89"/>
      <c r="CAX89"/>
      <c r="CAY89"/>
      <c r="CAZ89"/>
      <c r="CBA89"/>
      <c r="CBB89"/>
      <c r="CBC89"/>
      <c r="CBD89"/>
      <c r="CBE89"/>
      <c r="CBF89"/>
      <c r="CBG89"/>
      <c r="CBH89"/>
      <c r="CBI89"/>
      <c r="CBJ89"/>
      <c r="CBK89"/>
      <c r="CBL89"/>
      <c r="CBM89"/>
      <c r="CBN89"/>
      <c r="CBO89"/>
      <c r="CBP89"/>
      <c r="CBQ89"/>
      <c r="CBR89"/>
      <c r="CBS89"/>
      <c r="CBT89"/>
      <c r="CBU89"/>
      <c r="CBV89"/>
      <c r="CBW89"/>
      <c r="CBX89"/>
      <c r="CBY89"/>
      <c r="CBZ89"/>
      <c r="CCA89"/>
      <c r="CCB89"/>
      <c r="CCC89"/>
      <c r="CCD89"/>
      <c r="CCE89"/>
      <c r="CCF89"/>
      <c r="CCG89"/>
      <c r="CCH89"/>
      <c r="CCI89"/>
      <c r="CCJ89"/>
      <c r="CCK89"/>
      <c r="CCL89"/>
      <c r="CCM89"/>
      <c r="CCN89"/>
      <c r="CCO89"/>
      <c r="CCP89"/>
      <c r="CCQ89"/>
      <c r="CCR89"/>
      <c r="CCS89"/>
      <c r="CCT89"/>
      <c r="CCU89"/>
      <c r="CCV89"/>
      <c r="CCW89"/>
      <c r="CCX89"/>
      <c r="CCY89"/>
      <c r="CCZ89"/>
      <c r="CDA89"/>
      <c r="CDB89"/>
      <c r="CDC89"/>
      <c r="CDD89"/>
      <c r="CDE89"/>
      <c r="CDF89"/>
      <c r="CDG89"/>
      <c r="CDH89"/>
      <c r="CDI89"/>
      <c r="CDJ89"/>
      <c r="CDK89"/>
      <c r="CDL89"/>
      <c r="CDM89"/>
      <c r="CDN89"/>
      <c r="CDO89"/>
      <c r="CDP89"/>
      <c r="CDQ89"/>
      <c r="CDR89"/>
      <c r="CDS89"/>
      <c r="CDT89"/>
      <c r="CDU89"/>
      <c r="CDV89"/>
      <c r="CDW89"/>
      <c r="CDX89"/>
      <c r="CDY89"/>
      <c r="CDZ89"/>
      <c r="CEA89"/>
      <c r="CEB89"/>
      <c r="CEC89"/>
      <c r="CED89"/>
      <c r="CEE89"/>
      <c r="CEF89"/>
      <c r="CEG89"/>
      <c r="CEH89"/>
      <c r="CEI89"/>
      <c r="CEJ89"/>
      <c r="CEK89"/>
      <c r="CEL89"/>
      <c r="CEM89"/>
      <c r="CEN89"/>
      <c r="CEO89"/>
      <c r="CEP89"/>
      <c r="CEQ89"/>
      <c r="CER89"/>
      <c r="CES89"/>
      <c r="CET89"/>
      <c r="CEU89"/>
      <c r="CEV89"/>
      <c r="CEW89"/>
      <c r="CEX89"/>
      <c r="CEY89"/>
      <c r="CEZ89"/>
      <c r="CFA89"/>
      <c r="CFB89"/>
      <c r="CFC89"/>
      <c r="CFD89"/>
      <c r="CFE89"/>
      <c r="CFF89"/>
      <c r="CFG89"/>
      <c r="CFH89"/>
      <c r="CFI89"/>
      <c r="CFJ89"/>
      <c r="CFK89"/>
      <c r="CFL89"/>
      <c r="CFM89"/>
      <c r="CFN89"/>
      <c r="CFO89"/>
      <c r="CFP89"/>
      <c r="CFQ89"/>
      <c r="CFR89"/>
      <c r="CFS89"/>
      <c r="CFT89"/>
      <c r="CFU89"/>
      <c r="CFV89"/>
      <c r="CFW89"/>
      <c r="CFX89"/>
      <c r="CFY89"/>
      <c r="CFZ89"/>
      <c r="CGA89"/>
      <c r="CGB89"/>
      <c r="CGC89"/>
      <c r="CGD89"/>
      <c r="CGE89"/>
      <c r="CGF89"/>
      <c r="CGG89"/>
      <c r="CGH89"/>
      <c r="CGI89"/>
      <c r="CGJ89"/>
      <c r="CGK89"/>
      <c r="CGL89"/>
      <c r="CGM89"/>
      <c r="CGN89"/>
      <c r="CGO89"/>
      <c r="CGP89"/>
      <c r="CGQ89"/>
      <c r="CGR89"/>
      <c r="CGS89"/>
      <c r="CGT89"/>
      <c r="CGU89"/>
      <c r="CGV89"/>
      <c r="CGW89"/>
      <c r="CGX89"/>
      <c r="CGY89"/>
      <c r="CGZ89"/>
      <c r="CHA89"/>
      <c r="CHB89"/>
      <c r="CHC89"/>
      <c r="CHD89"/>
      <c r="CHE89"/>
      <c r="CHF89"/>
      <c r="CHG89"/>
      <c r="CHH89"/>
      <c r="CHI89"/>
      <c r="CHJ89"/>
      <c r="CHK89"/>
      <c r="CHL89"/>
      <c r="CHM89"/>
      <c r="CHN89"/>
      <c r="CHO89"/>
      <c r="CHP89"/>
      <c r="CHQ89"/>
      <c r="CHR89"/>
      <c r="CHS89"/>
      <c r="CHT89"/>
      <c r="CHU89"/>
      <c r="CHV89"/>
      <c r="CHW89"/>
      <c r="CHX89"/>
      <c r="CHY89"/>
      <c r="CHZ89"/>
      <c r="CIA89"/>
      <c r="CIB89"/>
      <c r="CIC89"/>
      <c r="CID89"/>
      <c r="CIE89"/>
      <c r="CIF89"/>
      <c r="CIG89"/>
      <c r="CIH89"/>
      <c r="CII89"/>
      <c r="CIJ89"/>
      <c r="CIK89"/>
      <c r="CIL89"/>
      <c r="CIM89"/>
      <c r="CIN89"/>
      <c r="CIO89"/>
      <c r="CIP89"/>
      <c r="CIQ89"/>
      <c r="CIR89"/>
      <c r="CIS89"/>
      <c r="CIT89"/>
      <c r="CIU89"/>
      <c r="CIV89"/>
      <c r="CIW89"/>
      <c r="CIX89"/>
      <c r="CIY89"/>
      <c r="CIZ89"/>
      <c r="CJA89"/>
      <c r="CJB89"/>
      <c r="CJC89"/>
      <c r="CJD89"/>
      <c r="CJE89"/>
      <c r="CJF89"/>
      <c r="CJG89"/>
      <c r="CJH89"/>
      <c r="CJI89"/>
      <c r="CJJ89"/>
      <c r="CJK89"/>
      <c r="CJL89"/>
      <c r="CJM89"/>
      <c r="CJN89"/>
      <c r="CJO89"/>
      <c r="CJP89"/>
      <c r="CJQ89"/>
      <c r="CJR89"/>
      <c r="CJS89"/>
      <c r="CJT89"/>
      <c r="CJU89"/>
      <c r="CJV89"/>
      <c r="CJW89"/>
      <c r="CJX89"/>
      <c r="CJY89"/>
      <c r="CJZ89"/>
      <c r="CKA89"/>
      <c r="CKB89"/>
      <c r="CKC89"/>
      <c r="CKD89"/>
      <c r="CKE89"/>
      <c r="CKF89"/>
      <c r="CKG89"/>
      <c r="CKH89"/>
      <c r="CKI89"/>
      <c r="CKJ89"/>
      <c r="CKK89"/>
      <c r="CKL89"/>
      <c r="CKM89"/>
      <c r="CKN89"/>
      <c r="CKO89"/>
      <c r="CKP89"/>
      <c r="CKQ89"/>
      <c r="CKR89"/>
      <c r="CKS89"/>
      <c r="CKT89"/>
      <c r="CKU89"/>
      <c r="CKV89"/>
      <c r="CKW89"/>
      <c r="CKX89"/>
      <c r="CKY89"/>
      <c r="CKZ89"/>
      <c r="CLA89"/>
      <c r="CLB89"/>
      <c r="CLC89"/>
      <c r="CLD89"/>
      <c r="CLE89"/>
      <c r="CLF89"/>
      <c r="CLG89"/>
      <c r="CLH89"/>
      <c r="CLI89"/>
      <c r="CLJ89"/>
      <c r="CLK89"/>
      <c r="CLL89"/>
      <c r="CLM89"/>
      <c r="CLN89"/>
      <c r="CLO89"/>
      <c r="CLP89"/>
      <c r="CLQ89"/>
      <c r="CLR89"/>
      <c r="CLS89"/>
      <c r="CLT89"/>
      <c r="CLU89"/>
      <c r="CLV89"/>
      <c r="CLW89"/>
      <c r="CLX89"/>
      <c r="CLY89"/>
      <c r="CLZ89"/>
      <c r="CMA89"/>
      <c r="CMB89"/>
      <c r="CMC89"/>
      <c r="CMD89"/>
      <c r="CME89"/>
      <c r="CMF89"/>
      <c r="CMG89"/>
      <c r="CMH89"/>
      <c r="CMI89"/>
      <c r="CMJ89"/>
      <c r="CMK89"/>
      <c r="CML89"/>
      <c r="CMM89"/>
      <c r="CMN89"/>
      <c r="CMO89"/>
      <c r="CMP89"/>
      <c r="CMQ89"/>
      <c r="CMR89"/>
      <c r="CMS89"/>
      <c r="CMT89"/>
      <c r="CMU89"/>
      <c r="CMV89"/>
      <c r="CMW89"/>
      <c r="CMX89"/>
      <c r="CMY89"/>
      <c r="CMZ89"/>
      <c r="CNA89"/>
      <c r="CNB89"/>
      <c r="CNC89"/>
      <c r="CND89"/>
      <c r="CNE89"/>
      <c r="CNF89"/>
      <c r="CNG89"/>
      <c r="CNH89"/>
      <c r="CNI89"/>
      <c r="CNJ89"/>
      <c r="CNK89"/>
      <c r="CNL89"/>
      <c r="CNM89"/>
      <c r="CNN89"/>
      <c r="CNO89"/>
      <c r="CNP89"/>
      <c r="CNQ89"/>
      <c r="CNR89"/>
      <c r="CNS89"/>
      <c r="CNT89"/>
      <c r="CNU89"/>
      <c r="CNV89"/>
      <c r="CNW89"/>
      <c r="CNX89"/>
      <c r="CNY89"/>
      <c r="CNZ89"/>
      <c r="COA89"/>
      <c r="COB89"/>
      <c r="COC89"/>
      <c r="COD89"/>
      <c r="COE89"/>
      <c r="COF89"/>
      <c r="COG89"/>
      <c r="COH89"/>
      <c r="COI89"/>
      <c r="COJ89"/>
      <c r="COK89"/>
      <c r="COL89"/>
      <c r="COM89"/>
      <c r="CON89"/>
      <c r="COO89"/>
      <c r="COP89"/>
      <c r="COQ89"/>
      <c r="COR89"/>
      <c r="COS89"/>
      <c r="COT89"/>
      <c r="COU89"/>
      <c r="COV89"/>
      <c r="COW89"/>
      <c r="COX89"/>
      <c r="COY89"/>
      <c r="COZ89"/>
      <c r="CPA89"/>
      <c r="CPB89"/>
      <c r="CPC89"/>
      <c r="CPD89"/>
      <c r="CPE89"/>
      <c r="CPF89"/>
      <c r="CPG89"/>
      <c r="CPH89"/>
      <c r="CPI89"/>
      <c r="CPJ89"/>
      <c r="CPK89"/>
      <c r="CPL89"/>
      <c r="CPM89"/>
      <c r="CPN89"/>
      <c r="CPO89"/>
      <c r="CPP89"/>
      <c r="CPQ89"/>
      <c r="CPR89"/>
      <c r="CPS89"/>
      <c r="CPT89"/>
      <c r="CPU89"/>
      <c r="CPV89"/>
      <c r="CPW89"/>
      <c r="CPX89"/>
      <c r="CPY89"/>
      <c r="CPZ89"/>
      <c r="CQA89"/>
      <c r="CQB89"/>
      <c r="CQC89"/>
      <c r="CQD89"/>
      <c r="CQE89"/>
      <c r="CQF89"/>
      <c r="CQG89"/>
      <c r="CQH89"/>
      <c r="CQI89"/>
      <c r="CQJ89"/>
      <c r="CQK89"/>
      <c r="CQL89"/>
      <c r="CQM89"/>
      <c r="CQN89"/>
      <c r="CQO89"/>
      <c r="CQP89"/>
      <c r="CQQ89"/>
      <c r="CQR89"/>
      <c r="CQS89"/>
      <c r="CQT89"/>
      <c r="CQU89"/>
      <c r="CQV89"/>
      <c r="CQW89"/>
      <c r="CQX89"/>
      <c r="CQY89"/>
      <c r="CQZ89"/>
      <c r="CRA89"/>
      <c r="CRB89"/>
      <c r="CRC89"/>
      <c r="CRD89"/>
      <c r="CRE89"/>
      <c r="CRF89"/>
      <c r="CRG89"/>
      <c r="CRH89"/>
      <c r="CRI89"/>
      <c r="CRJ89"/>
      <c r="CRK89"/>
      <c r="CRL89"/>
      <c r="CRM89"/>
      <c r="CRN89"/>
      <c r="CRO89"/>
      <c r="CRP89"/>
      <c r="CRQ89"/>
      <c r="CRR89"/>
      <c r="CRS89"/>
      <c r="CRT89"/>
      <c r="CRU89"/>
      <c r="CRV89"/>
      <c r="CRW89"/>
      <c r="CRX89"/>
      <c r="CRY89"/>
      <c r="CRZ89"/>
      <c r="CSA89"/>
      <c r="CSB89"/>
      <c r="CSC89"/>
      <c r="CSD89"/>
      <c r="CSE89"/>
      <c r="CSF89"/>
      <c r="CSG89"/>
      <c r="CSH89"/>
      <c r="CSI89"/>
      <c r="CSJ89"/>
      <c r="CSK89"/>
      <c r="CSL89"/>
      <c r="CSM89"/>
      <c r="CSN89"/>
      <c r="CSO89"/>
      <c r="CSP89"/>
      <c r="CSQ89"/>
      <c r="CSR89"/>
      <c r="CSS89"/>
      <c r="CST89"/>
      <c r="CSU89"/>
      <c r="CSV89"/>
      <c r="CSW89"/>
      <c r="CSX89"/>
      <c r="CSY89"/>
      <c r="CSZ89"/>
      <c r="CTA89"/>
      <c r="CTB89"/>
      <c r="CTC89"/>
      <c r="CTD89"/>
      <c r="CTE89"/>
      <c r="CTF89"/>
      <c r="CTG89"/>
      <c r="CTH89"/>
      <c r="CTI89"/>
      <c r="CTJ89"/>
      <c r="CTK89"/>
      <c r="CTL89"/>
      <c r="CTM89"/>
      <c r="CTN89"/>
      <c r="CTO89"/>
      <c r="CTP89"/>
      <c r="CTQ89"/>
      <c r="CTR89"/>
      <c r="CTS89"/>
      <c r="CTT89"/>
      <c r="CTU89"/>
      <c r="CTV89"/>
      <c r="CTW89"/>
      <c r="CTX89"/>
      <c r="CTY89"/>
      <c r="CTZ89"/>
      <c r="CUA89"/>
      <c r="CUB89"/>
      <c r="CUC89"/>
      <c r="CUD89"/>
      <c r="CUE89"/>
      <c r="CUF89"/>
      <c r="CUG89"/>
      <c r="CUH89"/>
      <c r="CUI89"/>
      <c r="CUJ89"/>
      <c r="CUK89"/>
      <c r="CUL89"/>
      <c r="CUM89"/>
      <c r="CUN89"/>
      <c r="CUO89"/>
      <c r="CUP89"/>
      <c r="CUQ89"/>
      <c r="CUR89"/>
      <c r="CUS89"/>
      <c r="CUT89"/>
      <c r="CUU89"/>
      <c r="CUV89"/>
      <c r="CUW89"/>
      <c r="CUX89"/>
      <c r="CUY89"/>
      <c r="CUZ89"/>
      <c r="CVA89"/>
      <c r="CVB89"/>
      <c r="CVC89"/>
      <c r="CVD89"/>
      <c r="CVE89"/>
      <c r="CVF89"/>
      <c r="CVG89"/>
      <c r="CVH89"/>
      <c r="CVI89"/>
      <c r="CVJ89"/>
      <c r="CVK89"/>
      <c r="CVL89"/>
      <c r="CVM89"/>
      <c r="CVN89"/>
      <c r="CVO89"/>
      <c r="CVP89"/>
      <c r="CVQ89"/>
      <c r="CVR89"/>
      <c r="CVS89"/>
      <c r="CVT89"/>
      <c r="CVU89"/>
      <c r="CVV89"/>
      <c r="CVW89"/>
      <c r="CVX89"/>
      <c r="CVY89"/>
      <c r="CVZ89"/>
      <c r="CWA89"/>
      <c r="CWB89"/>
      <c r="CWC89"/>
      <c r="CWD89"/>
      <c r="CWE89"/>
      <c r="CWF89"/>
      <c r="CWG89"/>
      <c r="CWH89"/>
      <c r="CWI89"/>
      <c r="CWJ89"/>
      <c r="CWK89"/>
      <c r="CWL89"/>
      <c r="CWM89"/>
      <c r="CWN89"/>
      <c r="CWO89"/>
      <c r="CWP89"/>
      <c r="CWQ89"/>
      <c r="CWR89"/>
      <c r="CWS89"/>
      <c r="CWT89"/>
      <c r="CWU89"/>
      <c r="CWV89"/>
      <c r="CWW89"/>
      <c r="CWX89"/>
      <c r="CWY89"/>
      <c r="CWZ89"/>
      <c r="CXA89"/>
      <c r="CXB89"/>
      <c r="CXC89"/>
      <c r="CXD89"/>
      <c r="CXE89"/>
      <c r="CXF89"/>
      <c r="CXG89"/>
      <c r="CXH89"/>
      <c r="CXI89"/>
      <c r="CXJ89"/>
      <c r="CXK89"/>
      <c r="CXL89"/>
      <c r="CXM89"/>
      <c r="CXN89"/>
      <c r="CXO89"/>
      <c r="CXP89"/>
      <c r="CXQ89"/>
      <c r="CXR89"/>
      <c r="CXS89"/>
      <c r="CXT89"/>
      <c r="CXU89"/>
      <c r="CXV89"/>
      <c r="CXW89"/>
      <c r="CXX89"/>
      <c r="CXY89"/>
      <c r="CXZ89"/>
      <c r="CYA89"/>
      <c r="CYB89"/>
      <c r="CYC89"/>
      <c r="CYD89"/>
      <c r="CYE89"/>
      <c r="CYF89"/>
      <c r="CYG89"/>
      <c r="CYH89"/>
      <c r="CYI89"/>
      <c r="CYJ89"/>
      <c r="CYK89"/>
      <c r="CYL89"/>
      <c r="CYM89"/>
      <c r="CYN89"/>
      <c r="CYO89"/>
      <c r="CYP89"/>
      <c r="CYQ89"/>
      <c r="CYR89"/>
      <c r="CYS89"/>
      <c r="CYT89"/>
      <c r="CYU89"/>
      <c r="CYV89"/>
      <c r="CYW89"/>
      <c r="CYX89"/>
      <c r="CYY89"/>
      <c r="CYZ89"/>
      <c r="CZA89"/>
      <c r="CZB89"/>
      <c r="CZC89"/>
      <c r="CZD89"/>
      <c r="CZE89"/>
      <c r="CZF89"/>
      <c r="CZG89"/>
      <c r="CZH89"/>
      <c r="CZI89"/>
      <c r="CZJ89"/>
      <c r="CZK89"/>
      <c r="CZL89"/>
      <c r="CZM89"/>
      <c r="CZN89"/>
      <c r="CZO89"/>
      <c r="CZP89"/>
      <c r="CZQ89"/>
      <c r="CZR89"/>
      <c r="CZS89"/>
      <c r="CZT89"/>
      <c r="CZU89"/>
      <c r="CZV89"/>
      <c r="CZW89"/>
      <c r="CZX89"/>
      <c r="CZY89"/>
      <c r="CZZ89"/>
      <c r="DAA89"/>
      <c r="DAB89"/>
      <c r="DAC89"/>
      <c r="DAD89"/>
      <c r="DAE89"/>
      <c r="DAF89"/>
      <c r="DAG89"/>
      <c r="DAH89"/>
      <c r="DAI89"/>
      <c r="DAJ89"/>
      <c r="DAK89"/>
      <c r="DAL89"/>
      <c r="DAM89"/>
      <c r="DAN89"/>
      <c r="DAO89"/>
      <c r="DAP89"/>
      <c r="DAQ89"/>
      <c r="DAR89"/>
      <c r="DAS89"/>
      <c r="DAT89"/>
      <c r="DAU89"/>
      <c r="DAV89"/>
      <c r="DAW89"/>
      <c r="DAX89"/>
      <c r="DAY89"/>
      <c r="DAZ89"/>
      <c r="DBA89"/>
      <c r="DBB89"/>
      <c r="DBC89"/>
      <c r="DBD89"/>
      <c r="DBE89"/>
      <c r="DBF89"/>
      <c r="DBG89"/>
      <c r="DBH89"/>
      <c r="DBI89"/>
      <c r="DBJ89"/>
      <c r="DBK89"/>
      <c r="DBL89"/>
      <c r="DBM89"/>
      <c r="DBN89"/>
      <c r="DBO89"/>
      <c r="DBP89"/>
      <c r="DBQ89"/>
      <c r="DBR89"/>
      <c r="DBS89"/>
      <c r="DBT89"/>
      <c r="DBU89"/>
      <c r="DBV89"/>
      <c r="DBW89"/>
      <c r="DBX89"/>
      <c r="DBY89"/>
      <c r="DBZ89"/>
      <c r="DCA89"/>
      <c r="DCB89"/>
      <c r="DCC89"/>
      <c r="DCD89"/>
      <c r="DCE89"/>
      <c r="DCF89"/>
      <c r="DCG89"/>
      <c r="DCH89"/>
      <c r="DCI89"/>
      <c r="DCJ89"/>
      <c r="DCK89"/>
      <c r="DCL89"/>
      <c r="DCM89"/>
      <c r="DCN89"/>
      <c r="DCO89"/>
      <c r="DCP89"/>
      <c r="DCQ89"/>
      <c r="DCR89"/>
      <c r="DCS89"/>
      <c r="DCT89"/>
      <c r="DCU89"/>
      <c r="DCV89"/>
      <c r="DCW89"/>
      <c r="DCX89"/>
      <c r="DCY89"/>
      <c r="DCZ89"/>
      <c r="DDA89"/>
      <c r="DDB89"/>
      <c r="DDC89"/>
      <c r="DDD89"/>
      <c r="DDE89"/>
      <c r="DDF89"/>
      <c r="DDG89"/>
      <c r="DDH89"/>
      <c r="DDI89"/>
      <c r="DDJ89"/>
      <c r="DDK89"/>
      <c r="DDL89"/>
      <c r="DDM89"/>
      <c r="DDN89"/>
      <c r="DDO89"/>
      <c r="DDP89"/>
      <c r="DDQ89"/>
      <c r="DDR89"/>
      <c r="DDS89"/>
      <c r="DDT89"/>
      <c r="DDU89"/>
      <c r="DDV89"/>
      <c r="DDW89"/>
      <c r="DDX89"/>
      <c r="DDY89"/>
      <c r="DDZ89"/>
      <c r="DEA89"/>
      <c r="DEB89"/>
      <c r="DEC89"/>
      <c r="DED89"/>
      <c r="DEE89"/>
      <c r="DEF89"/>
      <c r="DEG89"/>
      <c r="DEH89"/>
      <c r="DEI89"/>
      <c r="DEJ89"/>
      <c r="DEK89"/>
      <c r="DEL89"/>
      <c r="DEM89"/>
      <c r="DEN89"/>
      <c r="DEO89"/>
      <c r="DEP89"/>
      <c r="DEQ89"/>
      <c r="DER89"/>
      <c r="DES89"/>
      <c r="DET89"/>
      <c r="DEU89"/>
      <c r="DEV89"/>
      <c r="DEW89"/>
      <c r="DEX89"/>
      <c r="DEY89"/>
      <c r="DEZ89"/>
      <c r="DFA89"/>
      <c r="DFB89"/>
      <c r="DFC89"/>
      <c r="DFD89"/>
      <c r="DFE89"/>
      <c r="DFF89"/>
      <c r="DFG89"/>
      <c r="DFH89"/>
      <c r="DFI89"/>
      <c r="DFJ89"/>
      <c r="DFK89"/>
      <c r="DFL89"/>
      <c r="DFM89"/>
      <c r="DFN89"/>
      <c r="DFO89"/>
      <c r="DFP89"/>
      <c r="DFQ89"/>
      <c r="DFR89"/>
      <c r="DFS89"/>
      <c r="DFT89"/>
      <c r="DFU89"/>
      <c r="DFV89"/>
      <c r="DFW89"/>
      <c r="DFX89"/>
      <c r="DFY89"/>
      <c r="DFZ89"/>
      <c r="DGA89"/>
      <c r="DGB89"/>
      <c r="DGC89"/>
      <c r="DGD89"/>
      <c r="DGE89"/>
      <c r="DGF89"/>
      <c r="DGG89"/>
      <c r="DGH89"/>
      <c r="DGI89"/>
      <c r="DGJ89"/>
      <c r="DGK89"/>
      <c r="DGL89"/>
      <c r="DGM89"/>
      <c r="DGN89"/>
      <c r="DGO89"/>
      <c r="DGP89"/>
      <c r="DGQ89"/>
      <c r="DGR89"/>
      <c r="DGS89"/>
      <c r="DGT89"/>
      <c r="DGU89"/>
      <c r="DGV89"/>
      <c r="DGW89"/>
      <c r="DGX89"/>
      <c r="DGY89"/>
      <c r="DGZ89"/>
      <c r="DHA89"/>
      <c r="DHB89"/>
      <c r="DHC89"/>
      <c r="DHD89"/>
      <c r="DHE89"/>
      <c r="DHF89"/>
      <c r="DHG89"/>
      <c r="DHH89"/>
      <c r="DHI89"/>
      <c r="DHJ89"/>
      <c r="DHK89"/>
      <c r="DHL89"/>
      <c r="DHM89"/>
      <c r="DHN89"/>
      <c r="DHO89"/>
      <c r="DHP89"/>
      <c r="DHQ89"/>
      <c r="DHR89"/>
      <c r="DHS89"/>
      <c r="DHT89"/>
      <c r="DHU89"/>
      <c r="DHV89"/>
      <c r="DHW89"/>
      <c r="DHX89"/>
      <c r="DHY89"/>
      <c r="DHZ89"/>
      <c r="DIA89"/>
      <c r="DIB89"/>
      <c r="DIC89"/>
      <c r="DID89"/>
      <c r="DIE89"/>
      <c r="DIF89"/>
      <c r="DIG89"/>
      <c r="DIH89"/>
      <c r="DII89"/>
      <c r="DIJ89"/>
      <c r="DIK89"/>
      <c r="DIL89"/>
      <c r="DIM89"/>
      <c r="DIN89"/>
      <c r="DIO89"/>
      <c r="DIP89"/>
      <c r="DIQ89"/>
      <c r="DIR89"/>
      <c r="DIS89"/>
      <c r="DIT89"/>
      <c r="DIU89"/>
      <c r="DIV89"/>
      <c r="DIW89"/>
      <c r="DIX89"/>
      <c r="DIY89"/>
      <c r="DIZ89"/>
      <c r="DJA89"/>
      <c r="DJB89"/>
      <c r="DJC89"/>
      <c r="DJD89"/>
      <c r="DJE89"/>
      <c r="DJF89"/>
      <c r="DJG89"/>
      <c r="DJH89"/>
      <c r="DJI89"/>
      <c r="DJJ89"/>
      <c r="DJK89"/>
      <c r="DJL89"/>
      <c r="DJM89"/>
      <c r="DJN89"/>
      <c r="DJO89"/>
      <c r="DJP89"/>
      <c r="DJQ89"/>
      <c r="DJR89"/>
      <c r="DJS89"/>
      <c r="DJT89"/>
      <c r="DJU89"/>
      <c r="DJV89"/>
      <c r="DJW89"/>
      <c r="DJX89"/>
      <c r="DJY89"/>
      <c r="DJZ89"/>
      <c r="DKA89"/>
      <c r="DKB89"/>
      <c r="DKC89"/>
      <c r="DKD89"/>
      <c r="DKE89"/>
      <c r="DKF89"/>
      <c r="DKG89"/>
      <c r="DKH89"/>
      <c r="DKI89"/>
      <c r="DKJ89"/>
      <c r="DKK89"/>
      <c r="DKL89"/>
      <c r="DKM89"/>
      <c r="DKN89"/>
      <c r="DKO89"/>
      <c r="DKP89"/>
      <c r="DKQ89"/>
      <c r="DKR89"/>
      <c r="DKS89"/>
      <c r="DKT89"/>
      <c r="DKU89"/>
      <c r="DKV89"/>
      <c r="DKW89"/>
      <c r="DKX89"/>
      <c r="DKY89"/>
      <c r="DKZ89"/>
      <c r="DLA89"/>
      <c r="DLB89"/>
      <c r="DLC89"/>
      <c r="DLD89"/>
      <c r="DLE89"/>
      <c r="DLF89"/>
      <c r="DLG89"/>
      <c r="DLH89"/>
      <c r="DLI89"/>
      <c r="DLJ89"/>
      <c r="DLK89"/>
      <c r="DLL89"/>
      <c r="DLM89"/>
      <c r="DLN89"/>
      <c r="DLO89"/>
      <c r="DLP89"/>
      <c r="DLQ89"/>
      <c r="DLR89"/>
      <c r="DLS89"/>
      <c r="DLT89"/>
      <c r="DLU89"/>
      <c r="DLV89"/>
      <c r="DLW89"/>
      <c r="DLX89"/>
      <c r="DLY89"/>
      <c r="DLZ89"/>
      <c r="DMA89"/>
      <c r="DMB89"/>
      <c r="DMC89"/>
      <c r="DMD89"/>
      <c r="DME89"/>
      <c r="DMF89"/>
      <c r="DMG89"/>
      <c r="DMH89"/>
      <c r="DMI89"/>
      <c r="DMJ89"/>
      <c r="DMK89"/>
      <c r="DML89"/>
      <c r="DMM89"/>
      <c r="DMN89"/>
      <c r="DMO89"/>
      <c r="DMP89"/>
      <c r="DMQ89"/>
      <c r="DMR89"/>
      <c r="DMS89"/>
      <c r="DMT89"/>
      <c r="DMU89"/>
      <c r="DMV89"/>
      <c r="DMW89"/>
      <c r="DMX89"/>
      <c r="DMY89"/>
      <c r="DMZ89"/>
      <c r="DNA89"/>
      <c r="DNB89"/>
      <c r="DNC89"/>
      <c r="DND89"/>
      <c r="DNE89"/>
      <c r="DNF89"/>
      <c r="DNG89"/>
      <c r="DNH89"/>
      <c r="DNI89"/>
      <c r="DNJ89"/>
      <c r="DNK89"/>
      <c r="DNL89"/>
      <c r="DNM89"/>
      <c r="DNN89"/>
      <c r="DNO89"/>
      <c r="DNP89"/>
      <c r="DNQ89"/>
      <c r="DNR89"/>
      <c r="DNS89"/>
      <c r="DNT89"/>
      <c r="DNU89"/>
      <c r="DNV89"/>
      <c r="DNW89"/>
      <c r="DNX89"/>
      <c r="DNY89"/>
      <c r="DNZ89"/>
      <c r="DOA89"/>
      <c r="DOB89"/>
      <c r="DOC89"/>
      <c r="DOD89"/>
      <c r="DOE89"/>
      <c r="DOF89"/>
      <c r="DOG89"/>
      <c r="DOH89"/>
      <c r="DOI89"/>
      <c r="DOJ89"/>
      <c r="DOK89"/>
      <c r="DOL89"/>
      <c r="DOM89"/>
      <c r="DON89"/>
      <c r="DOO89"/>
      <c r="DOP89"/>
      <c r="DOQ89"/>
      <c r="DOR89"/>
      <c r="DOS89"/>
      <c r="DOT89"/>
      <c r="DOU89"/>
      <c r="DOV89"/>
      <c r="DOW89"/>
      <c r="DOX89"/>
      <c r="DOY89"/>
      <c r="DOZ89"/>
      <c r="DPA89"/>
      <c r="DPB89"/>
      <c r="DPC89"/>
      <c r="DPD89"/>
      <c r="DPE89"/>
      <c r="DPF89"/>
      <c r="DPG89"/>
      <c r="DPH89"/>
      <c r="DPI89"/>
      <c r="DPJ89"/>
      <c r="DPK89"/>
      <c r="DPL89"/>
      <c r="DPM89"/>
      <c r="DPN89"/>
      <c r="DPO89"/>
      <c r="DPP89"/>
      <c r="DPQ89"/>
      <c r="DPR89"/>
      <c r="DPS89"/>
      <c r="DPT89"/>
      <c r="DPU89"/>
      <c r="DPV89"/>
      <c r="DPW89"/>
      <c r="DPX89"/>
      <c r="DPY89"/>
      <c r="DPZ89"/>
      <c r="DQA89"/>
      <c r="DQB89"/>
      <c r="DQC89"/>
      <c r="DQD89"/>
      <c r="DQE89"/>
      <c r="DQF89"/>
      <c r="DQG89"/>
      <c r="DQH89"/>
      <c r="DQI89"/>
      <c r="DQJ89"/>
      <c r="DQK89"/>
      <c r="DQL89"/>
      <c r="DQM89"/>
      <c r="DQN89"/>
      <c r="DQO89"/>
      <c r="DQP89"/>
      <c r="DQQ89"/>
      <c r="DQR89"/>
      <c r="DQS89"/>
      <c r="DQT89"/>
      <c r="DQU89"/>
      <c r="DQV89"/>
      <c r="DQW89"/>
      <c r="DQX89"/>
      <c r="DQY89"/>
      <c r="DQZ89"/>
      <c r="DRA89"/>
      <c r="DRB89"/>
      <c r="DRC89"/>
      <c r="DRD89"/>
      <c r="DRE89"/>
      <c r="DRF89"/>
      <c r="DRG89"/>
      <c r="DRH89"/>
      <c r="DRI89"/>
      <c r="DRJ89"/>
      <c r="DRK89"/>
      <c r="DRL89"/>
      <c r="DRM89"/>
      <c r="DRN89"/>
      <c r="DRO89"/>
      <c r="DRP89"/>
      <c r="DRQ89"/>
      <c r="DRR89"/>
      <c r="DRS89"/>
      <c r="DRT89"/>
      <c r="DRU89"/>
      <c r="DRV89"/>
      <c r="DRW89"/>
      <c r="DRX89"/>
      <c r="DRY89"/>
      <c r="DRZ89"/>
      <c r="DSA89"/>
      <c r="DSB89"/>
      <c r="DSC89"/>
      <c r="DSD89"/>
      <c r="DSE89"/>
      <c r="DSF89"/>
      <c r="DSG89"/>
      <c r="DSH89"/>
      <c r="DSI89"/>
      <c r="DSJ89"/>
      <c r="DSK89"/>
      <c r="DSL89"/>
      <c r="DSM89"/>
      <c r="DSN89"/>
      <c r="DSO89"/>
      <c r="DSP89"/>
      <c r="DSQ89"/>
      <c r="DSR89"/>
      <c r="DSS89"/>
      <c r="DST89"/>
      <c r="DSU89"/>
      <c r="DSV89"/>
      <c r="DSW89"/>
      <c r="DSX89"/>
      <c r="DSY89"/>
      <c r="DSZ89"/>
      <c r="DTA89"/>
      <c r="DTB89"/>
      <c r="DTC89"/>
      <c r="DTD89"/>
      <c r="DTE89"/>
      <c r="DTF89"/>
      <c r="DTG89"/>
      <c r="DTH89"/>
      <c r="DTI89"/>
      <c r="DTJ89"/>
      <c r="DTK89"/>
      <c r="DTL89"/>
      <c r="DTM89"/>
      <c r="DTN89"/>
      <c r="DTO89"/>
      <c r="DTP89"/>
      <c r="DTQ89"/>
      <c r="DTR89"/>
      <c r="DTS89"/>
      <c r="DTT89"/>
      <c r="DTU89"/>
      <c r="DTV89"/>
      <c r="DTW89"/>
      <c r="DTX89"/>
      <c r="DTY89"/>
      <c r="DTZ89"/>
      <c r="DUA89"/>
      <c r="DUB89"/>
      <c r="DUC89"/>
      <c r="DUD89"/>
      <c r="DUE89"/>
      <c r="DUF89"/>
      <c r="DUG89"/>
      <c r="DUH89"/>
      <c r="DUI89"/>
      <c r="DUJ89"/>
      <c r="DUK89"/>
      <c r="DUL89"/>
      <c r="DUM89"/>
      <c r="DUN89"/>
      <c r="DUO89"/>
      <c r="DUP89"/>
      <c r="DUQ89"/>
      <c r="DUR89"/>
      <c r="DUS89"/>
      <c r="DUT89"/>
      <c r="DUU89"/>
      <c r="DUV89"/>
      <c r="DUW89"/>
      <c r="DUX89"/>
      <c r="DUY89"/>
      <c r="DUZ89"/>
      <c r="DVA89"/>
      <c r="DVB89"/>
      <c r="DVC89"/>
      <c r="DVD89"/>
      <c r="DVE89"/>
      <c r="DVF89"/>
      <c r="DVG89"/>
      <c r="DVH89"/>
      <c r="DVI89"/>
      <c r="DVJ89"/>
      <c r="DVK89"/>
      <c r="DVL89"/>
      <c r="DVM89"/>
      <c r="DVN89"/>
      <c r="DVO89"/>
      <c r="DVP89"/>
      <c r="DVQ89"/>
      <c r="DVR89"/>
      <c r="DVS89"/>
      <c r="DVT89"/>
      <c r="DVU89"/>
      <c r="DVV89"/>
      <c r="DVW89"/>
      <c r="DVX89"/>
      <c r="DVY89"/>
      <c r="DVZ89"/>
      <c r="DWA89"/>
      <c r="DWB89"/>
      <c r="DWC89"/>
      <c r="DWD89"/>
      <c r="DWE89"/>
      <c r="DWF89"/>
      <c r="DWG89"/>
      <c r="DWH89"/>
      <c r="DWI89"/>
      <c r="DWJ89"/>
      <c r="DWK89"/>
      <c r="DWL89"/>
      <c r="DWM89"/>
      <c r="DWN89"/>
      <c r="DWO89"/>
      <c r="DWP89"/>
      <c r="DWQ89"/>
      <c r="DWR89"/>
      <c r="DWS89"/>
      <c r="DWT89"/>
      <c r="DWU89"/>
      <c r="DWV89"/>
      <c r="DWW89"/>
      <c r="DWX89"/>
      <c r="DWY89"/>
      <c r="DWZ89"/>
      <c r="DXA89"/>
      <c r="DXB89"/>
      <c r="DXC89"/>
      <c r="DXD89"/>
      <c r="DXE89"/>
      <c r="DXF89"/>
      <c r="DXG89"/>
      <c r="DXH89"/>
      <c r="DXI89"/>
      <c r="DXJ89"/>
      <c r="DXK89"/>
      <c r="DXL89"/>
      <c r="DXM89"/>
      <c r="DXN89"/>
      <c r="DXO89"/>
      <c r="DXP89"/>
      <c r="DXQ89"/>
      <c r="DXR89"/>
      <c r="DXS89"/>
      <c r="DXT89"/>
      <c r="DXU89"/>
      <c r="DXV89"/>
      <c r="DXW89"/>
      <c r="DXX89"/>
      <c r="DXY89"/>
      <c r="DXZ89"/>
      <c r="DYA89"/>
      <c r="DYB89"/>
      <c r="DYC89"/>
      <c r="DYD89"/>
      <c r="DYE89"/>
      <c r="DYF89"/>
      <c r="DYG89"/>
      <c r="DYH89"/>
      <c r="DYI89"/>
      <c r="DYJ89"/>
      <c r="DYK89"/>
      <c r="DYL89"/>
      <c r="DYM89"/>
      <c r="DYN89"/>
      <c r="DYO89"/>
      <c r="DYP89"/>
      <c r="DYQ89"/>
      <c r="DYR89"/>
      <c r="DYS89"/>
      <c r="DYT89"/>
      <c r="DYU89"/>
      <c r="DYV89"/>
      <c r="DYW89"/>
      <c r="DYX89"/>
      <c r="DYY89"/>
      <c r="DYZ89"/>
      <c r="DZA89"/>
      <c r="DZB89"/>
      <c r="DZC89"/>
      <c r="DZD89"/>
      <c r="DZE89"/>
      <c r="DZF89"/>
      <c r="DZG89"/>
      <c r="DZH89"/>
      <c r="DZI89"/>
      <c r="DZJ89"/>
      <c r="DZK89"/>
      <c r="DZL89"/>
      <c r="DZM89"/>
      <c r="DZN89"/>
      <c r="DZO89"/>
      <c r="DZP89"/>
      <c r="DZQ89"/>
      <c r="DZR89"/>
      <c r="DZS89"/>
      <c r="DZT89"/>
      <c r="DZU89"/>
      <c r="DZV89"/>
      <c r="DZW89"/>
      <c r="DZX89"/>
      <c r="DZY89"/>
      <c r="DZZ89"/>
      <c r="EAA89"/>
      <c r="EAB89"/>
      <c r="EAC89"/>
      <c r="EAD89"/>
      <c r="EAE89"/>
      <c r="EAF89"/>
      <c r="EAG89"/>
      <c r="EAH89"/>
      <c r="EAI89"/>
      <c r="EAJ89"/>
      <c r="EAK89"/>
      <c r="EAL89"/>
      <c r="EAM89"/>
      <c r="EAN89"/>
      <c r="EAO89"/>
      <c r="EAP89"/>
      <c r="EAQ89"/>
      <c r="EAR89"/>
      <c r="EAS89"/>
      <c r="EAT89"/>
      <c r="EAU89"/>
      <c r="EAV89"/>
      <c r="EAW89"/>
      <c r="EAX89"/>
      <c r="EAY89"/>
      <c r="EAZ89"/>
      <c r="EBA89"/>
      <c r="EBB89"/>
      <c r="EBC89"/>
      <c r="EBD89"/>
      <c r="EBE89"/>
      <c r="EBF89"/>
      <c r="EBG89"/>
      <c r="EBH89"/>
      <c r="EBI89"/>
      <c r="EBJ89"/>
      <c r="EBK89"/>
      <c r="EBL89"/>
      <c r="EBM89"/>
      <c r="EBN89"/>
      <c r="EBO89"/>
      <c r="EBP89"/>
      <c r="EBQ89"/>
      <c r="EBR89"/>
      <c r="EBS89"/>
      <c r="EBT89"/>
      <c r="EBU89"/>
      <c r="EBV89"/>
      <c r="EBW89"/>
      <c r="EBX89"/>
      <c r="EBY89"/>
      <c r="EBZ89"/>
      <c r="ECA89"/>
      <c r="ECB89"/>
      <c r="ECC89"/>
      <c r="ECD89"/>
      <c r="ECE89"/>
      <c r="ECF89"/>
      <c r="ECG89"/>
      <c r="ECH89"/>
      <c r="ECI89"/>
      <c r="ECJ89"/>
      <c r="ECK89"/>
      <c r="ECL89"/>
      <c r="ECM89"/>
      <c r="ECN89"/>
      <c r="ECO89"/>
      <c r="ECP89"/>
      <c r="ECQ89"/>
      <c r="ECR89"/>
      <c r="ECS89"/>
      <c r="ECT89"/>
      <c r="ECU89"/>
      <c r="ECV89"/>
      <c r="ECW89"/>
      <c r="ECX89"/>
      <c r="ECY89"/>
      <c r="ECZ89"/>
      <c r="EDA89"/>
      <c r="EDB89"/>
      <c r="EDC89"/>
      <c r="EDD89"/>
      <c r="EDE89"/>
      <c r="EDF89"/>
      <c r="EDG89"/>
      <c r="EDH89"/>
      <c r="EDI89"/>
      <c r="EDJ89"/>
      <c r="EDK89"/>
      <c r="EDL89"/>
      <c r="EDM89"/>
      <c r="EDN89"/>
      <c r="EDO89"/>
      <c r="EDP89"/>
      <c r="EDQ89"/>
      <c r="EDR89"/>
      <c r="EDS89"/>
      <c r="EDT89"/>
      <c r="EDU89"/>
      <c r="EDV89"/>
      <c r="EDW89"/>
      <c r="EDX89"/>
      <c r="EDY89"/>
      <c r="EDZ89"/>
      <c r="EEA89"/>
      <c r="EEB89"/>
      <c r="EEC89"/>
      <c r="EED89"/>
      <c r="EEE89"/>
      <c r="EEF89"/>
      <c r="EEG89"/>
      <c r="EEH89"/>
      <c r="EEI89"/>
      <c r="EEJ89"/>
      <c r="EEK89"/>
      <c r="EEL89"/>
      <c r="EEM89"/>
      <c r="EEN89"/>
      <c r="EEO89"/>
      <c r="EEP89"/>
      <c r="EEQ89"/>
      <c r="EER89"/>
      <c r="EES89"/>
      <c r="EET89"/>
      <c r="EEU89"/>
      <c r="EEV89"/>
      <c r="EEW89"/>
      <c r="EEX89"/>
      <c r="EEY89"/>
      <c r="EEZ89"/>
      <c r="EFA89"/>
      <c r="EFB89"/>
      <c r="EFC89"/>
      <c r="EFD89"/>
      <c r="EFE89"/>
      <c r="EFF89"/>
      <c r="EFG89"/>
      <c r="EFH89"/>
      <c r="EFI89"/>
      <c r="EFJ89"/>
      <c r="EFK89"/>
      <c r="EFL89"/>
      <c r="EFM89"/>
      <c r="EFN89"/>
      <c r="EFO89"/>
      <c r="EFP89"/>
      <c r="EFQ89"/>
      <c r="EFR89"/>
      <c r="EFS89"/>
      <c r="EFT89"/>
      <c r="EFU89"/>
      <c r="EFV89"/>
      <c r="EFW89"/>
      <c r="EFX89"/>
      <c r="EFY89"/>
      <c r="EFZ89"/>
      <c r="EGA89"/>
      <c r="EGB89"/>
      <c r="EGC89"/>
      <c r="EGD89"/>
      <c r="EGE89"/>
      <c r="EGF89"/>
      <c r="EGG89"/>
      <c r="EGH89"/>
      <c r="EGI89"/>
      <c r="EGJ89"/>
      <c r="EGK89"/>
      <c r="EGL89"/>
      <c r="EGM89"/>
      <c r="EGN89"/>
      <c r="EGO89"/>
      <c r="EGP89"/>
      <c r="EGQ89"/>
      <c r="EGR89"/>
      <c r="EGS89"/>
      <c r="EGT89"/>
      <c r="EGU89"/>
      <c r="EGV89"/>
      <c r="EGW89"/>
      <c r="EGX89"/>
      <c r="EGY89"/>
      <c r="EGZ89"/>
      <c r="EHA89"/>
      <c r="EHB89"/>
      <c r="EHC89"/>
      <c r="EHD89"/>
      <c r="EHE89"/>
      <c r="EHF89"/>
      <c r="EHG89"/>
      <c r="EHH89"/>
      <c r="EHI89"/>
      <c r="EHJ89"/>
      <c r="EHK89"/>
      <c r="EHL89"/>
      <c r="EHM89"/>
      <c r="EHN89"/>
      <c r="EHO89"/>
      <c r="EHP89"/>
      <c r="EHQ89"/>
      <c r="EHR89"/>
      <c r="EHS89"/>
      <c r="EHT89"/>
      <c r="EHU89"/>
      <c r="EHV89"/>
      <c r="EHW89"/>
      <c r="EHX89"/>
      <c r="EHY89"/>
      <c r="EHZ89"/>
      <c r="EIA89"/>
      <c r="EIB89"/>
      <c r="EIC89"/>
      <c r="EID89"/>
      <c r="EIE89"/>
      <c r="EIF89"/>
      <c r="EIG89"/>
      <c r="EIH89"/>
      <c r="EII89"/>
      <c r="EIJ89"/>
      <c r="EIK89"/>
      <c r="EIL89"/>
      <c r="EIM89"/>
      <c r="EIN89"/>
      <c r="EIO89"/>
      <c r="EIP89"/>
      <c r="EIQ89"/>
      <c r="EIR89"/>
      <c r="EIS89"/>
      <c r="EIT89"/>
      <c r="EIU89"/>
      <c r="EIV89"/>
      <c r="EIW89"/>
      <c r="EIX89"/>
      <c r="EIY89"/>
      <c r="EIZ89"/>
      <c r="EJA89"/>
      <c r="EJB89"/>
      <c r="EJC89"/>
      <c r="EJD89"/>
      <c r="EJE89"/>
      <c r="EJF89"/>
      <c r="EJG89"/>
      <c r="EJH89"/>
      <c r="EJI89"/>
      <c r="EJJ89"/>
      <c r="EJK89"/>
      <c r="EJL89"/>
      <c r="EJM89"/>
      <c r="EJN89"/>
      <c r="EJO89"/>
      <c r="EJP89"/>
      <c r="EJQ89"/>
      <c r="EJR89"/>
      <c r="EJS89"/>
      <c r="EJT89"/>
      <c r="EJU89"/>
      <c r="EJV89"/>
      <c r="EJW89"/>
      <c r="EJX89"/>
      <c r="EJY89"/>
      <c r="EJZ89"/>
      <c r="EKA89"/>
      <c r="EKB89"/>
      <c r="EKC89"/>
      <c r="EKD89"/>
      <c r="EKE89"/>
      <c r="EKF89"/>
      <c r="EKG89"/>
      <c r="EKH89"/>
      <c r="EKI89"/>
      <c r="EKJ89"/>
      <c r="EKK89"/>
      <c r="EKL89"/>
      <c r="EKM89"/>
      <c r="EKN89"/>
      <c r="EKO89"/>
      <c r="EKP89"/>
      <c r="EKQ89"/>
      <c r="EKR89"/>
      <c r="EKS89"/>
      <c r="EKT89"/>
      <c r="EKU89"/>
      <c r="EKV89"/>
      <c r="EKW89"/>
      <c r="EKX89"/>
      <c r="EKY89"/>
      <c r="EKZ89"/>
      <c r="ELA89"/>
      <c r="ELB89"/>
      <c r="ELC89"/>
      <c r="ELD89"/>
      <c r="ELE89"/>
      <c r="ELF89"/>
      <c r="ELG89"/>
      <c r="ELH89"/>
      <c r="ELI89"/>
      <c r="ELJ89"/>
      <c r="ELK89"/>
      <c r="ELL89"/>
      <c r="ELM89"/>
      <c r="ELN89"/>
      <c r="ELO89"/>
      <c r="ELP89"/>
      <c r="ELQ89"/>
      <c r="ELR89"/>
      <c r="ELS89"/>
      <c r="ELT89"/>
      <c r="ELU89"/>
      <c r="ELV89"/>
      <c r="ELW89"/>
      <c r="ELX89"/>
      <c r="ELY89"/>
      <c r="ELZ89"/>
      <c r="EMA89"/>
      <c r="EMB89"/>
      <c r="EMC89"/>
      <c r="EMD89"/>
      <c r="EME89"/>
      <c r="EMF89"/>
      <c r="EMG89"/>
      <c r="EMH89"/>
      <c r="EMI89"/>
      <c r="EMJ89"/>
      <c r="EMK89"/>
      <c r="EML89"/>
      <c r="EMM89"/>
      <c r="EMN89"/>
      <c r="EMO89"/>
      <c r="EMP89"/>
      <c r="EMQ89"/>
      <c r="EMR89"/>
      <c r="EMS89"/>
      <c r="EMT89"/>
      <c r="EMU89"/>
      <c r="EMV89"/>
      <c r="EMW89"/>
      <c r="EMX89"/>
      <c r="EMY89"/>
      <c r="EMZ89"/>
      <c r="ENA89"/>
      <c r="ENB89"/>
      <c r="ENC89"/>
      <c r="END89"/>
      <c r="ENE89"/>
      <c r="ENF89"/>
      <c r="ENG89"/>
      <c r="ENH89"/>
      <c r="ENI89"/>
      <c r="ENJ89"/>
      <c r="ENK89"/>
      <c r="ENL89"/>
      <c r="ENM89"/>
      <c r="ENN89"/>
      <c r="ENO89"/>
      <c r="ENP89"/>
      <c r="ENQ89"/>
      <c r="ENR89"/>
      <c r="ENS89"/>
      <c r="ENT89"/>
      <c r="ENU89"/>
      <c r="ENV89"/>
      <c r="ENW89"/>
      <c r="ENX89"/>
      <c r="ENY89"/>
      <c r="ENZ89"/>
      <c r="EOA89"/>
      <c r="EOB89"/>
      <c r="EOC89"/>
      <c r="EOD89"/>
      <c r="EOE89"/>
      <c r="EOF89"/>
      <c r="EOG89"/>
      <c r="EOH89"/>
      <c r="EOI89"/>
      <c r="EOJ89"/>
      <c r="EOK89"/>
      <c r="EOL89"/>
      <c r="EOM89"/>
      <c r="EON89"/>
      <c r="EOO89"/>
      <c r="EOP89"/>
      <c r="EOQ89"/>
      <c r="EOR89"/>
      <c r="EOS89"/>
      <c r="EOT89"/>
      <c r="EOU89"/>
      <c r="EOV89"/>
      <c r="EOW89"/>
      <c r="EOX89"/>
      <c r="EOY89"/>
      <c r="EOZ89"/>
      <c r="EPA89"/>
      <c r="EPB89"/>
      <c r="EPC89"/>
      <c r="EPD89"/>
      <c r="EPE89"/>
      <c r="EPF89"/>
      <c r="EPG89"/>
      <c r="EPH89"/>
      <c r="EPI89"/>
      <c r="EPJ89"/>
      <c r="EPK89"/>
      <c r="EPL89"/>
      <c r="EPM89"/>
      <c r="EPN89"/>
      <c r="EPO89"/>
      <c r="EPP89"/>
      <c r="EPQ89"/>
      <c r="EPR89"/>
      <c r="EPS89"/>
      <c r="EPT89"/>
      <c r="EPU89"/>
      <c r="EPV89"/>
      <c r="EPW89"/>
      <c r="EPX89"/>
      <c r="EPY89"/>
      <c r="EPZ89"/>
      <c r="EQA89"/>
      <c r="EQB89"/>
      <c r="EQC89"/>
      <c r="EQD89"/>
      <c r="EQE89"/>
      <c r="EQF89"/>
      <c r="EQG89"/>
      <c r="EQH89"/>
      <c r="EQI89"/>
      <c r="EQJ89"/>
      <c r="EQK89"/>
      <c r="EQL89"/>
      <c r="EQM89"/>
      <c r="EQN89"/>
      <c r="EQO89"/>
      <c r="EQP89"/>
      <c r="EQQ89"/>
      <c r="EQR89"/>
      <c r="EQS89"/>
      <c r="EQT89"/>
      <c r="EQU89"/>
      <c r="EQV89"/>
      <c r="EQW89"/>
      <c r="EQX89"/>
      <c r="EQY89"/>
      <c r="EQZ89"/>
      <c r="ERA89"/>
      <c r="ERB89"/>
      <c r="ERC89"/>
      <c r="ERD89"/>
      <c r="ERE89"/>
      <c r="ERF89"/>
      <c r="ERG89"/>
      <c r="ERH89"/>
      <c r="ERI89"/>
      <c r="ERJ89"/>
      <c r="ERK89"/>
      <c r="ERL89"/>
      <c r="ERM89"/>
      <c r="ERN89"/>
      <c r="ERO89"/>
      <c r="ERP89"/>
      <c r="ERQ89"/>
      <c r="ERR89"/>
      <c r="ERS89"/>
      <c r="ERT89"/>
      <c r="ERU89"/>
      <c r="ERV89"/>
      <c r="ERW89"/>
      <c r="ERX89"/>
      <c r="ERY89"/>
      <c r="ERZ89"/>
      <c r="ESA89"/>
      <c r="ESB89"/>
      <c r="ESC89"/>
      <c r="ESD89"/>
      <c r="ESE89"/>
      <c r="ESF89"/>
      <c r="ESG89"/>
      <c r="ESH89"/>
      <c r="ESI89"/>
      <c r="ESJ89"/>
      <c r="ESK89"/>
      <c r="ESL89"/>
      <c r="ESM89"/>
      <c r="ESN89"/>
      <c r="ESO89"/>
      <c r="ESP89"/>
      <c r="ESQ89"/>
      <c r="ESR89"/>
      <c r="ESS89"/>
      <c r="EST89"/>
      <c r="ESU89"/>
      <c r="ESV89"/>
      <c r="ESW89"/>
      <c r="ESX89"/>
      <c r="ESY89"/>
      <c r="ESZ89"/>
      <c r="ETA89"/>
      <c r="ETB89"/>
      <c r="ETC89"/>
      <c r="ETD89"/>
      <c r="ETE89"/>
      <c r="ETF89"/>
      <c r="ETG89"/>
      <c r="ETH89"/>
      <c r="ETI89"/>
      <c r="ETJ89"/>
      <c r="ETK89"/>
      <c r="ETL89"/>
      <c r="ETM89"/>
      <c r="ETN89"/>
      <c r="ETO89"/>
      <c r="ETP89"/>
      <c r="ETQ89"/>
      <c r="ETR89"/>
      <c r="ETS89"/>
      <c r="ETT89"/>
      <c r="ETU89"/>
      <c r="ETV89"/>
      <c r="ETW89"/>
      <c r="ETX89"/>
      <c r="ETY89"/>
      <c r="ETZ89"/>
      <c r="EUA89"/>
      <c r="EUB89"/>
      <c r="EUC89"/>
      <c r="EUD89"/>
      <c r="EUE89"/>
      <c r="EUF89"/>
      <c r="EUG89"/>
      <c r="EUH89"/>
      <c r="EUI89"/>
      <c r="EUJ89"/>
      <c r="EUK89"/>
      <c r="EUL89"/>
      <c r="EUM89"/>
      <c r="EUN89"/>
      <c r="EUO89"/>
      <c r="EUP89"/>
      <c r="EUQ89"/>
      <c r="EUR89"/>
      <c r="EUS89"/>
      <c r="EUT89"/>
      <c r="EUU89"/>
      <c r="EUV89"/>
      <c r="EUW89"/>
      <c r="EUX89"/>
      <c r="EUY89"/>
      <c r="EUZ89"/>
      <c r="EVA89"/>
      <c r="EVB89"/>
      <c r="EVC89"/>
      <c r="EVD89"/>
      <c r="EVE89"/>
      <c r="EVF89"/>
      <c r="EVG89"/>
      <c r="EVH89"/>
      <c r="EVI89"/>
      <c r="EVJ89"/>
      <c r="EVK89"/>
      <c r="EVL89"/>
      <c r="EVM89"/>
      <c r="EVN89"/>
      <c r="EVO89"/>
      <c r="EVP89"/>
      <c r="EVQ89"/>
      <c r="EVR89"/>
      <c r="EVS89"/>
      <c r="EVT89"/>
      <c r="EVU89"/>
      <c r="EVV89"/>
      <c r="EVW89"/>
      <c r="EVX89"/>
      <c r="EVY89"/>
      <c r="EVZ89"/>
      <c r="EWA89"/>
      <c r="EWB89"/>
      <c r="EWC89"/>
      <c r="EWD89"/>
      <c r="EWE89"/>
      <c r="EWF89"/>
      <c r="EWG89"/>
      <c r="EWH89"/>
      <c r="EWI89"/>
      <c r="EWJ89"/>
      <c r="EWK89"/>
      <c r="EWL89"/>
      <c r="EWM89"/>
      <c r="EWN89"/>
      <c r="EWO89"/>
      <c r="EWP89"/>
      <c r="EWQ89"/>
      <c r="EWR89"/>
      <c r="EWS89"/>
      <c r="EWT89"/>
      <c r="EWU89"/>
      <c r="EWV89"/>
      <c r="EWW89"/>
      <c r="EWX89"/>
      <c r="EWY89"/>
      <c r="EWZ89"/>
      <c r="EXA89"/>
      <c r="EXB89"/>
      <c r="EXC89"/>
      <c r="EXD89"/>
      <c r="EXE89"/>
      <c r="EXF89"/>
      <c r="EXG89"/>
      <c r="EXH89"/>
      <c r="EXI89"/>
      <c r="EXJ89"/>
      <c r="EXK89"/>
      <c r="EXL89"/>
      <c r="EXM89"/>
      <c r="EXN89"/>
      <c r="EXO89"/>
      <c r="EXP89"/>
      <c r="EXQ89"/>
      <c r="EXR89"/>
      <c r="EXS89"/>
      <c r="EXT89"/>
      <c r="EXU89"/>
      <c r="EXV89"/>
      <c r="EXW89"/>
      <c r="EXX89"/>
      <c r="EXY89"/>
      <c r="EXZ89"/>
      <c r="EYA89"/>
      <c r="EYB89"/>
      <c r="EYC89"/>
      <c r="EYD89"/>
      <c r="EYE89"/>
      <c r="EYF89"/>
      <c r="EYG89"/>
      <c r="EYH89"/>
      <c r="EYI89"/>
      <c r="EYJ89"/>
      <c r="EYK89"/>
      <c r="EYL89"/>
      <c r="EYM89"/>
      <c r="EYN89"/>
      <c r="EYO89"/>
      <c r="EYP89"/>
      <c r="EYQ89"/>
      <c r="EYR89"/>
      <c r="EYS89"/>
      <c r="EYT89"/>
      <c r="EYU89"/>
      <c r="EYV89"/>
      <c r="EYW89"/>
      <c r="EYX89"/>
      <c r="EYY89"/>
      <c r="EYZ89"/>
      <c r="EZA89"/>
      <c r="EZB89"/>
      <c r="EZC89"/>
      <c r="EZD89"/>
      <c r="EZE89"/>
      <c r="EZF89"/>
      <c r="EZG89"/>
      <c r="EZH89"/>
      <c r="EZI89"/>
      <c r="EZJ89"/>
      <c r="EZK89"/>
      <c r="EZL89"/>
      <c r="EZM89"/>
      <c r="EZN89"/>
      <c r="EZO89"/>
      <c r="EZP89"/>
      <c r="EZQ89"/>
      <c r="EZR89"/>
      <c r="EZS89"/>
      <c r="EZT89"/>
      <c r="EZU89"/>
      <c r="EZV89"/>
      <c r="EZW89"/>
      <c r="EZX89"/>
      <c r="EZY89"/>
      <c r="EZZ89"/>
      <c r="FAA89"/>
      <c r="FAB89"/>
      <c r="FAC89"/>
      <c r="FAD89"/>
      <c r="FAE89"/>
      <c r="FAF89"/>
      <c r="FAG89"/>
      <c r="FAH89"/>
      <c r="FAI89"/>
      <c r="FAJ89"/>
      <c r="FAK89"/>
      <c r="FAL89"/>
      <c r="FAM89"/>
      <c r="FAN89"/>
      <c r="FAO89"/>
      <c r="FAP89"/>
      <c r="FAQ89"/>
      <c r="FAR89"/>
      <c r="FAS89"/>
      <c r="FAT89"/>
      <c r="FAU89"/>
      <c r="FAV89"/>
      <c r="FAW89"/>
      <c r="FAX89"/>
      <c r="FAY89"/>
      <c r="FAZ89"/>
      <c r="FBA89"/>
      <c r="FBB89"/>
      <c r="FBC89"/>
      <c r="FBD89"/>
      <c r="FBE89"/>
      <c r="FBF89"/>
      <c r="FBG89"/>
      <c r="FBH89"/>
      <c r="FBI89"/>
      <c r="FBJ89"/>
      <c r="FBK89"/>
      <c r="FBL89"/>
      <c r="FBM89"/>
      <c r="FBN89"/>
      <c r="FBO89"/>
      <c r="FBP89"/>
      <c r="FBQ89"/>
      <c r="FBR89"/>
      <c r="FBS89"/>
      <c r="FBT89"/>
      <c r="FBU89"/>
      <c r="FBV89"/>
      <c r="FBW89"/>
      <c r="FBX89"/>
      <c r="FBY89"/>
      <c r="FBZ89"/>
      <c r="FCA89"/>
      <c r="FCB89"/>
      <c r="FCC89"/>
      <c r="FCD89"/>
      <c r="FCE89"/>
      <c r="FCF89"/>
      <c r="FCG89"/>
      <c r="FCH89"/>
      <c r="FCI89"/>
      <c r="FCJ89"/>
      <c r="FCK89"/>
      <c r="FCL89"/>
      <c r="FCM89"/>
      <c r="FCN89"/>
      <c r="FCO89"/>
      <c r="FCP89"/>
      <c r="FCQ89"/>
      <c r="FCR89"/>
      <c r="FCS89"/>
      <c r="FCT89"/>
      <c r="FCU89"/>
      <c r="FCV89"/>
      <c r="FCW89"/>
      <c r="FCX89"/>
      <c r="FCY89"/>
      <c r="FCZ89"/>
      <c r="FDA89"/>
      <c r="FDB89"/>
      <c r="FDC89"/>
      <c r="FDD89"/>
      <c r="FDE89"/>
      <c r="FDF89"/>
      <c r="FDG89"/>
      <c r="FDH89"/>
      <c r="FDI89"/>
      <c r="FDJ89"/>
      <c r="FDK89"/>
      <c r="FDL89"/>
      <c r="FDM89"/>
      <c r="FDN89"/>
      <c r="FDO89"/>
      <c r="FDP89"/>
      <c r="FDQ89"/>
      <c r="FDR89"/>
      <c r="FDS89"/>
      <c r="FDT89"/>
      <c r="FDU89"/>
      <c r="FDV89"/>
      <c r="FDW89"/>
      <c r="FDX89"/>
      <c r="FDY89"/>
      <c r="FDZ89"/>
      <c r="FEA89"/>
      <c r="FEB89"/>
      <c r="FEC89"/>
      <c r="FED89"/>
      <c r="FEE89"/>
      <c r="FEF89"/>
      <c r="FEG89"/>
      <c r="FEH89"/>
      <c r="FEI89"/>
      <c r="FEJ89"/>
      <c r="FEK89"/>
      <c r="FEL89"/>
      <c r="FEM89"/>
      <c r="FEN89"/>
      <c r="FEO89"/>
      <c r="FEP89"/>
      <c r="FEQ89"/>
      <c r="FER89"/>
      <c r="FES89"/>
      <c r="FET89"/>
      <c r="FEU89"/>
      <c r="FEV89"/>
      <c r="FEW89"/>
      <c r="FEX89"/>
      <c r="FEY89"/>
      <c r="FEZ89"/>
      <c r="FFA89"/>
      <c r="FFB89"/>
      <c r="FFC89"/>
      <c r="FFD89"/>
      <c r="FFE89"/>
      <c r="FFF89"/>
      <c r="FFG89"/>
      <c r="FFH89"/>
      <c r="FFI89"/>
      <c r="FFJ89"/>
      <c r="FFK89"/>
      <c r="FFL89"/>
      <c r="FFM89"/>
      <c r="FFN89"/>
      <c r="FFO89"/>
      <c r="FFP89"/>
      <c r="FFQ89"/>
      <c r="FFR89"/>
      <c r="FFS89"/>
      <c r="FFT89"/>
      <c r="FFU89"/>
      <c r="FFV89"/>
      <c r="FFW89"/>
      <c r="FFX89"/>
      <c r="FFY89"/>
      <c r="FFZ89"/>
      <c r="FGA89"/>
      <c r="FGB89"/>
      <c r="FGC89"/>
      <c r="FGD89"/>
      <c r="FGE89"/>
      <c r="FGF89"/>
      <c r="FGG89"/>
      <c r="FGH89"/>
      <c r="FGI89"/>
      <c r="FGJ89"/>
      <c r="FGK89"/>
      <c r="FGL89"/>
      <c r="FGM89"/>
      <c r="FGN89"/>
      <c r="FGO89"/>
      <c r="FGP89"/>
      <c r="FGQ89"/>
      <c r="FGR89"/>
      <c r="FGS89"/>
      <c r="FGT89"/>
      <c r="FGU89"/>
      <c r="FGV89"/>
      <c r="FGW89"/>
      <c r="FGX89"/>
      <c r="FGY89"/>
      <c r="FGZ89"/>
      <c r="FHA89"/>
      <c r="FHB89"/>
      <c r="FHC89"/>
      <c r="FHD89"/>
      <c r="FHE89"/>
      <c r="FHF89"/>
      <c r="FHG89"/>
      <c r="FHH89"/>
      <c r="FHI89"/>
      <c r="FHJ89"/>
      <c r="FHK89"/>
      <c r="FHL89"/>
      <c r="FHM89"/>
      <c r="FHN89"/>
      <c r="FHO89"/>
      <c r="FHP89"/>
      <c r="FHQ89"/>
      <c r="FHR89"/>
      <c r="FHS89"/>
      <c r="FHT89"/>
      <c r="FHU89"/>
      <c r="FHV89"/>
      <c r="FHW89"/>
      <c r="FHX89"/>
      <c r="FHY89"/>
      <c r="FHZ89"/>
      <c r="FIA89"/>
      <c r="FIB89"/>
      <c r="FIC89"/>
      <c r="FID89"/>
      <c r="FIE89"/>
      <c r="FIF89"/>
      <c r="FIG89"/>
      <c r="FIH89"/>
      <c r="FII89"/>
      <c r="FIJ89"/>
      <c r="FIK89"/>
      <c r="FIL89"/>
      <c r="FIM89"/>
      <c r="FIN89"/>
      <c r="FIO89"/>
      <c r="FIP89"/>
      <c r="FIQ89"/>
      <c r="FIR89"/>
      <c r="FIS89"/>
      <c r="FIT89"/>
      <c r="FIU89"/>
      <c r="FIV89"/>
      <c r="FIW89"/>
      <c r="FIX89"/>
      <c r="FIY89"/>
      <c r="FIZ89"/>
      <c r="FJA89"/>
      <c r="FJB89"/>
      <c r="FJC89"/>
      <c r="FJD89"/>
      <c r="FJE89"/>
      <c r="FJF89"/>
      <c r="FJG89"/>
      <c r="FJH89"/>
      <c r="FJI89"/>
      <c r="FJJ89"/>
      <c r="FJK89"/>
      <c r="FJL89"/>
      <c r="FJM89"/>
      <c r="FJN89"/>
      <c r="FJO89"/>
      <c r="FJP89"/>
      <c r="FJQ89"/>
      <c r="FJR89"/>
      <c r="FJS89"/>
      <c r="FJT89"/>
      <c r="FJU89"/>
      <c r="FJV89"/>
      <c r="FJW89"/>
      <c r="FJX89"/>
      <c r="FJY89"/>
      <c r="FJZ89"/>
      <c r="FKA89"/>
      <c r="FKB89"/>
      <c r="FKC89"/>
      <c r="FKD89"/>
      <c r="FKE89"/>
      <c r="FKF89"/>
      <c r="FKG89"/>
      <c r="FKH89"/>
      <c r="FKI89"/>
      <c r="FKJ89"/>
      <c r="FKK89"/>
      <c r="FKL89"/>
      <c r="FKM89"/>
      <c r="FKN89"/>
      <c r="FKO89"/>
      <c r="FKP89"/>
      <c r="FKQ89"/>
      <c r="FKR89"/>
      <c r="FKS89"/>
      <c r="FKT89"/>
      <c r="FKU89"/>
      <c r="FKV89"/>
      <c r="FKW89"/>
      <c r="FKX89"/>
      <c r="FKY89"/>
      <c r="FKZ89"/>
      <c r="FLA89"/>
      <c r="FLB89"/>
      <c r="FLC89"/>
      <c r="FLD89"/>
      <c r="FLE89"/>
      <c r="FLF89"/>
      <c r="FLG89"/>
      <c r="FLH89"/>
      <c r="FLI89"/>
      <c r="FLJ89"/>
      <c r="FLK89"/>
      <c r="FLL89"/>
      <c r="FLM89"/>
      <c r="FLN89"/>
      <c r="FLO89"/>
      <c r="FLP89"/>
      <c r="FLQ89"/>
      <c r="FLR89"/>
      <c r="FLS89"/>
      <c r="FLT89"/>
      <c r="FLU89"/>
      <c r="FLV89"/>
      <c r="FLW89"/>
      <c r="FLX89"/>
      <c r="FLY89"/>
      <c r="FLZ89"/>
      <c r="FMA89"/>
      <c r="FMB89"/>
      <c r="FMC89"/>
      <c r="FMD89"/>
      <c r="FME89"/>
      <c r="FMF89"/>
      <c r="FMG89"/>
      <c r="FMH89"/>
      <c r="FMI89"/>
      <c r="FMJ89"/>
      <c r="FMK89"/>
      <c r="FML89"/>
      <c r="FMM89"/>
      <c r="FMN89"/>
      <c r="FMO89"/>
      <c r="FMP89"/>
      <c r="FMQ89"/>
      <c r="FMR89"/>
      <c r="FMS89"/>
      <c r="FMT89"/>
      <c r="FMU89"/>
      <c r="FMV89"/>
      <c r="FMW89"/>
      <c r="FMX89"/>
      <c r="FMY89"/>
      <c r="FMZ89"/>
      <c r="FNA89"/>
      <c r="FNB89"/>
      <c r="FNC89"/>
      <c r="FND89"/>
      <c r="FNE89"/>
      <c r="FNF89"/>
      <c r="FNG89"/>
      <c r="FNH89"/>
      <c r="FNI89"/>
      <c r="FNJ89"/>
      <c r="FNK89"/>
      <c r="FNL89"/>
      <c r="FNM89"/>
      <c r="FNN89"/>
      <c r="FNO89"/>
      <c r="FNP89"/>
      <c r="FNQ89"/>
      <c r="FNR89"/>
      <c r="FNS89"/>
      <c r="FNT89"/>
      <c r="FNU89"/>
      <c r="FNV89"/>
      <c r="FNW89"/>
      <c r="FNX89"/>
      <c r="FNY89"/>
      <c r="FNZ89"/>
      <c r="FOA89"/>
      <c r="FOB89"/>
      <c r="FOC89"/>
      <c r="FOD89"/>
      <c r="FOE89"/>
      <c r="FOF89"/>
      <c r="FOG89"/>
      <c r="FOH89"/>
      <c r="FOI89"/>
      <c r="FOJ89"/>
      <c r="FOK89"/>
      <c r="FOL89"/>
      <c r="FOM89"/>
      <c r="FON89"/>
      <c r="FOO89"/>
      <c r="FOP89"/>
      <c r="FOQ89"/>
      <c r="FOR89"/>
      <c r="FOS89"/>
      <c r="FOT89"/>
      <c r="FOU89"/>
      <c r="FOV89"/>
      <c r="FOW89"/>
      <c r="FOX89"/>
      <c r="FOY89"/>
      <c r="FOZ89"/>
      <c r="FPA89"/>
      <c r="FPB89"/>
      <c r="FPC89"/>
      <c r="FPD89"/>
      <c r="FPE89"/>
      <c r="FPF89"/>
      <c r="FPG89"/>
      <c r="FPH89"/>
      <c r="FPI89"/>
      <c r="FPJ89"/>
      <c r="FPK89"/>
      <c r="FPL89"/>
      <c r="FPM89"/>
      <c r="FPN89"/>
      <c r="FPO89"/>
      <c r="FPP89"/>
      <c r="FPQ89"/>
      <c r="FPR89"/>
      <c r="FPS89"/>
      <c r="FPT89"/>
      <c r="FPU89"/>
      <c r="FPV89"/>
      <c r="FPW89"/>
      <c r="FPX89"/>
      <c r="FPY89"/>
      <c r="FPZ89"/>
      <c r="FQA89"/>
      <c r="FQB89"/>
      <c r="FQC89"/>
      <c r="FQD89"/>
      <c r="FQE89"/>
      <c r="FQF89"/>
      <c r="FQG89"/>
      <c r="FQH89"/>
      <c r="FQI89"/>
      <c r="FQJ89"/>
      <c r="FQK89"/>
      <c r="FQL89"/>
      <c r="FQM89"/>
      <c r="FQN89"/>
      <c r="FQO89"/>
      <c r="FQP89"/>
      <c r="FQQ89"/>
      <c r="FQR89"/>
      <c r="FQS89"/>
      <c r="FQT89"/>
      <c r="FQU89"/>
      <c r="FQV89"/>
      <c r="FQW89"/>
      <c r="FQX89"/>
      <c r="FQY89"/>
      <c r="FQZ89"/>
      <c r="FRA89"/>
      <c r="FRB89"/>
      <c r="FRC89"/>
      <c r="FRD89"/>
      <c r="FRE89"/>
      <c r="FRF89"/>
      <c r="FRG89"/>
      <c r="FRH89"/>
      <c r="FRI89"/>
      <c r="FRJ89"/>
      <c r="FRK89"/>
      <c r="FRL89"/>
      <c r="FRM89"/>
      <c r="FRN89"/>
      <c r="FRO89"/>
      <c r="FRP89"/>
      <c r="FRQ89"/>
      <c r="FRR89"/>
      <c r="FRS89"/>
      <c r="FRT89"/>
      <c r="FRU89"/>
      <c r="FRV89"/>
      <c r="FRW89"/>
      <c r="FRX89"/>
      <c r="FRY89"/>
      <c r="FRZ89"/>
      <c r="FSA89"/>
      <c r="FSB89"/>
      <c r="FSC89"/>
      <c r="FSD89"/>
      <c r="FSE89"/>
      <c r="FSF89"/>
      <c r="FSG89"/>
      <c r="FSH89"/>
      <c r="FSI89"/>
      <c r="FSJ89"/>
      <c r="FSK89"/>
      <c r="FSL89"/>
      <c r="FSM89"/>
      <c r="FSN89"/>
      <c r="FSO89"/>
      <c r="FSP89"/>
      <c r="FSQ89"/>
      <c r="FSR89"/>
      <c r="FSS89"/>
      <c r="FST89"/>
      <c r="FSU89"/>
      <c r="FSV89"/>
      <c r="FSW89"/>
      <c r="FSX89"/>
      <c r="FSY89"/>
      <c r="FSZ89"/>
      <c r="FTA89"/>
      <c r="FTB89"/>
      <c r="FTC89"/>
      <c r="FTD89"/>
      <c r="FTE89"/>
      <c r="FTF89"/>
      <c r="FTG89"/>
      <c r="FTH89"/>
      <c r="FTI89"/>
      <c r="FTJ89"/>
      <c r="FTK89"/>
      <c r="FTL89"/>
      <c r="FTM89"/>
      <c r="FTN89"/>
      <c r="FTO89"/>
      <c r="FTP89"/>
      <c r="FTQ89"/>
      <c r="FTR89"/>
      <c r="FTS89"/>
      <c r="FTT89"/>
      <c r="FTU89"/>
      <c r="FTV89"/>
      <c r="FTW89"/>
      <c r="FTX89"/>
      <c r="FTY89"/>
      <c r="FTZ89"/>
      <c r="FUA89"/>
      <c r="FUB89"/>
      <c r="FUC89"/>
      <c r="FUD89"/>
      <c r="FUE89"/>
      <c r="FUF89"/>
      <c r="FUG89"/>
      <c r="FUH89"/>
      <c r="FUI89"/>
      <c r="FUJ89"/>
      <c r="FUK89"/>
      <c r="FUL89"/>
      <c r="FUM89"/>
      <c r="FUN89"/>
      <c r="FUO89"/>
      <c r="FUP89"/>
      <c r="FUQ89"/>
      <c r="FUR89"/>
      <c r="FUS89"/>
    </row>
    <row r="90" spans="1:4621" s="143" customFormat="1">
      <c r="A90" s="150" t="s">
        <v>10</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47"/>
      <c r="AA90" s="147"/>
      <c r="AB90" s="147"/>
      <c r="AC90" s="148"/>
      <c r="AD90" s="142">
        <f>ROW()</f>
        <v>90</v>
      </c>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c r="AXD90"/>
      <c r="AXE90"/>
      <c r="AXF90"/>
      <c r="AXG90"/>
      <c r="AXH90"/>
      <c r="AXI90"/>
      <c r="AXJ90"/>
      <c r="AXK90"/>
      <c r="AXL90"/>
      <c r="AXM90"/>
      <c r="AXN90"/>
      <c r="AXO90"/>
      <c r="AXP90"/>
      <c r="AXQ90"/>
      <c r="AXR90"/>
      <c r="AXS90"/>
      <c r="AXT90"/>
      <c r="AXU90"/>
      <c r="AXV90"/>
      <c r="AXW90"/>
      <c r="AXX90"/>
      <c r="AXY90"/>
      <c r="AXZ90"/>
      <c r="AYA90"/>
      <c r="AYB90"/>
      <c r="AYC90"/>
      <c r="AYD90"/>
      <c r="AYE90"/>
      <c r="AYF90"/>
      <c r="AYG90"/>
      <c r="AYH90"/>
      <c r="AYI90"/>
      <c r="AYJ90"/>
      <c r="AYK90"/>
      <c r="AYL90"/>
      <c r="AYM90"/>
      <c r="AYN90"/>
      <c r="AYO90"/>
      <c r="AYP90"/>
      <c r="AYQ90"/>
      <c r="AYR90"/>
      <c r="AYS90"/>
      <c r="AYT90"/>
      <c r="AYU90"/>
      <c r="AYV90"/>
      <c r="AYW90"/>
      <c r="AYX90"/>
      <c r="AYY90"/>
      <c r="AYZ90"/>
      <c r="AZA90"/>
      <c r="AZB90"/>
      <c r="AZC90"/>
      <c r="AZD90"/>
      <c r="AZE90"/>
      <c r="AZF90"/>
      <c r="AZG90"/>
      <c r="AZH90"/>
      <c r="AZI90"/>
      <c r="AZJ90"/>
      <c r="AZK90"/>
      <c r="AZL90"/>
      <c r="AZM90"/>
      <c r="AZN90"/>
      <c r="AZO90"/>
      <c r="AZP90"/>
      <c r="AZQ90"/>
      <c r="AZR90"/>
      <c r="AZS90"/>
      <c r="AZT90"/>
      <c r="AZU90"/>
      <c r="AZV90"/>
      <c r="AZW90"/>
      <c r="AZX90"/>
      <c r="AZY90"/>
      <c r="AZZ90"/>
      <c r="BAA90"/>
      <c r="BAB90"/>
      <c r="BAC90"/>
      <c r="BAD90"/>
      <c r="BAE90"/>
      <c r="BAF90"/>
      <c r="BAG90"/>
      <c r="BAH90"/>
      <c r="BAI90"/>
      <c r="BAJ90"/>
      <c r="BAK90"/>
      <c r="BAL90"/>
      <c r="BAM90"/>
      <c r="BAN90"/>
      <c r="BAO90"/>
      <c r="BAP90"/>
      <c r="BAQ90"/>
      <c r="BAR90"/>
      <c r="BAS90"/>
      <c r="BAT90"/>
      <c r="BAU90"/>
      <c r="BAV90"/>
      <c r="BAW90"/>
      <c r="BAX90"/>
      <c r="BAY90"/>
      <c r="BAZ90"/>
      <c r="BBA90"/>
      <c r="BBB90"/>
      <c r="BBC90"/>
      <c r="BBD90"/>
      <c r="BBE90"/>
      <c r="BBF90"/>
      <c r="BBG90"/>
      <c r="BBH90"/>
      <c r="BBI90"/>
      <c r="BBJ90"/>
      <c r="BBK90"/>
      <c r="BBL90"/>
      <c r="BBM90"/>
      <c r="BBN90"/>
      <c r="BBO90"/>
      <c r="BBP90"/>
      <c r="BBQ90"/>
      <c r="BBR90"/>
      <c r="BBS90"/>
      <c r="BBT90"/>
      <c r="BBU90"/>
      <c r="BBV90"/>
      <c r="BBW90"/>
      <c r="BBX90"/>
      <c r="BBY90"/>
      <c r="BBZ90"/>
      <c r="BCA90"/>
      <c r="BCB90"/>
      <c r="BCC90"/>
      <c r="BCD90"/>
      <c r="BCE90"/>
      <c r="BCF90"/>
      <c r="BCG90"/>
      <c r="BCH90"/>
      <c r="BCI90"/>
      <c r="BCJ90"/>
      <c r="BCK90"/>
      <c r="BCL90"/>
      <c r="BCM90"/>
      <c r="BCN90"/>
      <c r="BCO90"/>
      <c r="BCP90"/>
      <c r="BCQ90"/>
      <c r="BCR90"/>
      <c r="BCS90"/>
      <c r="BCT90"/>
      <c r="BCU90"/>
      <c r="BCV90"/>
      <c r="BCW90"/>
      <c r="BCX90"/>
      <c r="BCY90"/>
      <c r="BCZ90"/>
      <c r="BDA90"/>
      <c r="BDB90"/>
      <c r="BDC90"/>
      <c r="BDD90"/>
      <c r="BDE90"/>
      <c r="BDF90"/>
      <c r="BDG90"/>
      <c r="BDH90"/>
      <c r="BDI90"/>
      <c r="BDJ90"/>
      <c r="BDK90"/>
      <c r="BDL90"/>
      <c r="BDM90"/>
      <c r="BDN90"/>
      <c r="BDO90"/>
      <c r="BDP90"/>
      <c r="BDQ90"/>
      <c r="BDR90"/>
      <c r="BDS90"/>
      <c r="BDT90"/>
      <c r="BDU90"/>
      <c r="BDV90"/>
      <c r="BDW90"/>
      <c r="BDX90"/>
      <c r="BDY90"/>
      <c r="BDZ90"/>
      <c r="BEA90"/>
      <c r="BEB90"/>
      <c r="BEC90"/>
      <c r="BED90"/>
      <c r="BEE90"/>
      <c r="BEF90"/>
      <c r="BEG90"/>
      <c r="BEH90"/>
      <c r="BEI90"/>
      <c r="BEJ90"/>
      <c r="BEK90"/>
      <c r="BEL90"/>
      <c r="BEM90"/>
      <c r="BEN90"/>
      <c r="BEO90"/>
      <c r="BEP90"/>
      <c r="BEQ90"/>
      <c r="BER90"/>
      <c r="BES90"/>
      <c r="BET90"/>
      <c r="BEU90"/>
      <c r="BEV90"/>
      <c r="BEW90"/>
      <c r="BEX90"/>
      <c r="BEY90"/>
      <c r="BEZ90"/>
      <c r="BFA90"/>
      <c r="BFB90"/>
      <c r="BFC90"/>
      <c r="BFD90"/>
      <c r="BFE90"/>
      <c r="BFF90"/>
      <c r="BFG90"/>
      <c r="BFH90"/>
      <c r="BFI90"/>
      <c r="BFJ90"/>
      <c r="BFK90"/>
      <c r="BFL90"/>
      <c r="BFM90"/>
      <c r="BFN90"/>
      <c r="BFO90"/>
      <c r="BFP90"/>
      <c r="BFQ90"/>
      <c r="BFR90"/>
      <c r="BFS90"/>
      <c r="BFT90"/>
      <c r="BFU90"/>
      <c r="BFV90"/>
      <c r="BFW90"/>
      <c r="BFX90"/>
      <c r="BFY90"/>
      <c r="BFZ90"/>
      <c r="BGA90"/>
      <c r="BGB90"/>
      <c r="BGC90"/>
      <c r="BGD90"/>
      <c r="BGE90"/>
      <c r="BGF90"/>
      <c r="BGG90"/>
      <c r="BGH90"/>
      <c r="BGI90"/>
      <c r="BGJ90"/>
      <c r="BGK90"/>
      <c r="BGL90"/>
      <c r="BGM90"/>
      <c r="BGN90"/>
      <c r="BGO90"/>
      <c r="BGP90"/>
      <c r="BGQ90"/>
      <c r="BGR90"/>
      <c r="BGS90"/>
      <c r="BGT90"/>
      <c r="BGU90"/>
      <c r="BGV90"/>
      <c r="BGW90"/>
      <c r="BGX90"/>
      <c r="BGY90"/>
      <c r="BGZ90"/>
      <c r="BHA90"/>
      <c r="BHB90"/>
      <c r="BHC90"/>
      <c r="BHD90"/>
      <c r="BHE90"/>
      <c r="BHF90"/>
      <c r="BHG90"/>
      <c r="BHH90"/>
      <c r="BHI90"/>
      <c r="BHJ90"/>
      <c r="BHK90"/>
      <c r="BHL90"/>
      <c r="BHM90"/>
      <c r="BHN90"/>
      <c r="BHO90"/>
      <c r="BHP90"/>
      <c r="BHQ90"/>
      <c r="BHR90"/>
      <c r="BHS90"/>
      <c r="BHT90"/>
      <c r="BHU90"/>
      <c r="BHV90"/>
      <c r="BHW90"/>
      <c r="BHX90"/>
      <c r="BHY90"/>
      <c r="BHZ90"/>
      <c r="BIA90"/>
      <c r="BIB90"/>
      <c r="BIC90"/>
      <c r="BID90"/>
      <c r="BIE90"/>
      <c r="BIF90"/>
      <c r="BIG90"/>
      <c r="BIH90"/>
      <c r="BII90"/>
      <c r="BIJ90"/>
      <c r="BIK90"/>
      <c r="BIL90"/>
      <c r="BIM90"/>
      <c r="BIN90"/>
      <c r="BIO90"/>
      <c r="BIP90"/>
      <c r="BIQ90"/>
      <c r="BIR90"/>
      <c r="BIS90"/>
      <c r="BIT90"/>
      <c r="BIU90"/>
      <c r="BIV90"/>
      <c r="BIW90"/>
      <c r="BIX90"/>
      <c r="BIY90"/>
      <c r="BIZ90"/>
      <c r="BJA90"/>
      <c r="BJB90"/>
      <c r="BJC90"/>
      <c r="BJD90"/>
      <c r="BJE90"/>
      <c r="BJF90"/>
      <c r="BJG90"/>
      <c r="BJH90"/>
      <c r="BJI90"/>
      <c r="BJJ90"/>
      <c r="BJK90"/>
      <c r="BJL90"/>
      <c r="BJM90"/>
      <c r="BJN90"/>
      <c r="BJO90"/>
      <c r="BJP90"/>
      <c r="BJQ90"/>
      <c r="BJR90"/>
      <c r="BJS90"/>
      <c r="BJT90"/>
      <c r="BJU90"/>
      <c r="BJV90"/>
      <c r="BJW90"/>
      <c r="BJX90"/>
      <c r="BJY90"/>
      <c r="BJZ90"/>
      <c r="BKA90"/>
      <c r="BKB90"/>
      <c r="BKC90"/>
      <c r="BKD90"/>
      <c r="BKE90"/>
      <c r="BKF90"/>
      <c r="BKG90"/>
      <c r="BKH90"/>
      <c r="BKI90"/>
      <c r="BKJ90"/>
      <c r="BKK90"/>
      <c r="BKL90"/>
      <c r="BKM90"/>
      <c r="BKN90"/>
      <c r="BKO90"/>
      <c r="BKP90"/>
      <c r="BKQ90"/>
      <c r="BKR90"/>
      <c r="BKS90"/>
      <c r="BKT90"/>
      <c r="BKU90"/>
      <c r="BKV90"/>
      <c r="BKW90"/>
      <c r="BKX90"/>
      <c r="BKY90"/>
      <c r="BKZ90"/>
      <c r="BLA90"/>
      <c r="BLB90"/>
      <c r="BLC90"/>
      <c r="BLD90"/>
      <c r="BLE90"/>
      <c r="BLF90"/>
      <c r="BLG90"/>
      <c r="BLH90"/>
      <c r="BLI90"/>
      <c r="BLJ90"/>
      <c r="BLK90"/>
      <c r="BLL90"/>
      <c r="BLM90"/>
      <c r="BLN90"/>
      <c r="BLO90"/>
      <c r="BLP90"/>
      <c r="BLQ90"/>
      <c r="BLR90"/>
      <c r="BLS90"/>
      <c r="BLT90"/>
      <c r="BLU90"/>
      <c r="BLV90"/>
      <c r="BLW90"/>
      <c r="BLX90"/>
      <c r="BLY90"/>
      <c r="BLZ90"/>
      <c r="BMA90"/>
      <c r="BMB90"/>
      <c r="BMC90"/>
      <c r="BMD90"/>
      <c r="BME90"/>
      <c r="BMF90"/>
      <c r="BMG90"/>
      <c r="BMH90"/>
      <c r="BMI90"/>
      <c r="BMJ90"/>
      <c r="BMK90"/>
      <c r="BML90"/>
      <c r="BMM90"/>
      <c r="BMN90"/>
      <c r="BMO90"/>
      <c r="BMP90"/>
      <c r="BMQ90"/>
      <c r="BMR90"/>
      <c r="BMS90"/>
      <c r="BMT90"/>
      <c r="BMU90"/>
      <c r="BMV90"/>
      <c r="BMW90"/>
      <c r="BMX90"/>
      <c r="BMY90"/>
      <c r="BMZ90"/>
      <c r="BNA90"/>
      <c r="BNB90"/>
      <c r="BNC90"/>
      <c r="BND90"/>
      <c r="BNE90"/>
      <c r="BNF90"/>
      <c r="BNG90"/>
      <c r="BNH90"/>
      <c r="BNI90"/>
      <c r="BNJ90"/>
      <c r="BNK90"/>
      <c r="BNL90"/>
      <c r="BNM90"/>
      <c r="BNN90"/>
      <c r="BNO90"/>
      <c r="BNP90"/>
      <c r="BNQ90"/>
      <c r="BNR90"/>
      <c r="BNS90"/>
      <c r="BNT90"/>
      <c r="BNU90"/>
      <c r="BNV90"/>
      <c r="BNW90"/>
      <c r="BNX90"/>
      <c r="BNY90"/>
      <c r="BNZ90"/>
      <c r="BOA90"/>
      <c r="BOB90"/>
      <c r="BOC90"/>
      <c r="BOD90"/>
      <c r="BOE90"/>
      <c r="BOF90"/>
      <c r="BOG90"/>
      <c r="BOH90"/>
      <c r="BOI90"/>
      <c r="BOJ90"/>
      <c r="BOK90"/>
      <c r="BOL90"/>
      <c r="BOM90"/>
      <c r="BON90"/>
      <c r="BOO90"/>
      <c r="BOP90"/>
      <c r="BOQ90"/>
      <c r="BOR90"/>
      <c r="BOS90"/>
      <c r="BOT90"/>
      <c r="BOU90"/>
      <c r="BOV90"/>
      <c r="BOW90"/>
      <c r="BOX90"/>
      <c r="BOY90"/>
      <c r="BOZ90"/>
      <c r="BPA90"/>
      <c r="BPB90"/>
      <c r="BPC90"/>
      <c r="BPD90"/>
      <c r="BPE90"/>
      <c r="BPF90"/>
      <c r="BPG90"/>
      <c r="BPH90"/>
      <c r="BPI90"/>
      <c r="BPJ90"/>
      <c r="BPK90"/>
      <c r="BPL90"/>
      <c r="BPM90"/>
      <c r="BPN90"/>
      <c r="BPO90"/>
      <c r="BPP90"/>
      <c r="BPQ90"/>
      <c r="BPR90"/>
      <c r="BPS90"/>
      <c r="BPT90"/>
      <c r="BPU90"/>
      <c r="BPV90"/>
      <c r="BPW90"/>
      <c r="BPX90"/>
      <c r="BPY90"/>
      <c r="BPZ90"/>
      <c r="BQA90"/>
      <c r="BQB90"/>
      <c r="BQC90"/>
      <c r="BQD90"/>
      <c r="BQE90"/>
      <c r="BQF90"/>
      <c r="BQG90"/>
      <c r="BQH90"/>
      <c r="BQI90"/>
      <c r="BQJ90"/>
      <c r="BQK90"/>
      <c r="BQL90"/>
      <c r="BQM90"/>
      <c r="BQN90"/>
      <c r="BQO90"/>
      <c r="BQP90"/>
      <c r="BQQ90"/>
      <c r="BQR90"/>
      <c r="BQS90"/>
      <c r="BQT90"/>
      <c r="BQU90"/>
      <c r="BQV90"/>
      <c r="BQW90"/>
      <c r="BQX90"/>
      <c r="BQY90"/>
      <c r="BQZ90"/>
      <c r="BRA90"/>
      <c r="BRB90"/>
      <c r="BRC90"/>
      <c r="BRD90"/>
      <c r="BRE90"/>
      <c r="BRF90"/>
      <c r="BRG90"/>
      <c r="BRH90"/>
      <c r="BRI90"/>
      <c r="BRJ90"/>
      <c r="BRK90"/>
      <c r="BRL90"/>
      <c r="BRM90"/>
      <c r="BRN90"/>
      <c r="BRO90"/>
      <c r="BRP90"/>
      <c r="BRQ90"/>
      <c r="BRR90"/>
      <c r="BRS90"/>
      <c r="BRT90"/>
      <c r="BRU90"/>
      <c r="BRV90"/>
      <c r="BRW90"/>
      <c r="BRX90"/>
      <c r="BRY90"/>
      <c r="BRZ90"/>
      <c r="BSA90"/>
      <c r="BSB90"/>
      <c r="BSC90"/>
      <c r="BSD90"/>
      <c r="BSE90"/>
      <c r="BSF90"/>
      <c r="BSG90"/>
      <c r="BSH90"/>
      <c r="BSI90"/>
      <c r="BSJ90"/>
      <c r="BSK90"/>
      <c r="BSL90"/>
      <c r="BSM90"/>
      <c r="BSN90"/>
      <c r="BSO90"/>
      <c r="BSP90"/>
      <c r="BSQ90"/>
      <c r="BSR90"/>
      <c r="BSS90"/>
      <c r="BST90"/>
      <c r="BSU90"/>
      <c r="BSV90"/>
      <c r="BSW90"/>
      <c r="BSX90"/>
      <c r="BSY90"/>
      <c r="BSZ90"/>
      <c r="BTA90"/>
      <c r="BTB90"/>
      <c r="BTC90"/>
      <c r="BTD90"/>
      <c r="BTE90"/>
      <c r="BTF90"/>
      <c r="BTG90"/>
      <c r="BTH90"/>
      <c r="BTI90"/>
      <c r="BTJ90"/>
      <c r="BTK90"/>
      <c r="BTL90"/>
      <c r="BTM90"/>
      <c r="BTN90"/>
      <c r="BTO90"/>
      <c r="BTP90"/>
      <c r="BTQ90"/>
      <c r="BTR90"/>
      <c r="BTS90"/>
      <c r="BTT90"/>
      <c r="BTU90"/>
      <c r="BTV90"/>
      <c r="BTW90"/>
      <c r="BTX90"/>
      <c r="BTY90"/>
      <c r="BTZ90"/>
      <c r="BUA90"/>
      <c r="BUB90"/>
      <c r="BUC90"/>
      <c r="BUD90"/>
      <c r="BUE90"/>
      <c r="BUF90"/>
      <c r="BUG90"/>
      <c r="BUH90"/>
      <c r="BUI90"/>
      <c r="BUJ90"/>
      <c r="BUK90"/>
      <c r="BUL90"/>
      <c r="BUM90"/>
      <c r="BUN90"/>
      <c r="BUO90"/>
      <c r="BUP90"/>
      <c r="BUQ90"/>
      <c r="BUR90"/>
      <c r="BUS90"/>
      <c r="BUT90"/>
      <c r="BUU90"/>
      <c r="BUV90"/>
      <c r="BUW90"/>
      <c r="BUX90"/>
      <c r="BUY90"/>
      <c r="BUZ90"/>
      <c r="BVA90"/>
      <c r="BVB90"/>
      <c r="BVC90"/>
      <c r="BVD90"/>
      <c r="BVE90"/>
      <c r="BVF90"/>
      <c r="BVG90"/>
      <c r="BVH90"/>
      <c r="BVI90"/>
      <c r="BVJ90"/>
      <c r="BVK90"/>
      <c r="BVL90"/>
      <c r="BVM90"/>
      <c r="BVN90"/>
      <c r="BVO90"/>
      <c r="BVP90"/>
      <c r="BVQ90"/>
      <c r="BVR90"/>
      <c r="BVS90"/>
      <c r="BVT90"/>
      <c r="BVU90"/>
      <c r="BVV90"/>
      <c r="BVW90"/>
      <c r="BVX90"/>
      <c r="BVY90"/>
      <c r="BVZ90"/>
      <c r="BWA90"/>
      <c r="BWB90"/>
      <c r="BWC90"/>
      <c r="BWD90"/>
      <c r="BWE90"/>
      <c r="BWF90"/>
      <c r="BWG90"/>
      <c r="BWH90"/>
      <c r="BWI90"/>
      <c r="BWJ90"/>
      <c r="BWK90"/>
      <c r="BWL90"/>
      <c r="BWM90"/>
      <c r="BWN90"/>
      <c r="BWO90"/>
      <c r="BWP90"/>
      <c r="BWQ90"/>
      <c r="BWR90"/>
      <c r="BWS90"/>
      <c r="BWT90"/>
      <c r="BWU90"/>
      <c r="BWV90"/>
      <c r="BWW90"/>
      <c r="BWX90"/>
      <c r="BWY90"/>
      <c r="BWZ90"/>
      <c r="BXA90"/>
      <c r="BXB90"/>
      <c r="BXC90"/>
      <c r="BXD90"/>
      <c r="BXE90"/>
      <c r="BXF90"/>
      <c r="BXG90"/>
      <c r="BXH90"/>
      <c r="BXI90"/>
      <c r="BXJ90"/>
      <c r="BXK90"/>
      <c r="BXL90"/>
      <c r="BXM90"/>
      <c r="BXN90"/>
      <c r="BXO90"/>
      <c r="BXP90"/>
      <c r="BXQ90"/>
      <c r="BXR90"/>
      <c r="BXS90"/>
      <c r="BXT90"/>
      <c r="BXU90"/>
      <c r="BXV90"/>
      <c r="BXW90"/>
      <c r="BXX90"/>
      <c r="BXY90"/>
      <c r="BXZ90"/>
      <c r="BYA90"/>
      <c r="BYB90"/>
      <c r="BYC90"/>
      <c r="BYD90"/>
      <c r="BYE90"/>
      <c r="BYF90"/>
      <c r="BYG90"/>
      <c r="BYH90"/>
      <c r="BYI90"/>
      <c r="BYJ90"/>
      <c r="BYK90"/>
      <c r="BYL90"/>
      <c r="BYM90"/>
      <c r="BYN90"/>
      <c r="BYO90"/>
      <c r="BYP90"/>
      <c r="BYQ90"/>
      <c r="BYR90"/>
      <c r="BYS90"/>
      <c r="BYT90"/>
      <c r="BYU90"/>
      <c r="BYV90"/>
      <c r="BYW90"/>
      <c r="BYX90"/>
      <c r="BYY90"/>
      <c r="BYZ90"/>
      <c r="BZA90"/>
      <c r="BZB90"/>
      <c r="BZC90"/>
      <c r="BZD90"/>
      <c r="BZE90"/>
      <c r="BZF90"/>
      <c r="BZG90"/>
      <c r="BZH90"/>
      <c r="BZI90"/>
      <c r="BZJ90"/>
      <c r="BZK90"/>
      <c r="BZL90"/>
      <c r="BZM90"/>
      <c r="BZN90"/>
      <c r="BZO90"/>
      <c r="BZP90"/>
      <c r="BZQ90"/>
      <c r="BZR90"/>
      <c r="BZS90"/>
      <c r="BZT90"/>
      <c r="BZU90"/>
      <c r="BZV90"/>
      <c r="BZW90"/>
      <c r="BZX90"/>
      <c r="BZY90"/>
      <c r="BZZ90"/>
      <c r="CAA90"/>
      <c r="CAB90"/>
      <c r="CAC90"/>
      <c r="CAD90"/>
      <c r="CAE90"/>
      <c r="CAF90"/>
      <c r="CAG90"/>
      <c r="CAH90"/>
      <c r="CAI90"/>
      <c r="CAJ90"/>
      <c r="CAK90"/>
      <c r="CAL90"/>
      <c r="CAM90"/>
      <c r="CAN90"/>
      <c r="CAO90"/>
      <c r="CAP90"/>
      <c r="CAQ90"/>
      <c r="CAR90"/>
      <c r="CAS90"/>
      <c r="CAT90"/>
      <c r="CAU90"/>
      <c r="CAV90"/>
      <c r="CAW90"/>
      <c r="CAX90"/>
      <c r="CAY90"/>
      <c r="CAZ90"/>
      <c r="CBA90"/>
      <c r="CBB90"/>
      <c r="CBC90"/>
      <c r="CBD90"/>
      <c r="CBE90"/>
      <c r="CBF90"/>
      <c r="CBG90"/>
      <c r="CBH90"/>
      <c r="CBI90"/>
      <c r="CBJ90"/>
      <c r="CBK90"/>
      <c r="CBL90"/>
      <c r="CBM90"/>
      <c r="CBN90"/>
      <c r="CBO90"/>
      <c r="CBP90"/>
      <c r="CBQ90"/>
      <c r="CBR90"/>
      <c r="CBS90"/>
      <c r="CBT90"/>
      <c r="CBU90"/>
      <c r="CBV90"/>
      <c r="CBW90"/>
      <c r="CBX90"/>
      <c r="CBY90"/>
      <c r="CBZ90"/>
      <c r="CCA90"/>
      <c r="CCB90"/>
      <c r="CCC90"/>
      <c r="CCD90"/>
      <c r="CCE90"/>
      <c r="CCF90"/>
      <c r="CCG90"/>
      <c r="CCH90"/>
      <c r="CCI90"/>
      <c r="CCJ90"/>
      <c r="CCK90"/>
      <c r="CCL90"/>
      <c r="CCM90"/>
      <c r="CCN90"/>
      <c r="CCO90"/>
      <c r="CCP90"/>
      <c r="CCQ90"/>
      <c r="CCR90"/>
      <c r="CCS90"/>
      <c r="CCT90"/>
      <c r="CCU90"/>
      <c r="CCV90"/>
      <c r="CCW90"/>
      <c r="CCX90"/>
      <c r="CCY90"/>
      <c r="CCZ90"/>
      <c r="CDA90"/>
      <c r="CDB90"/>
      <c r="CDC90"/>
      <c r="CDD90"/>
      <c r="CDE90"/>
      <c r="CDF90"/>
      <c r="CDG90"/>
      <c r="CDH90"/>
      <c r="CDI90"/>
      <c r="CDJ90"/>
      <c r="CDK90"/>
      <c r="CDL90"/>
      <c r="CDM90"/>
      <c r="CDN90"/>
      <c r="CDO90"/>
      <c r="CDP90"/>
      <c r="CDQ90"/>
      <c r="CDR90"/>
      <c r="CDS90"/>
      <c r="CDT90"/>
      <c r="CDU90"/>
      <c r="CDV90"/>
      <c r="CDW90"/>
      <c r="CDX90"/>
      <c r="CDY90"/>
      <c r="CDZ90"/>
      <c r="CEA90"/>
      <c r="CEB90"/>
      <c r="CEC90"/>
      <c r="CED90"/>
      <c r="CEE90"/>
      <c r="CEF90"/>
      <c r="CEG90"/>
      <c r="CEH90"/>
      <c r="CEI90"/>
      <c r="CEJ90"/>
      <c r="CEK90"/>
      <c r="CEL90"/>
      <c r="CEM90"/>
      <c r="CEN90"/>
      <c r="CEO90"/>
      <c r="CEP90"/>
      <c r="CEQ90"/>
      <c r="CER90"/>
      <c r="CES90"/>
      <c r="CET90"/>
      <c r="CEU90"/>
      <c r="CEV90"/>
      <c r="CEW90"/>
      <c r="CEX90"/>
      <c r="CEY90"/>
      <c r="CEZ90"/>
      <c r="CFA90"/>
      <c r="CFB90"/>
      <c r="CFC90"/>
      <c r="CFD90"/>
      <c r="CFE90"/>
      <c r="CFF90"/>
      <c r="CFG90"/>
      <c r="CFH90"/>
      <c r="CFI90"/>
      <c r="CFJ90"/>
      <c r="CFK90"/>
      <c r="CFL90"/>
      <c r="CFM90"/>
      <c r="CFN90"/>
      <c r="CFO90"/>
      <c r="CFP90"/>
      <c r="CFQ90"/>
      <c r="CFR90"/>
      <c r="CFS90"/>
      <c r="CFT90"/>
      <c r="CFU90"/>
      <c r="CFV90"/>
      <c r="CFW90"/>
      <c r="CFX90"/>
      <c r="CFY90"/>
      <c r="CFZ90"/>
      <c r="CGA90"/>
      <c r="CGB90"/>
      <c r="CGC90"/>
      <c r="CGD90"/>
      <c r="CGE90"/>
      <c r="CGF90"/>
      <c r="CGG90"/>
      <c r="CGH90"/>
      <c r="CGI90"/>
      <c r="CGJ90"/>
      <c r="CGK90"/>
      <c r="CGL90"/>
      <c r="CGM90"/>
      <c r="CGN90"/>
      <c r="CGO90"/>
      <c r="CGP90"/>
      <c r="CGQ90"/>
      <c r="CGR90"/>
      <c r="CGS90"/>
      <c r="CGT90"/>
      <c r="CGU90"/>
      <c r="CGV90"/>
      <c r="CGW90"/>
      <c r="CGX90"/>
      <c r="CGY90"/>
      <c r="CGZ90"/>
      <c r="CHA90"/>
      <c r="CHB90"/>
      <c r="CHC90"/>
      <c r="CHD90"/>
      <c r="CHE90"/>
      <c r="CHF90"/>
      <c r="CHG90"/>
      <c r="CHH90"/>
      <c r="CHI90"/>
      <c r="CHJ90"/>
      <c r="CHK90"/>
      <c r="CHL90"/>
      <c r="CHM90"/>
      <c r="CHN90"/>
      <c r="CHO90"/>
      <c r="CHP90"/>
      <c r="CHQ90"/>
      <c r="CHR90"/>
      <c r="CHS90"/>
      <c r="CHT90"/>
      <c r="CHU90"/>
      <c r="CHV90"/>
      <c r="CHW90"/>
      <c r="CHX90"/>
      <c r="CHY90"/>
      <c r="CHZ90"/>
      <c r="CIA90"/>
      <c r="CIB90"/>
      <c r="CIC90"/>
      <c r="CID90"/>
      <c r="CIE90"/>
      <c r="CIF90"/>
      <c r="CIG90"/>
      <c r="CIH90"/>
      <c r="CII90"/>
      <c r="CIJ90"/>
      <c r="CIK90"/>
      <c r="CIL90"/>
      <c r="CIM90"/>
      <c r="CIN90"/>
      <c r="CIO90"/>
      <c r="CIP90"/>
      <c r="CIQ90"/>
      <c r="CIR90"/>
      <c r="CIS90"/>
      <c r="CIT90"/>
      <c r="CIU90"/>
      <c r="CIV90"/>
      <c r="CIW90"/>
      <c r="CIX90"/>
      <c r="CIY90"/>
      <c r="CIZ90"/>
      <c r="CJA90"/>
      <c r="CJB90"/>
      <c r="CJC90"/>
      <c r="CJD90"/>
      <c r="CJE90"/>
      <c r="CJF90"/>
      <c r="CJG90"/>
      <c r="CJH90"/>
      <c r="CJI90"/>
      <c r="CJJ90"/>
      <c r="CJK90"/>
      <c r="CJL90"/>
      <c r="CJM90"/>
      <c r="CJN90"/>
      <c r="CJO90"/>
      <c r="CJP90"/>
      <c r="CJQ90"/>
      <c r="CJR90"/>
      <c r="CJS90"/>
      <c r="CJT90"/>
      <c r="CJU90"/>
      <c r="CJV90"/>
      <c r="CJW90"/>
      <c r="CJX90"/>
      <c r="CJY90"/>
      <c r="CJZ90"/>
      <c r="CKA90"/>
      <c r="CKB90"/>
      <c r="CKC90"/>
      <c r="CKD90"/>
      <c r="CKE90"/>
      <c r="CKF90"/>
      <c r="CKG90"/>
      <c r="CKH90"/>
      <c r="CKI90"/>
      <c r="CKJ90"/>
      <c r="CKK90"/>
      <c r="CKL90"/>
      <c r="CKM90"/>
      <c r="CKN90"/>
      <c r="CKO90"/>
      <c r="CKP90"/>
      <c r="CKQ90"/>
      <c r="CKR90"/>
      <c r="CKS90"/>
      <c r="CKT90"/>
      <c r="CKU90"/>
      <c r="CKV90"/>
      <c r="CKW90"/>
      <c r="CKX90"/>
      <c r="CKY90"/>
      <c r="CKZ90"/>
      <c r="CLA90"/>
      <c r="CLB90"/>
      <c r="CLC90"/>
      <c r="CLD90"/>
      <c r="CLE90"/>
      <c r="CLF90"/>
      <c r="CLG90"/>
      <c r="CLH90"/>
      <c r="CLI90"/>
      <c r="CLJ90"/>
      <c r="CLK90"/>
      <c r="CLL90"/>
      <c r="CLM90"/>
      <c r="CLN90"/>
      <c r="CLO90"/>
      <c r="CLP90"/>
      <c r="CLQ90"/>
      <c r="CLR90"/>
      <c r="CLS90"/>
      <c r="CLT90"/>
      <c r="CLU90"/>
      <c r="CLV90"/>
      <c r="CLW90"/>
      <c r="CLX90"/>
      <c r="CLY90"/>
      <c r="CLZ90"/>
      <c r="CMA90"/>
      <c r="CMB90"/>
      <c r="CMC90"/>
      <c r="CMD90"/>
      <c r="CME90"/>
      <c r="CMF90"/>
      <c r="CMG90"/>
      <c r="CMH90"/>
      <c r="CMI90"/>
      <c r="CMJ90"/>
      <c r="CMK90"/>
      <c r="CML90"/>
      <c r="CMM90"/>
      <c r="CMN90"/>
      <c r="CMO90"/>
      <c r="CMP90"/>
      <c r="CMQ90"/>
      <c r="CMR90"/>
      <c r="CMS90"/>
      <c r="CMT90"/>
      <c r="CMU90"/>
      <c r="CMV90"/>
      <c r="CMW90"/>
      <c r="CMX90"/>
      <c r="CMY90"/>
      <c r="CMZ90"/>
      <c r="CNA90"/>
      <c r="CNB90"/>
      <c r="CNC90"/>
      <c r="CND90"/>
      <c r="CNE90"/>
      <c r="CNF90"/>
      <c r="CNG90"/>
      <c r="CNH90"/>
      <c r="CNI90"/>
      <c r="CNJ90"/>
      <c r="CNK90"/>
      <c r="CNL90"/>
      <c r="CNM90"/>
      <c r="CNN90"/>
      <c r="CNO90"/>
      <c r="CNP90"/>
      <c r="CNQ90"/>
      <c r="CNR90"/>
      <c r="CNS90"/>
      <c r="CNT90"/>
      <c r="CNU90"/>
      <c r="CNV90"/>
      <c r="CNW90"/>
      <c r="CNX90"/>
      <c r="CNY90"/>
      <c r="CNZ90"/>
      <c r="COA90"/>
      <c r="COB90"/>
      <c r="COC90"/>
      <c r="COD90"/>
      <c r="COE90"/>
      <c r="COF90"/>
      <c r="COG90"/>
      <c r="COH90"/>
      <c r="COI90"/>
      <c r="COJ90"/>
      <c r="COK90"/>
      <c r="COL90"/>
      <c r="COM90"/>
      <c r="CON90"/>
      <c r="COO90"/>
      <c r="COP90"/>
      <c r="COQ90"/>
      <c r="COR90"/>
      <c r="COS90"/>
      <c r="COT90"/>
      <c r="COU90"/>
      <c r="COV90"/>
      <c r="COW90"/>
      <c r="COX90"/>
      <c r="COY90"/>
      <c r="COZ90"/>
      <c r="CPA90"/>
      <c r="CPB90"/>
      <c r="CPC90"/>
      <c r="CPD90"/>
      <c r="CPE90"/>
      <c r="CPF90"/>
      <c r="CPG90"/>
      <c r="CPH90"/>
      <c r="CPI90"/>
      <c r="CPJ90"/>
      <c r="CPK90"/>
      <c r="CPL90"/>
      <c r="CPM90"/>
      <c r="CPN90"/>
      <c r="CPO90"/>
      <c r="CPP90"/>
      <c r="CPQ90"/>
      <c r="CPR90"/>
      <c r="CPS90"/>
      <c r="CPT90"/>
      <c r="CPU90"/>
      <c r="CPV90"/>
      <c r="CPW90"/>
      <c r="CPX90"/>
      <c r="CPY90"/>
      <c r="CPZ90"/>
      <c r="CQA90"/>
      <c r="CQB90"/>
      <c r="CQC90"/>
      <c r="CQD90"/>
      <c r="CQE90"/>
      <c r="CQF90"/>
      <c r="CQG90"/>
      <c r="CQH90"/>
      <c r="CQI90"/>
      <c r="CQJ90"/>
      <c r="CQK90"/>
      <c r="CQL90"/>
      <c r="CQM90"/>
      <c r="CQN90"/>
      <c r="CQO90"/>
      <c r="CQP90"/>
      <c r="CQQ90"/>
      <c r="CQR90"/>
      <c r="CQS90"/>
      <c r="CQT90"/>
      <c r="CQU90"/>
      <c r="CQV90"/>
      <c r="CQW90"/>
      <c r="CQX90"/>
      <c r="CQY90"/>
      <c r="CQZ90"/>
      <c r="CRA90"/>
      <c r="CRB90"/>
      <c r="CRC90"/>
      <c r="CRD90"/>
      <c r="CRE90"/>
      <c r="CRF90"/>
      <c r="CRG90"/>
      <c r="CRH90"/>
      <c r="CRI90"/>
      <c r="CRJ90"/>
      <c r="CRK90"/>
      <c r="CRL90"/>
      <c r="CRM90"/>
      <c r="CRN90"/>
      <c r="CRO90"/>
      <c r="CRP90"/>
      <c r="CRQ90"/>
      <c r="CRR90"/>
      <c r="CRS90"/>
      <c r="CRT90"/>
      <c r="CRU90"/>
      <c r="CRV90"/>
      <c r="CRW90"/>
      <c r="CRX90"/>
      <c r="CRY90"/>
      <c r="CRZ90"/>
      <c r="CSA90"/>
      <c r="CSB90"/>
      <c r="CSC90"/>
      <c r="CSD90"/>
      <c r="CSE90"/>
      <c r="CSF90"/>
      <c r="CSG90"/>
      <c r="CSH90"/>
      <c r="CSI90"/>
      <c r="CSJ90"/>
      <c r="CSK90"/>
      <c r="CSL90"/>
      <c r="CSM90"/>
      <c r="CSN90"/>
      <c r="CSO90"/>
      <c r="CSP90"/>
      <c r="CSQ90"/>
      <c r="CSR90"/>
      <c r="CSS90"/>
      <c r="CST90"/>
      <c r="CSU90"/>
      <c r="CSV90"/>
      <c r="CSW90"/>
      <c r="CSX90"/>
      <c r="CSY90"/>
      <c r="CSZ90"/>
      <c r="CTA90"/>
      <c r="CTB90"/>
      <c r="CTC90"/>
      <c r="CTD90"/>
      <c r="CTE90"/>
      <c r="CTF90"/>
      <c r="CTG90"/>
      <c r="CTH90"/>
      <c r="CTI90"/>
      <c r="CTJ90"/>
      <c r="CTK90"/>
      <c r="CTL90"/>
      <c r="CTM90"/>
      <c r="CTN90"/>
      <c r="CTO90"/>
      <c r="CTP90"/>
      <c r="CTQ90"/>
      <c r="CTR90"/>
      <c r="CTS90"/>
      <c r="CTT90"/>
      <c r="CTU90"/>
      <c r="CTV90"/>
      <c r="CTW90"/>
      <c r="CTX90"/>
      <c r="CTY90"/>
      <c r="CTZ90"/>
      <c r="CUA90"/>
      <c r="CUB90"/>
      <c r="CUC90"/>
      <c r="CUD90"/>
      <c r="CUE90"/>
      <c r="CUF90"/>
      <c r="CUG90"/>
      <c r="CUH90"/>
      <c r="CUI90"/>
      <c r="CUJ90"/>
      <c r="CUK90"/>
      <c r="CUL90"/>
      <c r="CUM90"/>
      <c r="CUN90"/>
      <c r="CUO90"/>
      <c r="CUP90"/>
      <c r="CUQ90"/>
      <c r="CUR90"/>
      <c r="CUS90"/>
      <c r="CUT90"/>
      <c r="CUU90"/>
      <c r="CUV90"/>
      <c r="CUW90"/>
      <c r="CUX90"/>
      <c r="CUY90"/>
      <c r="CUZ90"/>
      <c r="CVA90"/>
      <c r="CVB90"/>
      <c r="CVC90"/>
      <c r="CVD90"/>
      <c r="CVE90"/>
      <c r="CVF90"/>
      <c r="CVG90"/>
      <c r="CVH90"/>
      <c r="CVI90"/>
      <c r="CVJ90"/>
      <c r="CVK90"/>
      <c r="CVL90"/>
      <c r="CVM90"/>
      <c r="CVN90"/>
      <c r="CVO90"/>
      <c r="CVP90"/>
      <c r="CVQ90"/>
      <c r="CVR90"/>
      <c r="CVS90"/>
      <c r="CVT90"/>
      <c r="CVU90"/>
      <c r="CVV90"/>
      <c r="CVW90"/>
      <c r="CVX90"/>
      <c r="CVY90"/>
      <c r="CVZ90"/>
      <c r="CWA90"/>
      <c r="CWB90"/>
      <c r="CWC90"/>
      <c r="CWD90"/>
      <c r="CWE90"/>
      <c r="CWF90"/>
      <c r="CWG90"/>
      <c r="CWH90"/>
      <c r="CWI90"/>
      <c r="CWJ90"/>
      <c r="CWK90"/>
      <c r="CWL90"/>
      <c r="CWM90"/>
      <c r="CWN90"/>
      <c r="CWO90"/>
      <c r="CWP90"/>
      <c r="CWQ90"/>
      <c r="CWR90"/>
      <c r="CWS90"/>
      <c r="CWT90"/>
      <c r="CWU90"/>
      <c r="CWV90"/>
      <c r="CWW90"/>
      <c r="CWX90"/>
      <c r="CWY90"/>
      <c r="CWZ90"/>
      <c r="CXA90"/>
      <c r="CXB90"/>
      <c r="CXC90"/>
      <c r="CXD90"/>
      <c r="CXE90"/>
      <c r="CXF90"/>
      <c r="CXG90"/>
      <c r="CXH90"/>
      <c r="CXI90"/>
      <c r="CXJ90"/>
      <c r="CXK90"/>
      <c r="CXL90"/>
      <c r="CXM90"/>
      <c r="CXN90"/>
      <c r="CXO90"/>
      <c r="CXP90"/>
      <c r="CXQ90"/>
      <c r="CXR90"/>
      <c r="CXS90"/>
      <c r="CXT90"/>
      <c r="CXU90"/>
      <c r="CXV90"/>
      <c r="CXW90"/>
      <c r="CXX90"/>
      <c r="CXY90"/>
      <c r="CXZ90"/>
      <c r="CYA90"/>
      <c r="CYB90"/>
      <c r="CYC90"/>
      <c r="CYD90"/>
      <c r="CYE90"/>
      <c r="CYF90"/>
      <c r="CYG90"/>
      <c r="CYH90"/>
      <c r="CYI90"/>
      <c r="CYJ90"/>
      <c r="CYK90"/>
      <c r="CYL90"/>
      <c r="CYM90"/>
      <c r="CYN90"/>
      <c r="CYO90"/>
      <c r="CYP90"/>
      <c r="CYQ90"/>
      <c r="CYR90"/>
      <c r="CYS90"/>
      <c r="CYT90"/>
      <c r="CYU90"/>
      <c r="CYV90"/>
      <c r="CYW90"/>
      <c r="CYX90"/>
      <c r="CYY90"/>
      <c r="CYZ90"/>
      <c r="CZA90"/>
      <c r="CZB90"/>
      <c r="CZC90"/>
      <c r="CZD90"/>
      <c r="CZE90"/>
      <c r="CZF90"/>
      <c r="CZG90"/>
      <c r="CZH90"/>
      <c r="CZI90"/>
      <c r="CZJ90"/>
      <c r="CZK90"/>
      <c r="CZL90"/>
      <c r="CZM90"/>
      <c r="CZN90"/>
      <c r="CZO90"/>
      <c r="CZP90"/>
      <c r="CZQ90"/>
      <c r="CZR90"/>
      <c r="CZS90"/>
      <c r="CZT90"/>
      <c r="CZU90"/>
      <c r="CZV90"/>
      <c r="CZW90"/>
      <c r="CZX90"/>
      <c r="CZY90"/>
      <c r="CZZ90"/>
      <c r="DAA90"/>
      <c r="DAB90"/>
      <c r="DAC90"/>
      <c r="DAD90"/>
      <c r="DAE90"/>
      <c r="DAF90"/>
      <c r="DAG90"/>
      <c r="DAH90"/>
      <c r="DAI90"/>
      <c r="DAJ90"/>
      <c r="DAK90"/>
      <c r="DAL90"/>
      <c r="DAM90"/>
      <c r="DAN90"/>
      <c r="DAO90"/>
      <c r="DAP90"/>
      <c r="DAQ90"/>
      <c r="DAR90"/>
      <c r="DAS90"/>
      <c r="DAT90"/>
      <c r="DAU90"/>
      <c r="DAV90"/>
      <c r="DAW90"/>
      <c r="DAX90"/>
      <c r="DAY90"/>
      <c r="DAZ90"/>
      <c r="DBA90"/>
      <c r="DBB90"/>
      <c r="DBC90"/>
      <c r="DBD90"/>
      <c r="DBE90"/>
      <c r="DBF90"/>
      <c r="DBG90"/>
      <c r="DBH90"/>
      <c r="DBI90"/>
      <c r="DBJ90"/>
      <c r="DBK90"/>
      <c r="DBL90"/>
      <c r="DBM90"/>
      <c r="DBN90"/>
      <c r="DBO90"/>
      <c r="DBP90"/>
      <c r="DBQ90"/>
      <c r="DBR90"/>
      <c r="DBS90"/>
      <c r="DBT90"/>
      <c r="DBU90"/>
      <c r="DBV90"/>
      <c r="DBW90"/>
      <c r="DBX90"/>
      <c r="DBY90"/>
      <c r="DBZ90"/>
      <c r="DCA90"/>
      <c r="DCB90"/>
      <c r="DCC90"/>
      <c r="DCD90"/>
      <c r="DCE90"/>
      <c r="DCF90"/>
      <c r="DCG90"/>
      <c r="DCH90"/>
      <c r="DCI90"/>
      <c r="DCJ90"/>
      <c r="DCK90"/>
      <c r="DCL90"/>
      <c r="DCM90"/>
      <c r="DCN90"/>
      <c r="DCO90"/>
      <c r="DCP90"/>
      <c r="DCQ90"/>
      <c r="DCR90"/>
      <c r="DCS90"/>
      <c r="DCT90"/>
      <c r="DCU90"/>
      <c r="DCV90"/>
      <c r="DCW90"/>
      <c r="DCX90"/>
      <c r="DCY90"/>
      <c r="DCZ90"/>
      <c r="DDA90"/>
      <c r="DDB90"/>
      <c r="DDC90"/>
      <c r="DDD90"/>
      <c r="DDE90"/>
      <c r="DDF90"/>
      <c r="DDG90"/>
      <c r="DDH90"/>
      <c r="DDI90"/>
      <c r="DDJ90"/>
      <c r="DDK90"/>
      <c r="DDL90"/>
      <c r="DDM90"/>
      <c r="DDN90"/>
      <c r="DDO90"/>
      <c r="DDP90"/>
      <c r="DDQ90"/>
      <c r="DDR90"/>
      <c r="DDS90"/>
      <c r="DDT90"/>
      <c r="DDU90"/>
      <c r="DDV90"/>
      <c r="DDW90"/>
      <c r="DDX90"/>
      <c r="DDY90"/>
      <c r="DDZ90"/>
      <c r="DEA90"/>
      <c r="DEB90"/>
      <c r="DEC90"/>
      <c r="DED90"/>
      <c r="DEE90"/>
      <c r="DEF90"/>
      <c r="DEG90"/>
      <c r="DEH90"/>
      <c r="DEI90"/>
      <c r="DEJ90"/>
      <c r="DEK90"/>
      <c r="DEL90"/>
      <c r="DEM90"/>
      <c r="DEN90"/>
      <c r="DEO90"/>
      <c r="DEP90"/>
      <c r="DEQ90"/>
      <c r="DER90"/>
      <c r="DES90"/>
      <c r="DET90"/>
      <c r="DEU90"/>
      <c r="DEV90"/>
      <c r="DEW90"/>
      <c r="DEX90"/>
      <c r="DEY90"/>
      <c r="DEZ90"/>
      <c r="DFA90"/>
      <c r="DFB90"/>
      <c r="DFC90"/>
      <c r="DFD90"/>
      <c r="DFE90"/>
      <c r="DFF90"/>
      <c r="DFG90"/>
      <c r="DFH90"/>
      <c r="DFI90"/>
      <c r="DFJ90"/>
      <c r="DFK90"/>
      <c r="DFL90"/>
      <c r="DFM90"/>
      <c r="DFN90"/>
      <c r="DFO90"/>
      <c r="DFP90"/>
      <c r="DFQ90"/>
      <c r="DFR90"/>
      <c r="DFS90"/>
      <c r="DFT90"/>
      <c r="DFU90"/>
      <c r="DFV90"/>
      <c r="DFW90"/>
      <c r="DFX90"/>
      <c r="DFY90"/>
      <c r="DFZ90"/>
      <c r="DGA90"/>
      <c r="DGB90"/>
      <c r="DGC90"/>
      <c r="DGD90"/>
      <c r="DGE90"/>
      <c r="DGF90"/>
      <c r="DGG90"/>
      <c r="DGH90"/>
      <c r="DGI90"/>
      <c r="DGJ90"/>
      <c r="DGK90"/>
      <c r="DGL90"/>
      <c r="DGM90"/>
      <c r="DGN90"/>
      <c r="DGO90"/>
      <c r="DGP90"/>
      <c r="DGQ90"/>
      <c r="DGR90"/>
      <c r="DGS90"/>
      <c r="DGT90"/>
      <c r="DGU90"/>
      <c r="DGV90"/>
      <c r="DGW90"/>
      <c r="DGX90"/>
      <c r="DGY90"/>
      <c r="DGZ90"/>
      <c r="DHA90"/>
      <c r="DHB90"/>
      <c r="DHC90"/>
      <c r="DHD90"/>
      <c r="DHE90"/>
      <c r="DHF90"/>
      <c r="DHG90"/>
      <c r="DHH90"/>
      <c r="DHI90"/>
      <c r="DHJ90"/>
      <c r="DHK90"/>
      <c r="DHL90"/>
      <c r="DHM90"/>
      <c r="DHN90"/>
      <c r="DHO90"/>
      <c r="DHP90"/>
      <c r="DHQ90"/>
      <c r="DHR90"/>
      <c r="DHS90"/>
      <c r="DHT90"/>
      <c r="DHU90"/>
      <c r="DHV90"/>
      <c r="DHW90"/>
      <c r="DHX90"/>
      <c r="DHY90"/>
      <c r="DHZ90"/>
      <c r="DIA90"/>
      <c r="DIB90"/>
      <c r="DIC90"/>
      <c r="DID90"/>
      <c r="DIE90"/>
      <c r="DIF90"/>
      <c r="DIG90"/>
      <c r="DIH90"/>
      <c r="DII90"/>
      <c r="DIJ90"/>
      <c r="DIK90"/>
      <c r="DIL90"/>
      <c r="DIM90"/>
      <c r="DIN90"/>
      <c r="DIO90"/>
      <c r="DIP90"/>
      <c r="DIQ90"/>
      <c r="DIR90"/>
      <c r="DIS90"/>
      <c r="DIT90"/>
      <c r="DIU90"/>
      <c r="DIV90"/>
      <c r="DIW90"/>
      <c r="DIX90"/>
      <c r="DIY90"/>
      <c r="DIZ90"/>
      <c r="DJA90"/>
      <c r="DJB90"/>
      <c r="DJC90"/>
      <c r="DJD90"/>
      <c r="DJE90"/>
      <c r="DJF90"/>
      <c r="DJG90"/>
      <c r="DJH90"/>
      <c r="DJI90"/>
      <c r="DJJ90"/>
      <c r="DJK90"/>
      <c r="DJL90"/>
      <c r="DJM90"/>
      <c r="DJN90"/>
      <c r="DJO90"/>
      <c r="DJP90"/>
      <c r="DJQ90"/>
      <c r="DJR90"/>
      <c r="DJS90"/>
      <c r="DJT90"/>
      <c r="DJU90"/>
      <c r="DJV90"/>
      <c r="DJW90"/>
      <c r="DJX90"/>
      <c r="DJY90"/>
      <c r="DJZ90"/>
      <c r="DKA90"/>
      <c r="DKB90"/>
      <c r="DKC90"/>
      <c r="DKD90"/>
      <c r="DKE90"/>
      <c r="DKF90"/>
      <c r="DKG90"/>
      <c r="DKH90"/>
      <c r="DKI90"/>
      <c r="DKJ90"/>
      <c r="DKK90"/>
      <c r="DKL90"/>
      <c r="DKM90"/>
      <c r="DKN90"/>
      <c r="DKO90"/>
      <c r="DKP90"/>
      <c r="DKQ90"/>
      <c r="DKR90"/>
      <c r="DKS90"/>
      <c r="DKT90"/>
      <c r="DKU90"/>
      <c r="DKV90"/>
      <c r="DKW90"/>
      <c r="DKX90"/>
      <c r="DKY90"/>
      <c r="DKZ90"/>
      <c r="DLA90"/>
      <c r="DLB90"/>
      <c r="DLC90"/>
      <c r="DLD90"/>
      <c r="DLE90"/>
      <c r="DLF90"/>
      <c r="DLG90"/>
      <c r="DLH90"/>
      <c r="DLI90"/>
      <c r="DLJ90"/>
      <c r="DLK90"/>
      <c r="DLL90"/>
      <c r="DLM90"/>
      <c r="DLN90"/>
      <c r="DLO90"/>
      <c r="DLP90"/>
      <c r="DLQ90"/>
      <c r="DLR90"/>
      <c r="DLS90"/>
      <c r="DLT90"/>
      <c r="DLU90"/>
      <c r="DLV90"/>
      <c r="DLW90"/>
      <c r="DLX90"/>
      <c r="DLY90"/>
      <c r="DLZ90"/>
      <c r="DMA90"/>
      <c r="DMB90"/>
      <c r="DMC90"/>
      <c r="DMD90"/>
      <c r="DME90"/>
      <c r="DMF90"/>
      <c r="DMG90"/>
      <c r="DMH90"/>
      <c r="DMI90"/>
      <c r="DMJ90"/>
      <c r="DMK90"/>
      <c r="DML90"/>
      <c r="DMM90"/>
      <c r="DMN90"/>
      <c r="DMO90"/>
      <c r="DMP90"/>
      <c r="DMQ90"/>
      <c r="DMR90"/>
      <c r="DMS90"/>
      <c r="DMT90"/>
      <c r="DMU90"/>
      <c r="DMV90"/>
      <c r="DMW90"/>
      <c r="DMX90"/>
      <c r="DMY90"/>
      <c r="DMZ90"/>
      <c r="DNA90"/>
      <c r="DNB90"/>
      <c r="DNC90"/>
      <c r="DND90"/>
      <c r="DNE90"/>
      <c r="DNF90"/>
      <c r="DNG90"/>
      <c r="DNH90"/>
      <c r="DNI90"/>
      <c r="DNJ90"/>
      <c r="DNK90"/>
      <c r="DNL90"/>
      <c r="DNM90"/>
      <c r="DNN90"/>
      <c r="DNO90"/>
      <c r="DNP90"/>
      <c r="DNQ90"/>
      <c r="DNR90"/>
      <c r="DNS90"/>
      <c r="DNT90"/>
      <c r="DNU90"/>
      <c r="DNV90"/>
      <c r="DNW90"/>
      <c r="DNX90"/>
      <c r="DNY90"/>
      <c r="DNZ90"/>
      <c r="DOA90"/>
      <c r="DOB90"/>
      <c r="DOC90"/>
      <c r="DOD90"/>
      <c r="DOE90"/>
      <c r="DOF90"/>
      <c r="DOG90"/>
      <c r="DOH90"/>
      <c r="DOI90"/>
      <c r="DOJ90"/>
      <c r="DOK90"/>
      <c r="DOL90"/>
      <c r="DOM90"/>
      <c r="DON90"/>
      <c r="DOO90"/>
      <c r="DOP90"/>
      <c r="DOQ90"/>
      <c r="DOR90"/>
      <c r="DOS90"/>
      <c r="DOT90"/>
      <c r="DOU90"/>
      <c r="DOV90"/>
      <c r="DOW90"/>
      <c r="DOX90"/>
      <c r="DOY90"/>
      <c r="DOZ90"/>
      <c r="DPA90"/>
      <c r="DPB90"/>
      <c r="DPC90"/>
      <c r="DPD90"/>
      <c r="DPE90"/>
      <c r="DPF90"/>
      <c r="DPG90"/>
      <c r="DPH90"/>
      <c r="DPI90"/>
      <c r="DPJ90"/>
      <c r="DPK90"/>
      <c r="DPL90"/>
      <c r="DPM90"/>
      <c r="DPN90"/>
      <c r="DPO90"/>
      <c r="DPP90"/>
      <c r="DPQ90"/>
      <c r="DPR90"/>
      <c r="DPS90"/>
      <c r="DPT90"/>
      <c r="DPU90"/>
      <c r="DPV90"/>
      <c r="DPW90"/>
      <c r="DPX90"/>
      <c r="DPY90"/>
      <c r="DPZ90"/>
      <c r="DQA90"/>
      <c r="DQB90"/>
      <c r="DQC90"/>
      <c r="DQD90"/>
      <c r="DQE90"/>
      <c r="DQF90"/>
      <c r="DQG90"/>
      <c r="DQH90"/>
      <c r="DQI90"/>
      <c r="DQJ90"/>
      <c r="DQK90"/>
      <c r="DQL90"/>
      <c r="DQM90"/>
      <c r="DQN90"/>
      <c r="DQO90"/>
      <c r="DQP90"/>
      <c r="DQQ90"/>
      <c r="DQR90"/>
      <c r="DQS90"/>
      <c r="DQT90"/>
      <c r="DQU90"/>
      <c r="DQV90"/>
      <c r="DQW90"/>
      <c r="DQX90"/>
      <c r="DQY90"/>
      <c r="DQZ90"/>
      <c r="DRA90"/>
      <c r="DRB90"/>
      <c r="DRC90"/>
      <c r="DRD90"/>
      <c r="DRE90"/>
      <c r="DRF90"/>
      <c r="DRG90"/>
      <c r="DRH90"/>
      <c r="DRI90"/>
      <c r="DRJ90"/>
      <c r="DRK90"/>
      <c r="DRL90"/>
      <c r="DRM90"/>
      <c r="DRN90"/>
      <c r="DRO90"/>
      <c r="DRP90"/>
      <c r="DRQ90"/>
      <c r="DRR90"/>
      <c r="DRS90"/>
      <c r="DRT90"/>
      <c r="DRU90"/>
      <c r="DRV90"/>
      <c r="DRW90"/>
      <c r="DRX90"/>
      <c r="DRY90"/>
      <c r="DRZ90"/>
      <c r="DSA90"/>
      <c r="DSB90"/>
      <c r="DSC90"/>
      <c r="DSD90"/>
      <c r="DSE90"/>
      <c r="DSF90"/>
      <c r="DSG90"/>
      <c r="DSH90"/>
      <c r="DSI90"/>
      <c r="DSJ90"/>
      <c r="DSK90"/>
      <c r="DSL90"/>
      <c r="DSM90"/>
      <c r="DSN90"/>
      <c r="DSO90"/>
      <c r="DSP90"/>
      <c r="DSQ90"/>
      <c r="DSR90"/>
      <c r="DSS90"/>
      <c r="DST90"/>
      <c r="DSU90"/>
      <c r="DSV90"/>
      <c r="DSW90"/>
      <c r="DSX90"/>
      <c r="DSY90"/>
      <c r="DSZ90"/>
      <c r="DTA90"/>
      <c r="DTB90"/>
      <c r="DTC90"/>
      <c r="DTD90"/>
      <c r="DTE90"/>
      <c r="DTF90"/>
      <c r="DTG90"/>
      <c r="DTH90"/>
      <c r="DTI90"/>
      <c r="DTJ90"/>
      <c r="DTK90"/>
      <c r="DTL90"/>
      <c r="DTM90"/>
      <c r="DTN90"/>
      <c r="DTO90"/>
      <c r="DTP90"/>
      <c r="DTQ90"/>
      <c r="DTR90"/>
      <c r="DTS90"/>
      <c r="DTT90"/>
      <c r="DTU90"/>
      <c r="DTV90"/>
      <c r="DTW90"/>
      <c r="DTX90"/>
      <c r="DTY90"/>
      <c r="DTZ90"/>
      <c r="DUA90"/>
      <c r="DUB90"/>
      <c r="DUC90"/>
      <c r="DUD90"/>
      <c r="DUE90"/>
      <c r="DUF90"/>
      <c r="DUG90"/>
      <c r="DUH90"/>
      <c r="DUI90"/>
      <c r="DUJ90"/>
      <c r="DUK90"/>
      <c r="DUL90"/>
      <c r="DUM90"/>
      <c r="DUN90"/>
      <c r="DUO90"/>
      <c r="DUP90"/>
      <c r="DUQ90"/>
      <c r="DUR90"/>
      <c r="DUS90"/>
      <c r="DUT90"/>
      <c r="DUU90"/>
      <c r="DUV90"/>
      <c r="DUW90"/>
      <c r="DUX90"/>
      <c r="DUY90"/>
      <c r="DUZ90"/>
      <c r="DVA90"/>
      <c r="DVB90"/>
      <c r="DVC90"/>
      <c r="DVD90"/>
      <c r="DVE90"/>
      <c r="DVF90"/>
      <c r="DVG90"/>
      <c r="DVH90"/>
      <c r="DVI90"/>
      <c r="DVJ90"/>
      <c r="DVK90"/>
      <c r="DVL90"/>
      <c r="DVM90"/>
      <c r="DVN90"/>
      <c r="DVO90"/>
      <c r="DVP90"/>
      <c r="DVQ90"/>
      <c r="DVR90"/>
      <c r="DVS90"/>
      <c r="DVT90"/>
      <c r="DVU90"/>
      <c r="DVV90"/>
      <c r="DVW90"/>
      <c r="DVX90"/>
      <c r="DVY90"/>
      <c r="DVZ90"/>
      <c r="DWA90"/>
      <c r="DWB90"/>
      <c r="DWC90"/>
      <c r="DWD90"/>
      <c r="DWE90"/>
      <c r="DWF90"/>
      <c r="DWG90"/>
      <c r="DWH90"/>
      <c r="DWI90"/>
      <c r="DWJ90"/>
      <c r="DWK90"/>
      <c r="DWL90"/>
      <c r="DWM90"/>
      <c r="DWN90"/>
      <c r="DWO90"/>
      <c r="DWP90"/>
      <c r="DWQ90"/>
      <c r="DWR90"/>
      <c r="DWS90"/>
      <c r="DWT90"/>
      <c r="DWU90"/>
      <c r="DWV90"/>
      <c r="DWW90"/>
      <c r="DWX90"/>
      <c r="DWY90"/>
      <c r="DWZ90"/>
      <c r="DXA90"/>
      <c r="DXB90"/>
      <c r="DXC90"/>
      <c r="DXD90"/>
      <c r="DXE90"/>
      <c r="DXF90"/>
      <c r="DXG90"/>
      <c r="DXH90"/>
      <c r="DXI90"/>
      <c r="DXJ90"/>
      <c r="DXK90"/>
      <c r="DXL90"/>
      <c r="DXM90"/>
      <c r="DXN90"/>
      <c r="DXO90"/>
      <c r="DXP90"/>
      <c r="DXQ90"/>
      <c r="DXR90"/>
      <c r="DXS90"/>
      <c r="DXT90"/>
      <c r="DXU90"/>
      <c r="DXV90"/>
      <c r="DXW90"/>
      <c r="DXX90"/>
      <c r="DXY90"/>
      <c r="DXZ90"/>
      <c r="DYA90"/>
      <c r="DYB90"/>
      <c r="DYC90"/>
      <c r="DYD90"/>
      <c r="DYE90"/>
      <c r="DYF90"/>
      <c r="DYG90"/>
      <c r="DYH90"/>
      <c r="DYI90"/>
      <c r="DYJ90"/>
      <c r="DYK90"/>
      <c r="DYL90"/>
      <c r="DYM90"/>
      <c r="DYN90"/>
      <c r="DYO90"/>
      <c r="DYP90"/>
      <c r="DYQ90"/>
      <c r="DYR90"/>
      <c r="DYS90"/>
      <c r="DYT90"/>
      <c r="DYU90"/>
      <c r="DYV90"/>
      <c r="DYW90"/>
      <c r="DYX90"/>
      <c r="DYY90"/>
      <c r="DYZ90"/>
      <c r="DZA90"/>
      <c r="DZB90"/>
      <c r="DZC90"/>
      <c r="DZD90"/>
      <c r="DZE90"/>
      <c r="DZF90"/>
      <c r="DZG90"/>
      <c r="DZH90"/>
      <c r="DZI90"/>
      <c r="DZJ90"/>
      <c r="DZK90"/>
      <c r="DZL90"/>
      <c r="DZM90"/>
      <c r="DZN90"/>
      <c r="DZO90"/>
      <c r="DZP90"/>
      <c r="DZQ90"/>
      <c r="DZR90"/>
      <c r="DZS90"/>
      <c r="DZT90"/>
      <c r="DZU90"/>
      <c r="DZV90"/>
      <c r="DZW90"/>
      <c r="DZX90"/>
      <c r="DZY90"/>
      <c r="DZZ90"/>
      <c r="EAA90"/>
      <c r="EAB90"/>
      <c r="EAC90"/>
      <c r="EAD90"/>
      <c r="EAE90"/>
      <c r="EAF90"/>
      <c r="EAG90"/>
      <c r="EAH90"/>
      <c r="EAI90"/>
      <c r="EAJ90"/>
      <c r="EAK90"/>
      <c r="EAL90"/>
      <c r="EAM90"/>
      <c r="EAN90"/>
      <c r="EAO90"/>
      <c r="EAP90"/>
      <c r="EAQ90"/>
      <c r="EAR90"/>
      <c r="EAS90"/>
      <c r="EAT90"/>
      <c r="EAU90"/>
      <c r="EAV90"/>
      <c r="EAW90"/>
      <c r="EAX90"/>
      <c r="EAY90"/>
      <c r="EAZ90"/>
      <c r="EBA90"/>
      <c r="EBB90"/>
      <c r="EBC90"/>
      <c r="EBD90"/>
      <c r="EBE90"/>
      <c r="EBF90"/>
      <c r="EBG90"/>
      <c r="EBH90"/>
      <c r="EBI90"/>
      <c r="EBJ90"/>
      <c r="EBK90"/>
      <c r="EBL90"/>
      <c r="EBM90"/>
      <c r="EBN90"/>
      <c r="EBO90"/>
      <c r="EBP90"/>
      <c r="EBQ90"/>
      <c r="EBR90"/>
      <c r="EBS90"/>
      <c r="EBT90"/>
      <c r="EBU90"/>
      <c r="EBV90"/>
      <c r="EBW90"/>
      <c r="EBX90"/>
      <c r="EBY90"/>
      <c r="EBZ90"/>
      <c r="ECA90"/>
      <c r="ECB90"/>
      <c r="ECC90"/>
      <c r="ECD90"/>
      <c r="ECE90"/>
      <c r="ECF90"/>
      <c r="ECG90"/>
      <c r="ECH90"/>
      <c r="ECI90"/>
      <c r="ECJ90"/>
      <c r="ECK90"/>
      <c r="ECL90"/>
      <c r="ECM90"/>
      <c r="ECN90"/>
      <c r="ECO90"/>
      <c r="ECP90"/>
      <c r="ECQ90"/>
      <c r="ECR90"/>
      <c r="ECS90"/>
      <c r="ECT90"/>
      <c r="ECU90"/>
      <c r="ECV90"/>
      <c r="ECW90"/>
      <c r="ECX90"/>
      <c r="ECY90"/>
      <c r="ECZ90"/>
      <c r="EDA90"/>
      <c r="EDB90"/>
      <c r="EDC90"/>
      <c r="EDD90"/>
      <c r="EDE90"/>
      <c r="EDF90"/>
      <c r="EDG90"/>
      <c r="EDH90"/>
      <c r="EDI90"/>
      <c r="EDJ90"/>
      <c r="EDK90"/>
      <c r="EDL90"/>
      <c r="EDM90"/>
      <c r="EDN90"/>
      <c r="EDO90"/>
      <c r="EDP90"/>
      <c r="EDQ90"/>
      <c r="EDR90"/>
      <c r="EDS90"/>
      <c r="EDT90"/>
      <c r="EDU90"/>
      <c r="EDV90"/>
      <c r="EDW90"/>
      <c r="EDX90"/>
      <c r="EDY90"/>
      <c r="EDZ90"/>
      <c r="EEA90"/>
      <c r="EEB90"/>
      <c r="EEC90"/>
      <c r="EED90"/>
      <c r="EEE90"/>
      <c r="EEF90"/>
      <c r="EEG90"/>
      <c r="EEH90"/>
      <c r="EEI90"/>
      <c r="EEJ90"/>
      <c r="EEK90"/>
      <c r="EEL90"/>
      <c r="EEM90"/>
      <c r="EEN90"/>
      <c r="EEO90"/>
      <c r="EEP90"/>
      <c r="EEQ90"/>
      <c r="EER90"/>
      <c r="EES90"/>
      <c r="EET90"/>
      <c r="EEU90"/>
      <c r="EEV90"/>
      <c r="EEW90"/>
      <c r="EEX90"/>
      <c r="EEY90"/>
      <c r="EEZ90"/>
      <c r="EFA90"/>
      <c r="EFB90"/>
      <c r="EFC90"/>
      <c r="EFD90"/>
      <c r="EFE90"/>
      <c r="EFF90"/>
      <c r="EFG90"/>
      <c r="EFH90"/>
      <c r="EFI90"/>
      <c r="EFJ90"/>
      <c r="EFK90"/>
      <c r="EFL90"/>
      <c r="EFM90"/>
      <c r="EFN90"/>
      <c r="EFO90"/>
      <c r="EFP90"/>
      <c r="EFQ90"/>
      <c r="EFR90"/>
      <c r="EFS90"/>
      <c r="EFT90"/>
      <c r="EFU90"/>
      <c r="EFV90"/>
      <c r="EFW90"/>
      <c r="EFX90"/>
      <c r="EFY90"/>
      <c r="EFZ90"/>
      <c r="EGA90"/>
      <c r="EGB90"/>
      <c r="EGC90"/>
      <c r="EGD90"/>
      <c r="EGE90"/>
      <c r="EGF90"/>
      <c r="EGG90"/>
      <c r="EGH90"/>
      <c r="EGI90"/>
      <c r="EGJ90"/>
      <c r="EGK90"/>
      <c r="EGL90"/>
      <c r="EGM90"/>
      <c r="EGN90"/>
      <c r="EGO90"/>
      <c r="EGP90"/>
      <c r="EGQ90"/>
      <c r="EGR90"/>
      <c r="EGS90"/>
      <c r="EGT90"/>
      <c r="EGU90"/>
      <c r="EGV90"/>
      <c r="EGW90"/>
      <c r="EGX90"/>
      <c r="EGY90"/>
      <c r="EGZ90"/>
      <c r="EHA90"/>
      <c r="EHB90"/>
      <c r="EHC90"/>
      <c r="EHD90"/>
      <c r="EHE90"/>
      <c r="EHF90"/>
      <c r="EHG90"/>
      <c r="EHH90"/>
      <c r="EHI90"/>
      <c r="EHJ90"/>
      <c r="EHK90"/>
      <c r="EHL90"/>
      <c r="EHM90"/>
      <c r="EHN90"/>
      <c r="EHO90"/>
      <c r="EHP90"/>
      <c r="EHQ90"/>
      <c r="EHR90"/>
      <c r="EHS90"/>
      <c r="EHT90"/>
      <c r="EHU90"/>
      <c r="EHV90"/>
      <c r="EHW90"/>
      <c r="EHX90"/>
      <c r="EHY90"/>
      <c r="EHZ90"/>
      <c r="EIA90"/>
      <c r="EIB90"/>
      <c r="EIC90"/>
      <c r="EID90"/>
      <c r="EIE90"/>
      <c r="EIF90"/>
      <c r="EIG90"/>
      <c r="EIH90"/>
      <c r="EII90"/>
      <c r="EIJ90"/>
      <c r="EIK90"/>
      <c r="EIL90"/>
      <c r="EIM90"/>
      <c r="EIN90"/>
      <c r="EIO90"/>
      <c r="EIP90"/>
      <c r="EIQ90"/>
      <c r="EIR90"/>
      <c r="EIS90"/>
      <c r="EIT90"/>
      <c r="EIU90"/>
      <c r="EIV90"/>
      <c r="EIW90"/>
      <c r="EIX90"/>
      <c r="EIY90"/>
      <c r="EIZ90"/>
      <c r="EJA90"/>
      <c r="EJB90"/>
      <c r="EJC90"/>
      <c r="EJD90"/>
      <c r="EJE90"/>
      <c r="EJF90"/>
      <c r="EJG90"/>
      <c r="EJH90"/>
      <c r="EJI90"/>
      <c r="EJJ90"/>
      <c r="EJK90"/>
      <c r="EJL90"/>
      <c r="EJM90"/>
      <c r="EJN90"/>
      <c r="EJO90"/>
      <c r="EJP90"/>
      <c r="EJQ90"/>
      <c r="EJR90"/>
      <c r="EJS90"/>
      <c r="EJT90"/>
      <c r="EJU90"/>
      <c r="EJV90"/>
      <c r="EJW90"/>
      <c r="EJX90"/>
      <c r="EJY90"/>
      <c r="EJZ90"/>
      <c r="EKA90"/>
      <c r="EKB90"/>
      <c r="EKC90"/>
      <c r="EKD90"/>
      <c r="EKE90"/>
      <c r="EKF90"/>
      <c r="EKG90"/>
      <c r="EKH90"/>
      <c r="EKI90"/>
      <c r="EKJ90"/>
      <c r="EKK90"/>
      <c r="EKL90"/>
      <c r="EKM90"/>
      <c r="EKN90"/>
      <c r="EKO90"/>
      <c r="EKP90"/>
      <c r="EKQ90"/>
      <c r="EKR90"/>
      <c r="EKS90"/>
      <c r="EKT90"/>
      <c r="EKU90"/>
      <c r="EKV90"/>
      <c r="EKW90"/>
      <c r="EKX90"/>
      <c r="EKY90"/>
      <c r="EKZ90"/>
      <c r="ELA90"/>
      <c r="ELB90"/>
      <c r="ELC90"/>
      <c r="ELD90"/>
      <c r="ELE90"/>
      <c r="ELF90"/>
      <c r="ELG90"/>
      <c r="ELH90"/>
      <c r="ELI90"/>
      <c r="ELJ90"/>
      <c r="ELK90"/>
      <c r="ELL90"/>
      <c r="ELM90"/>
      <c r="ELN90"/>
      <c r="ELO90"/>
      <c r="ELP90"/>
      <c r="ELQ90"/>
      <c r="ELR90"/>
      <c r="ELS90"/>
      <c r="ELT90"/>
      <c r="ELU90"/>
      <c r="ELV90"/>
      <c r="ELW90"/>
      <c r="ELX90"/>
      <c r="ELY90"/>
      <c r="ELZ90"/>
      <c r="EMA90"/>
      <c r="EMB90"/>
      <c r="EMC90"/>
      <c r="EMD90"/>
      <c r="EME90"/>
      <c r="EMF90"/>
      <c r="EMG90"/>
      <c r="EMH90"/>
      <c r="EMI90"/>
      <c r="EMJ90"/>
      <c r="EMK90"/>
      <c r="EML90"/>
      <c r="EMM90"/>
      <c r="EMN90"/>
      <c r="EMO90"/>
      <c r="EMP90"/>
      <c r="EMQ90"/>
      <c r="EMR90"/>
      <c r="EMS90"/>
      <c r="EMT90"/>
      <c r="EMU90"/>
      <c r="EMV90"/>
      <c r="EMW90"/>
      <c r="EMX90"/>
      <c r="EMY90"/>
      <c r="EMZ90"/>
      <c r="ENA90"/>
      <c r="ENB90"/>
      <c r="ENC90"/>
      <c r="END90"/>
      <c r="ENE90"/>
      <c r="ENF90"/>
      <c r="ENG90"/>
      <c r="ENH90"/>
      <c r="ENI90"/>
      <c r="ENJ90"/>
      <c r="ENK90"/>
      <c r="ENL90"/>
      <c r="ENM90"/>
      <c r="ENN90"/>
      <c r="ENO90"/>
      <c r="ENP90"/>
      <c r="ENQ90"/>
      <c r="ENR90"/>
      <c r="ENS90"/>
      <c r="ENT90"/>
      <c r="ENU90"/>
      <c r="ENV90"/>
      <c r="ENW90"/>
      <c r="ENX90"/>
      <c r="ENY90"/>
      <c r="ENZ90"/>
      <c r="EOA90"/>
      <c r="EOB90"/>
      <c r="EOC90"/>
      <c r="EOD90"/>
      <c r="EOE90"/>
      <c r="EOF90"/>
      <c r="EOG90"/>
      <c r="EOH90"/>
      <c r="EOI90"/>
      <c r="EOJ90"/>
      <c r="EOK90"/>
      <c r="EOL90"/>
      <c r="EOM90"/>
      <c r="EON90"/>
      <c r="EOO90"/>
      <c r="EOP90"/>
      <c r="EOQ90"/>
      <c r="EOR90"/>
      <c r="EOS90"/>
      <c r="EOT90"/>
      <c r="EOU90"/>
      <c r="EOV90"/>
      <c r="EOW90"/>
      <c r="EOX90"/>
      <c r="EOY90"/>
      <c r="EOZ90"/>
      <c r="EPA90"/>
      <c r="EPB90"/>
      <c r="EPC90"/>
      <c r="EPD90"/>
      <c r="EPE90"/>
      <c r="EPF90"/>
      <c r="EPG90"/>
      <c r="EPH90"/>
      <c r="EPI90"/>
      <c r="EPJ90"/>
      <c r="EPK90"/>
      <c r="EPL90"/>
      <c r="EPM90"/>
      <c r="EPN90"/>
      <c r="EPO90"/>
      <c r="EPP90"/>
      <c r="EPQ90"/>
      <c r="EPR90"/>
      <c r="EPS90"/>
      <c r="EPT90"/>
      <c r="EPU90"/>
      <c r="EPV90"/>
      <c r="EPW90"/>
      <c r="EPX90"/>
      <c r="EPY90"/>
      <c r="EPZ90"/>
      <c r="EQA90"/>
      <c r="EQB90"/>
      <c r="EQC90"/>
      <c r="EQD90"/>
      <c r="EQE90"/>
      <c r="EQF90"/>
      <c r="EQG90"/>
      <c r="EQH90"/>
      <c r="EQI90"/>
      <c r="EQJ90"/>
      <c r="EQK90"/>
      <c r="EQL90"/>
      <c r="EQM90"/>
      <c r="EQN90"/>
      <c r="EQO90"/>
      <c r="EQP90"/>
      <c r="EQQ90"/>
      <c r="EQR90"/>
      <c r="EQS90"/>
      <c r="EQT90"/>
      <c r="EQU90"/>
      <c r="EQV90"/>
      <c r="EQW90"/>
      <c r="EQX90"/>
      <c r="EQY90"/>
      <c r="EQZ90"/>
      <c r="ERA90"/>
      <c r="ERB90"/>
      <c r="ERC90"/>
      <c r="ERD90"/>
      <c r="ERE90"/>
      <c r="ERF90"/>
      <c r="ERG90"/>
      <c r="ERH90"/>
      <c r="ERI90"/>
      <c r="ERJ90"/>
      <c r="ERK90"/>
      <c r="ERL90"/>
      <c r="ERM90"/>
      <c r="ERN90"/>
      <c r="ERO90"/>
      <c r="ERP90"/>
      <c r="ERQ90"/>
      <c r="ERR90"/>
      <c r="ERS90"/>
      <c r="ERT90"/>
      <c r="ERU90"/>
      <c r="ERV90"/>
      <c r="ERW90"/>
      <c r="ERX90"/>
      <c r="ERY90"/>
      <c r="ERZ90"/>
      <c r="ESA90"/>
      <c r="ESB90"/>
      <c r="ESC90"/>
      <c r="ESD90"/>
      <c r="ESE90"/>
      <c r="ESF90"/>
      <c r="ESG90"/>
      <c r="ESH90"/>
      <c r="ESI90"/>
      <c r="ESJ90"/>
      <c r="ESK90"/>
      <c r="ESL90"/>
      <c r="ESM90"/>
      <c r="ESN90"/>
      <c r="ESO90"/>
      <c r="ESP90"/>
      <c r="ESQ90"/>
      <c r="ESR90"/>
      <c r="ESS90"/>
      <c r="EST90"/>
      <c r="ESU90"/>
      <c r="ESV90"/>
      <c r="ESW90"/>
      <c r="ESX90"/>
      <c r="ESY90"/>
      <c r="ESZ90"/>
      <c r="ETA90"/>
      <c r="ETB90"/>
      <c r="ETC90"/>
      <c r="ETD90"/>
      <c r="ETE90"/>
      <c r="ETF90"/>
      <c r="ETG90"/>
      <c r="ETH90"/>
      <c r="ETI90"/>
      <c r="ETJ90"/>
      <c r="ETK90"/>
      <c r="ETL90"/>
      <c r="ETM90"/>
      <c r="ETN90"/>
      <c r="ETO90"/>
      <c r="ETP90"/>
      <c r="ETQ90"/>
      <c r="ETR90"/>
      <c r="ETS90"/>
      <c r="ETT90"/>
      <c r="ETU90"/>
      <c r="ETV90"/>
      <c r="ETW90"/>
      <c r="ETX90"/>
      <c r="ETY90"/>
      <c r="ETZ90"/>
      <c r="EUA90"/>
      <c r="EUB90"/>
      <c r="EUC90"/>
      <c r="EUD90"/>
      <c r="EUE90"/>
      <c r="EUF90"/>
      <c r="EUG90"/>
      <c r="EUH90"/>
      <c r="EUI90"/>
      <c r="EUJ90"/>
      <c r="EUK90"/>
      <c r="EUL90"/>
      <c r="EUM90"/>
      <c r="EUN90"/>
      <c r="EUO90"/>
      <c r="EUP90"/>
      <c r="EUQ90"/>
      <c r="EUR90"/>
      <c r="EUS90"/>
      <c r="EUT90"/>
      <c r="EUU90"/>
      <c r="EUV90"/>
      <c r="EUW90"/>
      <c r="EUX90"/>
      <c r="EUY90"/>
      <c r="EUZ90"/>
      <c r="EVA90"/>
      <c r="EVB90"/>
      <c r="EVC90"/>
      <c r="EVD90"/>
      <c r="EVE90"/>
      <c r="EVF90"/>
      <c r="EVG90"/>
      <c r="EVH90"/>
      <c r="EVI90"/>
      <c r="EVJ90"/>
      <c r="EVK90"/>
      <c r="EVL90"/>
      <c r="EVM90"/>
      <c r="EVN90"/>
      <c r="EVO90"/>
      <c r="EVP90"/>
      <c r="EVQ90"/>
      <c r="EVR90"/>
      <c r="EVS90"/>
      <c r="EVT90"/>
      <c r="EVU90"/>
      <c r="EVV90"/>
      <c r="EVW90"/>
      <c r="EVX90"/>
      <c r="EVY90"/>
      <c r="EVZ90"/>
      <c r="EWA90"/>
      <c r="EWB90"/>
      <c r="EWC90"/>
      <c r="EWD90"/>
      <c r="EWE90"/>
      <c r="EWF90"/>
      <c r="EWG90"/>
      <c r="EWH90"/>
      <c r="EWI90"/>
      <c r="EWJ90"/>
      <c r="EWK90"/>
      <c r="EWL90"/>
      <c r="EWM90"/>
      <c r="EWN90"/>
      <c r="EWO90"/>
      <c r="EWP90"/>
      <c r="EWQ90"/>
      <c r="EWR90"/>
      <c r="EWS90"/>
      <c r="EWT90"/>
      <c r="EWU90"/>
      <c r="EWV90"/>
      <c r="EWW90"/>
      <c r="EWX90"/>
      <c r="EWY90"/>
      <c r="EWZ90"/>
      <c r="EXA90"/>
      <c r="EXB90"/>
      <c r="EXC90"/>
      <c r="EXD90"/>
      <c r="EXE90"/>
      <c r="EXF90"/>
      <c r="EXG90"/>
      <c r="EXH90"/>
      <c r="EXI90"/>
      <c r="EXJ90"/>
      <c r="EXK90"/>
      <c r="EXL90"/>
      <c r="EXM90"/>
      <c r="EXN90"/>
      <c r="EXO90"/>
      <c r="EXP90"/>
      <c r="EXQ90"/>
      <c r="EXR90"/>
      <c r="EXS90"/>
      <c r="EXT90"/>
      <c r="EXU90"/>
      <c r="EXV90"/>
      <c r="EXW90"/>
      <c r="EXX90"/>
      <c r="EXY90"/>
      <c r="EXZ90"/>
      <c r="EYA90"/>
      <c r="EYB90"/>
      <c r="EYC90"/>
      <c r="EYD90"/>
      <c r="EYE90"/>
      <c r="EYF90"/>
      <c r="EYG90"/>
      <c r="EYH90"/>
      <c r="EYI90"/>
      <c r="EYJ90"/>
      <c r="EYK90"/>
      <c r="EYL90"/>
      <c r="EYM90"/>
      <c r="EYN90"/>
      <c r="EYO90"/>
      <c r="EYP90"/>
      <c r="EYQ90"/>
      <c r="EYR90"/>
      <c r="EYS90"/>
      <c r="EYT90"/>
      <c r="EYU90"/>
      <c r="EYV90"/>
      <c r="EYW90"/>
      <c r="EYX90"/>
      <c r="EYY90"/>
      <c r="EYZ90"/>
      <c r="EZA90"/>
      <c r="EZB90"/>
      <c r="EZC90"/>
      <c r="EZD90"/>
      <c r="EZE90"/>
      <c r="EZF90"/>
      <c r="EZG90"/>
      <c r="EZH90"/>
      <c r="EZI90"/>
      <c r="EZJ90"/>
      <c r="EZK90"/>
      <c r="EZL90"/>
      <c r="EZM90"/>
      <c r="EZN90"/>
      <c r="EZO90"/>
      <c r="EZP90"/>
      <c r="EZQ90"/>
      <c r="EZR90"/>
      <c r="EZS90"/>
      <c r="EZT90"/>
      <c r="EZU90"/>
      <c r="EZV90"/>
      <c r="EZW90"/>
      <c r="EZX90"/>
      <c r="EZY90"/>
      <c r="EZZ90"/>
      <c r="FAA90"/>
      <c r="FAB90"/>
      <c r="FAC90"/>
      <c r="FAD90"/>
      <c r="FAE90"/>
      <c r="FAF90"/>
      <c r="FAG90"/>
      <c r="FAH90"/>
      <c r="FAI90"/>
      <c r="FAJ90"/>
      <c r="FAK90"/>
      <c r="FAL90"/>
      <c r="FAM90"/>
      <c r="FAN90"/>
      <c r="FAO90"/>
      <c r="FAP90"/>
      <c r="FAQ90"/>
      <c r="FAR90"/>
      <c r="FAS90"/>
      <c r="FAT90"/>
      <c r="FAU90"/>
      <c r="FAV90"/>
      <c r="FAW90"/>
      <c r="FAX90"/>
      <c r="FAY90"/>
      <c r="FAZ90"/>
      <c r="FBA90"/>
      <c r="FBB90"/>
      <c r="FBC90"/>
      <c r="FBD90"/>
      <c r="FBE90"/>
      <c r="FBF90"/>
      <c r="FBG90"/>
      <c r="FBH90"/>
      <c r="FBI90"/>
      <c r="FBJ90"/>
      <c r="FBK90"/>
      <c r="FBL90"/>
      <c r="FBM90"/>
      <c r="FBN90"/>
      <c r="FBO90"/>
      <c r="FBP90"/>
      <c r="FBQ90"/>
      <c r="FBR90"/>
      <c r="FBS90"/>
      <c r="FBT90"/>
      <c r="FBU90"/>
      <c r="FBV90"/>
      <c r="FBW90"/>
      <c r="FBX90"/>
      <c r="FBY90"/>
      <c r="FBZ90"/>
      <c r="FCA90"/>
      <c r="FCB90"/>
      <c r="FCC90"/>
      <c r="FCD90"/>
      <c r="FCE90"/>
      <c r="FCF90"/>
      <c r="FCG90"/>
      <c r="FCH90"/>
      <c r="FCI90"/>
      <c r="FCJ90"/>
      <c r="FCK90"/>
      <c r="FCL90"/>
      <c r="FCM90"/>
      <c r="FCN90"/>
      <c r="FCO90"/>
      <c r="FCP90"/>
      <c r="FCQ90"/>
      <c r="FCR90"/>
      <c r="FCS90"/>
      <c r="FCT90"/>
      <c r="FCU90"/>
      <c r="FCV90"/>
      <c r="FCW90"/>
      <c r="FCX90"/>
      <c r="FCY90"/>
      <c r="FCZ90"/>
      <c r="FDA90"/>
      <c r="FDB90"/>
      <c r="FDC90"/>
      <c r="FDD90"/>
      <c r="FDE90"/>
      <c r="FDF90"/>
      <c r="FDG90"/>
      <c r="FDH90"/>
      <c r="FDI90"/>
      <c r="FDJ90"/>
      <c r="FDK90"/>
      <c r="FDL90"/>
      <c r="FDM90"/>
      <c r="FDN90"/>
      <c r="FDO90"/>
      <c r="FDP90"/>
      <c r="FDQ90"/>
      <c r="FDR90"/>
      <c r="FDS90"/>
      <c r="FDT90"/>
      <c r="FDU90"/>
      <c r="FDV90"/>
      <c r="FDW90"/>
      <c r="FDX90"/>
      <c r="FDY90"/>
      <c r="FDZ90"/>
      <c r="FEA90"/>
      <c r="FEB90"/>
      <c r="FEC90"/>
      <c r="FED90"/>
      <c r="FEE90"/>
      <c r="FEF90"/>
      <c r="FEG90"/>
      <c r="FEH90"/>
      <c r="FEI90"/>
      <c r="FEJ90"/>
      <c r="FEK90"/>
      <c r="FEL90"/>
      <c r="FEM90"/>
      <c r="FEN90"/>
      <c r="FEO90"/>
      <c r="FEP90"/>
      <c r="FEQ90"/>
      <c r="FER90"/>
      <c r="FES90"/>
      <c r="FET90"/>
      <c r="FEU90"/>
      <c r="FEV90"/>
      <c r="FEW90"/>
      <c r="FEX90"/>
      <c r="FEY90"/>
      <c r="FEZ90"/>
      <c r="FFA90"/>
      <c r="FFB90"/>
      <c r="FFC90"/>
      <c r="FFD90"/>
      <c r="FFE90"/>
      <c r="FFF90"/>
      <c r="FFG90"/>
      <c r="FFH90"/>
      <c r="FFI90"/>
      <c r="FFJ90"/>
      <c r="FFK90"/>
      <c r="FFL90"/>
      <c r="FFM90"/>
      <c r="FFN90"/>
      <c r="FFO90"/>
      <c r="FFP90"/>
      <c r="FFQ90"/>
      <c r="FFR90"/>
      <c r="FFS90"/>
      <c r="FFT90"/>
      <c r="FFU90"/>
      <c r="FFV90"/>
      <c r="FFW90"/>
      <c r="FFX90"/>
      <c r="FFY90"/>
      <c r="FFZ90"/>
      <c r="FGA90"/>
      <c r="FGB90"/>
      <c r="FGC90"/>
      <c r="FGD90"/>
      <c r="FGE90"/>
      <c r="FGF90"/>
      <c r="FGG90"/>
      <c r="FGH90"/>
      <c r="FGI90"/>
      <c r="FGJ90"/>
      <c r="FGK90"/>
      <c r="FGL90"/>
      <c r="FGM90"/>
      <c r="FGN90"/>
      <c r="FGO90"/>
      <c r="FGP90"/>
      <c r="FGQ90"/>
      <c r="FGR90"/>
      <c r="FGS90"/>
      <c r="FGT90"/>
      <c r="FGU90"/>
      <c r="FGV90"/>
      <c r="FGW90"/>
      <c r="FGX90"/>
      <c r="FGY90"/>
      <c r="FGZ90"/>
      <c r="FHA90"/>
      <c r="FHB90"/>
      <c r="FHC90"/>
      <c r="FHD90"/>
      <c r="FHE90"/>
      <c r="FHF90"/>
      <c r="FHG90"/>
      <c r="FHH90"/>
      <c r="FHI90"/>
      <c r="FHJ90"/>
      <c r="FHK90"/>
      <c r="FHL90"/>
      <c r="FHM90"/>
      <c r="FHN90"/>
      <c r="FHO90"/>
      <c r="FHP90"/>
      <c r="FHQ90"/>
      <c r="FHR90"/>
      <c r="FHS90"/>
      <c r="FHT90"/>
      <c r="FHU90"/>
      <c r="FHV90"/>
      <c r="FHW90"/>
      <c r="FHX90"/>
      <c r="FHY90"/>
      <c r="FHZ90"/>
      <c r="FIA90"/>
      <c r="FIB90"/>
      <c r="FIC90"/>
      <c r="FID90"/>
      <c r="FIE90"/>
      <c r="FIF90"/>
      <c r="FIG90"/>
      <c r="FIH90"/>
      <c r="FII90"/>
      <c r="FIJ90"/>
      <c r="FIK90"/>
      <c r="FIL90"/>
      <c r="FIM90"/>
      <c r="FIN90"/>
      <c r="FIO90"/>
      <c r="FIP90"/>
      <c r="FIQ90"/>
      <c r="FIR90"/>
      <c r="FIS90"/>
      <c r="FIT90"/>
      <c r="FIU90"/>
      <c r="FIV90"/>
      <c r="FIW90"/>
      <c r="FIX90"/>
      <c r="FIY90"/>
      <c r="FIZ90"/>
      <c r="FJA90"/>
      <c r="FJB90"/>
      <c r="FJC90"/>
      <c r="FJD90"/>
      <c r="FJE90"/>
      <c r="FJF90"/>
      <c r="FJG90"/>
      <c r="FJH90"/>
      <c r="FJI90"/>
      <c r="FJJ90"/>
      <c r="FJK90"/>
      <c r="FJL90"/>
      <c r="FJM90"/>
      <c r="FJN90"/>
      <c r="FJO90"/>
      <c r="FJP90"/>
      <c r="FJQ90"/>
      <c r="FJR90"/>
      <c r="FJS90"/>
      <c r="FJT90"/>
      <c r="FJU90"/>
      <c r="FJV90"/>
      <c r="FJW90"/>
      <c r="FJX90"/>
      <c r="FJY90"/>
      <c r="FJZ90"/>
      <c r="FKA90"/>
      <c r="FKB90"/>
      <c r="FKC90"/>
      <c r="FKD90"/>
      <c r="FKE90"/>
      <c r="FKF90"/>
      <c r="FKG90"/>
      <c r="FKH90"/>
      <c r="FKI90"/>
      <c r="FKJ90"/>
      <c r="FKK90"/>
      <c r="FKL90"/>
      <c r="FKM90"/>
      <c r="FKN90"/>
      <c r="FKO90"/>
      <c r="FKP90"/>
      <c r="FKQ90"/>
      <c r="FKR90"/>
      <c r="FKS90"/>
      <c r="FKT90"/>
      <c r="FKU90"/>
      <c r="FKV90"/>
      <c r="FKW90"/>
      <c r="FKX90"/>
      <c r="FKY90"/>
      <c r="FKZ90"/>
      <c r="FLA90"/>
      <c r="FLB90"/>
      <c r="FLC90"/>
      <c r="FLD90"/>
      <c r="FLE90"/>
      <c r="FLF90"/>
      <c r="FLG90"/>
      <c r="FLH90"/>
      <c r="FLI90"/>
      <c r="FLJ90"/>
      <c r="FLK90"/>
      <c r="FLL90"/>
      <c r="FLM90"/>
      <c r="FLN90"/>
      <c r="FLO90"/>
      <c r="FLP90"/>
      <c r="FLQ90"/>
      <c r="FLR90"/>
      <c r="FLS90"/>
      <c r="FLT90"/>
      <c r="FLU90"/>
      <c r="FLV90"/>
      <c r="FLW90"/>
      <c r="FLX90"/>
      <c r="FLY90"/>
      <c r="FLZ90"/>
      <c r="FMA90"/>
      <c r="FMB90"/>
      <c r="FMC90"/>
      <c r="FMD90"/>
      <c r="FME90"/>
      <c r="FMF90"/>
      <c r="FMG90"/>
      <c r="FMH90"/>
      <c r="FMI90"/>
      <c r="FMJ90"/>
      <c r="FMK90"/>
      <c r="FML90"/>
      <c r="FMM90"/>
      <c r="FMN90"/>
      <c r="FMO90"/>
      <c r="FMP90"/>
      <c r="FMQ90"/>
      <c r="FMR90"/>
      <c r="FMS90"/>
      <c r="FMT90"/>
      <c r="FMU90"/>
      <c r="FMV90"/>
      <c r="FMW90"/>
      <c r="FMX90"/>
      <c r="FMY90"/>
      <c r="FMZ90"/>
      <c r="FNA90"/>
      <c r="FNB90"/>
      <c r="FNC90"/>
      <c r="FND90"/>
      <c r="FNE90"/>
      <c r="FNF90"/>
      <c r="FNG90"/>
      <c r="FNH90"/>
      <c r="FNI90"/>
      <c r="FNJ90"/>
      <c r="FNK90"/>
      <c r="FNL90"/>
      <c r="FNM90"/>
      <c r="FNN90"/>
      <c r="FNO90"/>
      <c r="FNP90"/>
      <c r="FNQ90"/>
      <c r="FNR90"/>
      <c r="FNS90"/>
      <c r="FNT90"/>
      <c r="FNU90"/>
      <c r="FNV90"/>
      <c r="FNW90"/>
      <c r="FNX90"/>
      <c r="FNY90"/>
      <c r="FNZ90"/>
      <c r="FOA90"/>
      <c r="FOB90"/>
      <c r="FOC90"/>
      <c r="FOD90"/>
      <c r="FOE90"/>
      <c r="FOF90"/>
      <c r="FOG90"/>
      <c r="FOH90"/>
      <c r="FOI90"/>
      <c r="FOJ90"/>
      <c r="FOK90"/>
      <c r="FOL90"/>
      <c r="FOM90"/>
      <c r="FON90"/>
      <c r="FOO90"/>
      <c r="FOP90"/>
      <c r="FOQ90"/>
      <c r="FOR90"/>
      <c r="FOS90"/>
      <c r="FOT90"/>
      <c r="FOU90"/>
      <c r="FOV90"/>
      <c r="FOW90"/>
      <c r="FOX90"/>
      <c r="FOY90"/>
      <c r="FOZ90"/>
      <c r="FPA90"/>
      <c r="FPB90"/>
      <c r="FPC90"/>
      <c r="FPD90"/>
      <c r="FPE90"/>
      <c r="FPF90"/>
      <c r="FPG90"/>
      <c r="FPH90"/>
      <c r="FPI90"/>
      <c r="FPJ90"/>
      <c r="FPK90"/>
      <c r="FPL90"/>
      <c r="FPM90"/>
      <c r="FPN90"/>
      <c r="FPO90"/>
      <c r="FPP90"/>
      <c r="FPQ90"/>
      <c r="FPR90"/>
      <c r="FPS90"/>
      <c r="FPT90"/>
      <c r="FPU90"/>
      <c r="FPV90"/>
      <c r="FPW90"/>
      <c r="FPX90"/>
      <c r="FPY90"/>
      <c r="FPZ90"/>
      <c r="FQA90"/>
      <c r="FQB90"/>
      <c r="FQC90"/>
      <c r="FQD90"/>
      <c r="FQE90"/>
      <c r="FQF90"/>
      <c r="FQG90"/>
      <c r="FQH90"/>
      <c r="FQI90"/>
      <c r="FQJ90"/>
      <c r="FQK90"/>
      <c r="FQL90"/>
      <c r="FQM90"/>
      <c r="FQN90"/>
      <c r="FQO90"/>
      <c r="FQP90"/>
      <c r="FQQ90"/>
      <c r="FQR90"/>
      <c r="FQS90"/>
      <c r="FQT90"/>
      <c r="FQU90"/>
      <c r="FQV90"/>
      <c r="FQW90"/>
      <c r="FQX90"/>
      <c r="FQY90"/>
      <c r="FQZ90"/>
      <c r="FRA90"/>
      <c r="FRB90"/>
      <c r="FRC90"/>
      <c r="FRD90"/>
      <c r="FRE90"/>
      <c r="FRF90"/>
      <c r="FRG90"/>
      <c r="FRH90"/>
      <c r="FRI90"/>
      <c r="FRJ90"/>
      <c r="FRK90"/>
      <c r="FRL90"/>
      <c r="FRM90"/>
      <c r="FRN90"/>
      <c r="FRO90"/>
      <c r="FRP90"/>
      <c r="FRQ90"/>
      <c r="FRR90"/>
      <c r="FRS90"/>
      <c r="FRT90"/>
      <c r="FRU90"/>
      <c r="FRV90"/>
      <c r="FRW90"/>
      <c r="FRX90"/>
      <c r="FRY90"/>
      <c r="FRZ90"/>
      <c r="FSA90"/>
      <c r="FSB90"/>
      <c r="FSC90"/>
      <c r="FSD90"/>
      <c r="FSE90"/>
      <c r="FSF90"/>
      <c r="FSG90"/>
      <c r="FSH90"/>
      <c r="FSI90"/>
      <c r="FSJ90"/>
      <c r="FSK90"/>
      <c r="FSL90"/>
      <c r="FSM90"/>
      <c r="FSN90"/>
      <c r="FSO90"/>
      <c r="FSP90"/>
      <c r="FSQ90"/>
      <c r="FSR90"/>
      <c r="FSS90"/>
      <c r="FST90"/>
      <c r="FSU90"/>
      <c r="FSV90"/>
      <c r="FSW90"/>
      <c r="FSX90"/>
      <c r="FSY90"/>
      <c r="FSZ90"/>
      <c r="FTA90"/>
      <c r="FTB90"/>
      <c r="FTC90"/>
      <c r="FTD90"/>
      <c r="FTE90"/>
      <c r="FTF90"/>
      <c r="FTG90"/>
      <c r="FTH90"/>
      <c r="FTI90"/>
      <c r="FTJ90"/>
      <c r="FTK90"/>
      <c r="FTL90"/>
      <c r="FTM90"/>
      <c r="FTN90"/>
      <c r="FTO90"/>
      <c r="FTP90"/>
      <c r="FTQ90"/>
      <c r="FTR90"/>
      <c r="FTS90"/>
      <c r="FTT90"/>
      <c r="FTU90"/>
      <c r="FTV90"/>
      <c r="FTW90"/>
      <c r="FTX90"/>
      <c r="FTY90"/>
      <c r="FTZ90"/>
      <c r="FUA90"/>
      <c r="FUB90"/>
      <c r="FUC90"/>
      <c r="FUD90"/>
      <c r="FUE90"/>
      <c r="FUF90"/>
      <c r="FUG90"/>
      <c r="FUH90"/>
      <c r="FUI90"/>
      <c r="FUJ90"/>
      <c r="FUK90"/>
      <c r="FUL90"/>
      <c r="FUM90"/>
      <c r="FUN90"/>
      <c r="FUO90"/>
      <c r="FUP90"/>
      <c r="FUQ90"/>
      <c r="FUR90"/>
      <c r="FUS90"/>
    </row>
    <row r="91" spans="1:4621" s="143" customFormat="1">
      <c r="A91" s="151" t="s">
        <v>11</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52"/>
      <c r="AA91" s="152"/>
      <c r="AB91" s="152"/>
      <c r="AC91" s="153"/>
      <c r="AD91" s="142">
        <f>ROW()</f>
        <v>91</v>
      </c>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c r="AML91"/>
      <c r="AMM91"/>
      <c r="AMN91"/>
      <c r="AMO91"/>
      <c r="AMP91"/>
      <c r="AMQ91"/>
      <c r="AMR91"/>
      <c r="AMS91"/>
      <c r="AMT91"/>
      <c r="AMU91"/>
      <c r="AMV91"/>
      <c r="AMW91"/>
      <c r="AMX91"/>
      <c r="AMY91"/>
      <c r="AMZ91"/>
      <c r="ANA91"/>
      <c r="ANB91"/>
      <c r="ANC91"/>
      <c r="AND91"/>
      <c r="ANE91"/>
      <c r="ANF91"/>
      <c r="ANG91"/>
      <c r="ANH91"/>
      <c r="ANI91"/>
      <c r="ANJ91"/>
      <c r="ANK91"/>
      <c r="ANL91"/>
      <c r="ANM91"/>
      <c r="ANN91"/>
      <c r="ANO91"/>
      <c r="ANP91"/>
      <c r="ANQ91"/>
      <c r="ANR91"/>
      <c r="ANS91"/>
      <c r="ANT91"/>
      <c r="ANU91"/>
      <c r="ANV91"/>
      <c r="ANW91"/>
      <c r="ANX91"/>
      <c r="ANY91"/>
      <c r="ANZ91"/>
      <c r="AOA91"/>
      <c r="AOB91"/>
      <c r="AOC91"/>
      <c r="AOD91"/>
      <c r="AOE91"/>
      <c r="AOF91"/>
      <c r="AOG91"/>
      <c r="AOH91"/>
      <c r="AOI91"/>
      <c r="AOJ91"/>
      <c r="AOK91"/>
      <c r="AOL91"/>
      <c r="AOM91"/>
      <c r="AON91"/>
      <c r="AOO91"/>
      <c r="AOP91"/>
      <c r="AOQ91"/>
      <c r="AOR91"/>
      <c r="AOS91"/>
      <c r="AOT91"/>
      <c r="AOU91"/>
      <c r="AOV91"/>
      <c r="AOW91"/>
      <c r="AOX91"/>
      <c r="AOY91"/>
      <c r="AOZ91"/>
      <c r="APA91"/>
      <c r="APB91"/>
      <c r="APC91"/>
      <c r="APD91"/>
      <c r="APE91"/>
      <c r="APF91"/>
      <c r="APG91"/>
      <c r="APH91"/>
      <c r="API91"/>
      <c r="APJ91"/>
      <c r="APK91"/>
      <c r="APL91"/>
      <c r="APM91"/>
      <c r="APN91"/>
      <c r="APO91"/>
      <c r="APP91"/>
      <c r="APQ91"/>
      <c r="APR91"/>
      <c r="APS91"/>
      <c r="APT91"/>
      <c r="APU91"/>
      <c r="APV91"/>
      <c r="APW91"/>
      <c r="APX91"/>
      <c r="APY91"/>
      <c r="APZ91"/>
      <c r="AQA91"/>
      <c r="AQB91"/>
      <c r="AQC91"/>
      <c r="AQD91"/>
      <c r="AQE91"/>
      <c r="AQF91"/>
      <c r="AQG91"/>
      <c r="AQH91"/>
      <c r="AQI91"/>
      <c r="AQJ91"/>
      <c r="AQK91"/>
      <c r="AQL91"/>
      <c r="AQM91"/>
      <c r="AQN91"/>
      <c r="AQO91"/>
      <c r="AQP91"/>
      <c r="AQQ91"/>
      <c r="AQR91"/>
      <c r="AQS91"/>
      <c r="AQT91"/>
      <c r="AQU91"/>
      <c r="AQV91"/>
      <c r="AQW91"/>
      <c r="AQX91"/>
      <c r="AQY91"/>
      <c r="AQZ91"/>
      <c r="ARA91"/>
      <c r="ARB91"/>
      <c r="ARC91"/>
      <c r="ARD91"/>
      <c r="ARE91"/>
      <c r="ARF91"/>
      <c r="ARG91"/>
      <c r="ARH91"/>
      <c r="ARI91"/>
      <c r="ARJ91"/>
      <c r="ARK91"/>
      <c r="ARL91"/>
      <c r="ARM91"/>
      <c r="ARN91"/>
      <c r="ARO91"/>
      <c r="ARP91"/>
      <c r="ARQ91"/>
      <c r="ARR91"/>
      <c r="ARS91"/>
      <c r="ART91"/>
      <c r="ARU91"/>
      <c r="ARV91"/>
      <c r="ARW91"/>
      <c r="ARX91"/>
      <c r="ARY91"/>
      <c r="ARZ91"/>
      <c r="ASA91"/>
      <c r="ASB91"/>
      <c r="ASC91"/>
      <c r="ASD91"/>
      <c r="ASE91"/>
      <c r="ASF91"/>
      <c r="ASG91"/>
      <c r="ASH91"/>
      <c r="ASI91"/>
      <c r="ASJ91"/>
      <c r="ASK91"/>
      <c r="ASL91"/>
      <c r="ASM91"/>
      <c r="ASN91"/>
      <c r="ASO91"/>
      <c r="ASP91"/>
      <c r="ASQ91"/>
      <c r="ASR91"/>
      <c r="ASS91"/>
      <c r="AST91"/>
      <c r="ASU91"/>
      <c r="ASV91"/>
      <c r="ASW91"/>
      <c r="ASX91"/>
      <c r="ASY91"/>
      <c r="ASZ91"/>
      <c r="ATA91"/>
      <c r="ATB91"/>
      <c r="ATC91"/>
      <c r="ATD91"/>
      <c r="ATE91"/>
      <c r="ATF91"/>
      <c r="ATG91"/>
      <c r="ATH91"/>
      <c r="ATI91"/>
      <c r="ATJ91"/>
      <c r="ATK91"/>
      <c r="ATL91"/>
      <c r="ATM91"/>
      <c r="ATN91"/>
      <c r="ATO91"/>
      <c r="ATP91"/>
      <c r="ATQ91"/>
      <c r="ATR91"/>
      <c r="ATS91"/>
      <c r="ATT91"/>
      <c r="ATU91"/>
      <c r="ATV91"/>
      <c r="ATW91"/>
      <c r="ATX91"/>
      <c r="ATY91"/>
      <c r="ATZ91"/>
      <c r="AUA91"/>
      <c r="AUB91"/>
      <c r="AUC91"/>
      <c r="AUD91"/>
      <c r="AUE91"/>
      <c r="AUF91"/>
      <c r="AUG91"/>
      <c r="AUH91"/>
      <c r="AUI91"/>
      <c r="AUJ91"/>
      <c r="AUK91"/>
      <c r="AUL91"/>
      <c r="AUM91"/>
      <c r="AUN91"/>
      <c r="AUO91"/>
      <c r="AUP91"/>
      <c r="AUQ91"/>
      <c r="AUR91"/>
      <c r="AUS91"/>
      <c r="AUT91"/>
      <c r="AUU91"/>
      <c r="AUV91"/>
      <c r="AUW91"/>
      <c r="AUX91"/>
      <c r="AUY91"/>
      <c r="AUZ91"/>
      <c r="AVA91"/>
      <c r="AVB91"/>
      <c r="AVC91"/>
      <c r="AVD91"/>
      <c r="AVE91"/>
      <c r="AVF91"/>
      <c r="AVG91"/>
      <c r="AVH91"/>
      <c r="AVI91"/>
      <c r="AVJ91"/>
      <c r="AVK91"/>
      <c r="AVL91"/>
      <c r="AVM91"/>
      <c r="AVN91"/>
      <c r="AVO91"/>
      <c r="AVP91"/>
      <c r="AVQ91"/>
      <c r="AVR91"/>
      <c r="AVS91"/>
      <c r="AVT91"/>
      <c r="AVU91"/>
      <c r="AVV91"/>
      <c r="AVW91"/>
      <c r="AVX91"/>
      <c r="AVY91"/>
      <c r="AVZ91"/>
      <c r="AWA91"/>
      <c r="AWB91"/>
      <c r="AWC91"/>
      <c r="AWD91"/>
      <c r="AWE91"/>
      <c r="AWF91"/>
      <c r="AWG91"/>
      <c r="AWH91"/>
      <c r="AWI91"/>
      <c r="AWJ91"/>
      <c r="AWK91"/>
      <c r="AWL91"/>
      <c r="AWM91"/>
      <c r="AWN91"/>
      <c r="AWO91"/>
      <c r="AWP91"/>
      <c r="AWQ91"/>
      <c r="AWR91"/>
      <c r="AWS91"/>
      <c r="AWT91"/>
      <c r="AWU91"/>
      <c r="AWV91"/>
      <c r="AWW91"/>
      <c r="AWX91"/>
      <c r="AWY91"/>
      <c r="AWZ91"/>
      <c r="AXA91"/>
      <c r="AXB91"/>
      <c r="AXC91"/>
      <c r="AXD91"/>
      <c r="AXE91"/>
      <c r="AXF91"/>
      <c r="AXG91"/>
      <c r="AXH91"/>
      <c r="AXI91"/>
      <c r="AXJ91"/>
      <c r="AXK91"/>
      <c r="AXL91"/>
      <c r="AXM91"/>
      <c r="AXN91"/>
      <c r="AXO91"/>
      <c r="AXP91"/>
      <c r="AXQ91"/>
      <c r="AXR91"/>
      <c r="AXS91"/>
      <c r="AXT91"/>
      <c r="AXU91"/>
      <c r="AXV91"/>
      <c r="AXW91"/>
      <c r="AXX91"/>
      <c r="AXY91"/>
      <c r="AXZ91"/>
      <c r="AYA91"/>
      <c r="AYB91"/>
      <c r="AYC91"/>
      <c r="AYD91"/>
      <c r="AYE91"/>
      <c r="AYF91"/>
      <c r="AYG91"/>
      <c r="AYH91"/>
      <c r="AYI91"/>
      <c r="AYJ91"/>
      <c r="AYK91"/>
      <c r="AYL91"/>
      <c r="AYM91"/>
      <c r="AYN91"/>
      <c r="AYO91"/>
      <c r="AYP91"/>
      <c r="AYQ91"/>
      <c r="AYR91"/>
      <c r="AYS91"/>
      <c r="AYT91"/>
      <c r="AYU91"/>
      <c r="AYV91"/>
      <c r="AYW91"/>
      <c r="AYX91"/>
      <c r="AYY91"/>
      <c r="AYZ91"/>
      <c r="AZA91"/>
      <c r="AZB91"/>
      <c r="AZC91"/>
      <c r="AZD91"/>
      <c r="AZE91"/>
      <c r="AZF91"/>
      <c r="AZG91"/>
      <c r="AZH91"/>
      <c r="AZI91"/>
      <c r="AZJ91"/>
      <c r="AZK91"/>
      <c r="AZL91"/>
      <c r="AZM91"/>
      <c r="AZN91"/>
      <c r="AZO91"/>
      <c r="AZP91"/>
      <c r="AZQ91"/>
      <c r="AZR91"/>
      <c r="AZS91"/>
      <c r="AZT91"/>
      <c r="AZU91"/>
      <c r="AZV91"/>
      <c r="AZW91"/>
      <c r="AZX91"/>
      <c r="AZY91"/>
      <c r="AZZ91"/>
      <c r="BAA91"/>
      <c r="BAB91"/>
      <c r="BAC91"/>
      <c r="BAD91"/>
      <c r="BAE91"/>
      <c r="BAF91"/>
      <c r="BAG91"/>
      <c r="BAH91"/>
      <c r="BAI91"/>
      <c r="BAJ91"/>
      <c r="BAK91"/>
      <c r="BAL91"/>
      <c r="BAM91"/>
      <c r="BAN91"/>
      <c r="BAO91"/>
      <c r="BAP91"/>
      <c r="BAQ91"/>
      <c r="BAR91"/>
      <c r="BAS91"/>
      <c r="BAT91"/>
      <c r="BAU91"/>
      <c r="BAV91"/>
      <c r="BAW91"/>
      <c r="BAX91"/>
      <c r="BAY91"/>
      <c r="BAZ91"/>
      <c r="BBA91"/>
      <c r="BBB91"/>
      <c r="BBC91"/>
      <c r="BBD91"/>
      <c r="BBE91"/>
      <c r="BBF91"/>
      <c r="BBG91"/>
      <c r="BBH91"/>
      <c r="BBI91"/>
      <c r="BBJ91"/>
      <c r="BBK91"/>
      <c r="BBL91"/>
      <c r="BBM91"/>
      <c r="BBN91"/>
      <c r="BBO91"/>
      <c r="BBP91"/>
      <c r="BBQ91"/>
      <c r="BBR91"/>
      <c r="BBS91"/>
      <c r="BBT91"/>
      <c r="BBU91"/>
      <c r="BBV91"/>
      <c r="BBW91"/>
      <c r="BBX91"/>
      <c r="BBY91"/>
      <c r="BBZ91"/>
      <c r="BCA91"/>
      <c r="BCB91"/>
      <c r="BCC91"/>
      <c r="BCD91"/>
      <c r="BCE91"/>
      <c r="BCF91"/>
      <c r="BCG91"/>
      <c r="BCH91"/>
      <c r="BCI91"/>
      <c r="BCJ91"/>
      <c r="BCK91"/>
      <c r="BCL91"/>
      <c r="BCM91"/>
      <c r="BCN91"/>
      <c r="BCO91"/>
      <c r="BCP91"/>
      <c r="BCQ91"/>
      <c r="BCR91"/>
      <c r="BCS91"/>
      <c r="BCT91"/>
      <c r="BCU91"/>
      <c r="BCV91"/>
      <c r="BCW91"/>
      <c r="BCX91"/>
      <c r="BCY91"/>
      <c r="BCZ91"/>
      <c r="BDA91"/>
      <c r="BDB91"/>
      <c r="BDC91"/>
      <c r="BDD91"/>
      <c r="BDE91"/>
      <c r="BDF91"/>
      <c r="BDG91"/>
      <c r="BDH91"/>
      <c r="BDI91"/>
      <c r="BDJ91"/>
      <c r="BDK91"/>
      <c r="BDL91"/>
      <c r="BDM91"/>
      <c r="BDN91"/>
      <c r="BDO91"/>
      <c r="BDP91"/>
      <c r="BDQ91"/>
      <c r="BDR91"/>
      <c r="BDS91"/>
      <c r="BDT91"/>
      <c r="BDU91"/>
      <c r="BDV91"/>
      <c r="BDW91"/>
      <c r="BDX91"/>
      <c r="BDY91"/>
      <c r="BDZ91"/>
      <c r="BEA91"/>
      <c r="BEB91"/>
      <c r="BEC91"/>
      <c r="BED91"/>
      <c r="BEE91"/>
      <c r="BEF91"/>
      <c r="BEG91"/>
      <c r="BEH91"/>
      <c r="BEI91"/>
      <c r="BEJ91"/>
      <c r="BEK91"/>
      <c r="BEL91"/>
      <c r="BEM91"/>
      <c r="BEN91"/>
      <c r="BEO91"/>
      <c r="BEP91"/>
      <c r="BEQ91"/>
      <c r="BER91"/>
      <c r="BES91"/>
      <c r="BET91"/>
      <c r="BEU91"/>
      <c r="BEV91"/>
      <c r="BEW91"/>
      <c r="BEX91"/>
      <c r="BEY91"/>
      <c r="BEZ91"/>
      <c r="BFA91"/>
      <c r="BFB91"/>
      <c r="BFC91"/>
      <c r="BFD91"/>
      <c r="BFE91"/>
      <c r="BFF91"/>
      <c r="BFG91"/>
      <c r="BFH91"/>
      <c r="BFI91"/>
      <c r="BFJ91"/>
      <c r="BFK91"/>
      <c r="BFL91"/>
      <c r="BFM91"/>
      <c r="BFN91"/>
      <c r="BFO91"/>
      <c r="BFP91"/>
      <c r="BFQ91"/>
      <c r="BFR91"/>
      <c r="BFS91"/>
      <c r="BFT91"/>
      <c r="BFU91"/>
      <c r="BFV91"/>
      <c r="BFW91"/>
      <c r="BFX91"/>
      <c r="BFY91"/>
      <c r="BFZ91"/>
      <c r="BGA91"/>
      <c r="BGB91"/>
      <c r="BGC91"/>
      <c r="BGD91"/>
      <c r="BGE91"/>
      <c r="BGF91"/>
      <c r="BGG91"/>
      <c r="BGH91"/>
      <c r="BGI91"/>
      <c r="BGJ91"/>
      <c r="BGK91"/>
      <c r="BGL91"/>
      <c r="BGM91"/>
      <c r="BGN91"/>
      <c r="BGO91"/>
      <c r="BGP91"/>
      <c r="BGQ91"/>
      <c r="BGR91"/>
      <c r="BGS91"/>
      <c r="BGT91"/>
      <c r="BGU91"/>
      <c r="BGV91"/>
      <c r="BGW91"/>
      <c r="BGX91"/>
      <c r="BGY91"/>
      <c r="BGZ91"/>
      <c r="BHA91"/>
      <c r="BHB91"/>
      <c r="BHC91"/>
      <c r="BHD91"/>
      <c r="BHE91"/>
      <c r="BHF91"/>
      <c r="BHG91"/>
      <c r="BHH91"/>
      <c r="BHI91"/>
      <c r="BHJ91"/>
      <c r="BHK91"/>
      <c r="BHL91"/>
      <c r="BHM91"/>
      <c r="BHN91"/>
      <c r="BHO91"/>
      <c r="BHP91"/>
      <c r="BHQ91"/>
      <c r="BHR91"/>
      <c r="BHS91"/>
      <c r="BHT91"/>
      <c r="BHU91"/>
      <c r="BHV91"/>
      <c r="BHW91"/>
      <c r="BHX91"/>
      <c r="BHY91"/>
      <c r="BHZ91"/>
      <c r="BIA91"/>
      <c r="BIB91"/>
      <c r="BIC91"/>
      <c r="BID91"/>
      <c r="BIE91"/>
      <c r="BIF91"/>
      <c r="BIG91"/>
      <c r="BIH91"/>
      <c r="BII91"/>
      <c r="BIJ91"/>
      <c r="BIK91"/>
      <c r="BIL91"/>
      <c r="BIM91"/>
      <c r="BIN91"/>
      <c r="BIO91"/>
      <c r="BIP91"/>
      <c r="BIQ91"/>
      <c r="BIR91"/>
      <c r="BIS91"/>
      <c r="BIT91"/>
      <c r="BIU91"/>
      <c r="BIV91"/>
      <c r="BIW91"/>
      <c r="BIX91"/>
      <c r="BIY91"/>
      <c r="BIZ91"/>
      <c r="BJA91"/>
      <c r="BJB91"/>
      <c r="BJC91"/>
      <c r="BJD91"/>
      <c r="BJE91"/>
      <c r="BJF91"/>
      <c r="BJG91"/>
      <c r="BJH91"/>
      <c r="BJI91"/>
      <c r="BJJ91"/>
      <c r="BJK91"/>
      <c r="BJL91"/>
      <c r="BJM91"/>
      <c r="BJN91"/>
      <c r="BJO91"/>
      <c r="BJP91"/>
      <c r="BJQ91"/>
      <c r="BJR91"/>
      <c r="BJS91"/>
      <c r="BJT91"/>
      <c r="BJU91"/>
      <c r="BJV91"/>
      <c r="BJW91"/>
      <c r="BJX91"/>
      <c r="BJY91"/>
      <c r="BJZ91"/>
      <c r="BKA91"/>
      <c r="BKB91"/>
      <c r="BKC91"/>
      <c r="BKD91"/>
      <c r="BKE91"/>
      <c r="BKF91"/>
      <c r="BKG91"/>
      <c r="BKH91"/>
      <c r="BKI91"/>
      <c r="BKJ91"/>
      <c r="BKK91"/>
      <c r="BKL91"/>
      <c r="BKM91"/>
      <c r="BKN91"/>
      <c r="BKO91"/>
      <c r="BKP91"/>
      <c r="BKQ91"/>
      <c r="BKR91"/>
      <c r="BKS91"/>
      <c r="BKT91"/>
      <c r="BKU91"/>
      <c r="BKV91"/>
      <c r="BKW91"/>
      <c r="BKX91"/>
      <c r="BKY91"/>
      <c r="BKZ91"/>
      <c r="BLA91"/>
      <c r="BLB91"/>
      <c r="BLC91"/>
      <c r="BLD91"/>
      <c r="BLE91"/>
      <c r="BLF91"/>
      <c r="BLG91"/>
      <c r="BLH91"/>
      <c r="BLI91"/>
      <c r="BLJ91"/>
      <c r="BLK91"/>
      <c r="BLL91"/>
      <c r="BLM91"/>
      <c r="BLN91"/>
      <c r="BLO91"/>
      <c r="BLP91"/>
      <c r="BLQ91"/>
      <c r="BLR91"/>
      <c r="BLS91"/>
      <c r="BLT91"/>
      <c r="BLU91"/>
      <c r="BLV91"/>
      <c r="BLW91"/>
      <c r="BLX91"/>
      <c r="BLY91"/>
      <c r="BLZ91"/>
      <c r="BMA91"/>
      <c r="BMB91"/>
      <c r="BMC91"/>
      <c r="BMD91"/>
      <c r="BME91"/>
      <c r="BMF91"/>
      <c r="BMG91"/>
      <c r="BMH91"/>
      <c r="BMI91"/>
      <c r="BMJ91"/>
      <c r="BMK91"/>
      <c r="BML91"/>
      <c r="BMM91"/>
      <c r="BMN91"/>
      <c r="BMO91"/>
      <c r="BMP91"/>
      <c r="BMQ91"/>
      <c r="BMR91"/>
      <c r="BMS91"/>
      <c r="BMT91"/>
      <c r="BMU91"/>
      <c r="BMV91"/>
      <c r="BMW91"/>
      <c r="BMX91"/>
      <c r="BMY91"/>
      <c r="BMZ91"/>
      <c r="BNA91"/>
      <c r="BNB91"/>
      <c r="BNC91"/>
      <c r="BND91"/>
      <c r="BNE91"/>
      <c r="BNF91"/>
      <c r="BNG91"/>
      <c r="BNH91"/>
      <c r="BNI91"/>
      <c r="BNJ91"/>
      <c r="BNK91"/>
      <c r="BNL91"/>
      <c r="BNM91"/>
      <c r="BNN91"/>
      <c r="BNO91"/>
      <c r="BNP91"/>
      <c r="BNQ91"/>
      <c r="BNR91"/>
      <c r="BNS91"/>
      <c r="BNT91"/>
      <c r="BNU91"/>
      <c r="BNV91"/>
      <c r="BNW91"/>
      <c r="BNX91"/>
      <c r="BNY91"/>
      <c r="BNZ91"/>
      <c r="BOA91"/>
      <c r="BOB91"/>
      <c r="BOC91"/>
      <c r="BOD91"/>
      <c r="BOE91"/>
      <c r="BOF91"/>
      <c r="BOG91"/>
      <c r="BOH91"/>
      <c r="BOI91"/>
      <c r="BOJ91"/>
      <c r="BOK91"/>
      <c r="BOL91"/>
      <c r="BOM91"/>
      <c r="BON91"/>
      <c r="BOO91"/>
      <c r="BOP91"/>
      <c r="BOQ91"/>
      <c r="BOR91"/>
      <c r="BOS91"/>
      <c r="BOT91"/>
      <c r="BOU91"/>
      <c r="BOV91"/>
      <c r="BOW91"/>
      <c r="BOX91"/>
      <c r="BOY91"/>
      <c r="BOZ91"/>
      <c r="BPA91"/>
      <c r="BPB91"/>
      <c r="BPC91"/>
      <c r="BPD91"/>
      <c r="BPE91"/>
      <c r="BPF91"/>
      <c r="BPG91"/>
      <c r="BPH91"/>
      <c r="BPI91"/>
      <c r="BPJ91"/>
      <c r="BPK91"/>
      <c r="BPL91"/>
      <c r="BPM91"/>
      <c r="BPN91"/>
      <c r="BPO91"/>
      <c r="BPP91"/>
      <c r="BPQ91"/>
      <c r="BPR91"/>
      <c r="BPS91"/>
      <c r="BPT91"/>
      <c r="BPU91"/>
      <c r="BPV91"/>
      <c r="BPW91"/>
      <c r="BPX91"/>
      <c r="BPY91"/>
      <c r="BPZ91"/>
      <c r="BQA91"/>
      <c r="BQB91"/>
      <c r="BQC91"/>
      <c r="BQD91"/>
      <c r="BQE91"/>
      <c r="BQF91"/>
      <c r="BQG91"/>
      <c r="BQH91"/>
      <c r="BQI91"/>
      <c r="BQJ91"/>
      <c r="BQK91"/>
      <c r="BQL91"/>
      <c r="BQM91"/>
      <c r="BQN91"/>
      <c r="BQO91"/>
      <c r="BQP91"/>
      <c r="BQQ91"/>
      <c r="BQR91"/>
      <c r="BQS91"/>
      <c r="BQT91"/>
      <c r="BQU91"/>
      <c r="BQV91"/>
      <c r="BQW91"/>
      <c r="BQX91"/>
      <c r="BQY91"/>
      <c r="BQZ91"/>
      <c r="BRA91"/>
      <c r="BRB91"/>
      <c r="BRC91"/>
      <c r="BRD91"/>
      <c r="BRE91"/>
      <c r="BRF91"/>
      <c r="BRG91"/>
      <c r="BRH91"/>
      <c r="BRI91"/>
      <c r="BRJ91"/>
      <c r="BRK91"/>
      <c r="BRL91"/>
      <c r="BRM91"/>
      <c r="BRN91"/>
      <c r="BRO91"/>
      <c r="BRP91"/>
      <c r="BRQ91"/>
      <c r="BRR91"/>
      <c r="BRS91"/>
      <c r="BRT91"/>
      <c r="BRU91"/>
      <c r="BRV91"/>
      <c r="BRW91"/>
      <c r="BRX91"/>
      <c r="BRY91"/>
      <c r="BRZ91"/>
      <c r="BSA91"/>
      <c r="BSB91"/>
      <c r="BSC91"/>
      <c r="BSD91"/>
      <c r="BSE91"/>
      <c r="BSF91"/>
      <c r="BSG91"/>
      <c r="BSH91"/>
      <c r="BSI91"/>
      <c r="BSJ91"/>
      <c r="BSK91"/>
      <c r="BSL91"/>
      <c r="BSM91"/>
      <c r="BSN91"/>
      <c r="BSO91"/>
      <c r="BSP91"/>
      <c r="BSQ91"/>
      <c r="BSR91"/>
      <c r="BSS91"/>
      <c r="BST91"/>
      <c r="BSU91"/>
      <c r="BSV91"/>
      <c r="BSW91"/>
      <c r="BSX91"/>
      <c r="BSY91"/>
      <c r="BSZ91"/>
      <c r="BTA91"/>
      <c r="BTB91"/>
      <c r="BTC91"/>
      <c r="BTD91"/>
      <c r="BTE91"/>
      <c r="BTF91"/>
      <c r="BTG91"/>
      <c r="BTH91"/>
      <c r="BTI91"/>
      <c r="BTJ91"/>
      <c r="BTK91"/>
      <c r="BTL91"/>
      <c r="BTM91"/>
      <c r="BTN91"/>
      <c r="BTO91"/>
      <c r="BTP91"/>
      <c r="BTQ91"/>
      <c r="BTR91"/>
      <c r="BTS91"/>
      <c r="BTT91"/>
      <c r="BTU91"/>
      <c r="BTV91"/>
      <c r="BTW91"/>
      <c r="BTX91"/>
      <c r="BTY91"/>
      <c r="BTZ91"/>
      <c r="BUA91"/>
      <c r="BUB91"/>
      <c r="BUC91"/>
      <c r="BUD91"/>
      <c r="BUE91"/>
      <c r="BUF91"/>
      <c r="BUG91"/>
      <c r="BUH91"/>
      <c r="BUI91"/>
      <c r="BUJ91"/>
      <c r="BUK91"/>
      <c r="BUL91"/>
      <c r="BUM91"/>
      <c r="BUN91"/>
      <c r="BUO91"/>
      <c r="BUP91"/>
      <c r="BUQ91"/>
      <c r="BUR91"/>
      <c r="BUS91"/>
      <c r="BUT91"/>
      <c r="BUU91"/>
      <c r="BUV91"/>
      <c r="BUW91"/>
      <c r="BUX91"/>
      <c r="BUY91"/>
      <c r="BUZ91"/>
      <c r="BVA91"/>
      <c r="BVB91"/>
      <c r="BVC91"/>
      <c r="BVD91"/>
      <c r="BVE91"/>
      <c r="BVF91"/>
      <c r="BVG91"/>
      <c r="BVH91"/>
      <c r="BVI91"/>
      <c r="BVJ91"/>
      <c r="BVK91"/>
      <c r="BVL91"/>
      <c r="BVM91"/>
      <c r="BVN91"/>
      <c r="BVO91"/>
      <c r="BVP91"/>
      <c r="BVQ91"/>
      <c r="BVR91"/>
      <c r="BVS91"/>
      <c r="BVT91"/>
      <c r="BVU91"/>
      <c r="BVV91"/>
      <c r="BVW91"/>
      <c r="BVX91"/>
      <c r="BVY91"/>
      <c r="BVZ91"/>
      <c r="BWA91"/>
      <c r="BWB91"/>
      <c r="BWC91"/>
      <c r="BWD91"/>
      <c r="BWE91"/>
      <c r="BWF91"/>
      <c r="BWG91"/>
      <c r="BWH91"/>
      <c r="BWI91"/>
      <c r="BWJ91"/>
      <c r="BWK91"/>
      <c r="BWL91"/>
      <c r="BWM91"/>
      <c r="BWN91"/>
      <c r="BWO91"/>
      <c r="BWP91"/>
      <c r="BWQ91"/>
      <c r="BWR91"/>
      <c r="BWS91"/>
      <c r="BWT91"/>
      <c r="BWU91"/>
      <c r="BWV91"/>
      <c r="BWW91"/>
      <c r="BWX91"/>
      <c r="BWY91"/>
      <c r="BWZ91"/>
      <c r="BXA91"/>
      <c r="BXB91"/>
      <c r="BXC91"/>
      <c r="BXD91"/>
      <c r="BXE91"/>
      <c r="BXF91"/>
      <c r="BXG91"/>
      <c r="BXH91"/>
      <c r="BXI91"/>
      <c r="BXJ91"/>
      <c r="BXK91"/>
      <c r="BXL91"/>
      <c r="BXM91"/>
      <c r="BXN91"/>
      <c r="BXO91"/>
      <c r="BXP91"/>
      <c r="BXQ91"/>
      <c r="BXR91"/>
      <c r="BXS91"/>
      <c r="BXT91"/>
      <c r="BXU91"/>
      <c r="BXV91"/>
      <c r="BXW91"/>
      <c r="BXX91"/>
      <c r="BXY91"/>
      <c r="BXZ91"/>
      <c r="BYA91"/>
      <c r="BYB91"/>
      <c r="BYC91"/>
      <c r="BYD91"/>
      <c r="BYE91"/>
      <c r="BYF91"/>
      <c r="BYG91"/>
      <c r="BYH91"/>
      <c r="BYI91"/>
      <c r="BYJ91"/>
      <c r="BYK91"/>
      <c r="BYL91"/>
      <c r="BYM91"/>
      <c r="BYN91"/>
      <c r="BYO91"/>
      <c r="BYP91"/>
      <c r="BYQ91"/>
      <c r="BYR91"/>
      <c r="BYS91"/>
      <c r="BYT91"/>
      <c r="BYU91"/>
      <c r="BYV91"/>
      <c r="BYW91"/>
      <c r="BYX91"/>
      <c r="BYY91"/>
      <c r="BYZ91"/>
      <c r="BZA91"/>
      <c r="BZB91"/>
      <c r="BZC91"/>
      <c r="BZD91"/>
      <c r="BZE91"/>
      <c r="BZF91"/>
      <c r="BZG91"/>
      <c r="BZH91"/>
      <c r="BZI91"/>
      <c r="BZJ91"/>
      <c r="BZK91"/>
      <c r="BZL91"/>
      <c r="BZM91"/>
      <c r="BZN91"/>
      <c r="BZO91"/>
      <c r="BZP91"/>
      <c r="BZQ91"/>
      <c r="BZR91"/>
      <c r="BZS91"/>
      <c r="BZT91"/>
      <c r="BZU91"/>
      <c r="BZV91"/>
      <c r="BZW91"/>
      <c r="BZX91"/>
      <c r="BZY91"/>
      <c r="BZZ91"/>
      <c r="CAA91"/>
      <c r="CAB91"/>
      <c r="CAC91"/>
      <c r="CAD91"/>
      <c r="CAE91"/>
      <c r="CAF91"/>
      <c r="CAG91"/>
      <c r="CAH91"/>
      <c r="CAI91"/>
      <c r="CAJ91"/>
      <c r="CAK91"/>
      <c r="CAL91"/>
      <c r="CAM91"/>
      <c r="CAN91"/>
      <c r="CAO91"/>
      <c r="CAP91"/>
      <c r="CAQ91"/>
      <c r="CAR91"/>
      <c r="CAS91"/>
      <c r="CAT91"/>
      <c r="CAU91"/>
      <c r="CAV91"/>
      <c r="CAW91"/>
      <c r="CAX91"/>
      <c r="CAY91"/>
      <c r="CAZ91"/>
      <c r="CBA91"/>
      <c r="CBB91"/>
      <c r="CBC91"/>
      <c r="CBD91"/>
      <c r="CBE91"/>
      <c r="CBF91"/>
      <c r="CBG91"/>
      <c r="CBH91"/>
      <c r="CBI91"/>
      <c r="CBJ91"/>
      <c r="CBK91"/>
      <c r="CBL91"/>
      <c r="CBM91"/>
      <c r="CBN91"/>
      <c r="CBO91"/>
      <c r="CBP91"/>
      <c r="CBQ91"/>
      <c r="CBR91"/>
      <c r="CBS91"/>
      <c r="CBT91"/>
      <c r="CBU91"/>
      <c r="CBV91"/>
      <c r="CBW91"/>
      <c r="CBX91"/>
      <c r="CBY91"/>
      <c r="CBZ91"/>
      <c r="CCA91"/>
      <c r="CCB91"/>
      <c r="CCC91"/>
      <c r="CCD91"/>
      <c r="CCE91"/>
      <c r="CCF91"/>
      <c r="CCG91"/>
      <c r="CCH91"/>
      <c r="CCI91"/>
      <c r="CCJ91"/>
      <c r="CCK91"/>
      <c r="CCL91"/>
      <c r="CCM91"/>
      <c r="CCN91"/>
      <c r="CCO91"/>
      <c r="CCP91"/>
      <c r="CCQ91"/>
      <c r="CCR91"/>
      <c r="CCS91"/>
      <c r="CCT91"/>
      <c r="CCU91"/>
      <c r="CCV91"/>
      <c r="CCW91"/>
      <c r="CCX91"/>
      <c r="CCY91"/>
      <c r="CCZ91"/>
      <c r="CDA91"/>
      <c r="CDB91"/>
      <c r="CDC91"/>
      <c r="CDD91"/>
      <c r="CDE91"/>
      <c r="CDF91"/>
      <c r="CDG91"/>
      <c r="CDH91"/>
      <c r="CDI91"/>
      <c r="CDJ91"/>
      <c r="CDK91"/>
      <c r="CDL91"/>
      <c r="CDM91"/>
      <c r="CDN91"/>
      <c r="CDO91"/>
      <c r="CDP91"/>
      <c r="CDQ91"/>
      <c r="CDR91"/>
      <c r="CDS91"/>
      <c r="CDT91"/>
      <c r="CDU91"/>
      <c r="CDV91"/>
      <c r="CDW91"/>
      <c r="CDX91"/>
      <c r="CDY91"/>
      <c r="CDZ91"/>
      <c r="CEA91"/>
      <c r="CEB91"/>
      <c r="CEC91"/>
      <c r="CED91"/>
      <c r="CEE91"/>
      <c r="CEF91"/>
      <c r="CEG91"/>
      <c r="CEH91"/>
      <c r="CEI91"/>
      <c r="CEJ91"/>
      <c r="CEK91"/>
      <c r="CEL91"/>
      <c r="CEM91"/>
      <c r="CEN91"/>
      <c r="CEO91"/>
      <c r="CEP91"/>
      <c r="CEQ91"/>
      <c r="CER91"/>
      <c r="CES91"/>
      <c r="CET91"/>
      <c r="CEU91"/>
      <c r="CEV91"/>
      <c r="CEW91"/>
      <c r="CEX91"/>
      <c r="CEY91"/>
      <c r="CEZ91"/>
      <c r="CFA91"/>
      <c r="CFB91"/>
      <c r="CFC91"/>
      <c r="CFD91"/>
      <c r="CFE91"/>
      <c r="CFF91"/>
      <c r="CFG91"/>
      <c r="CFH91"/>
      <c r="CFI91"/>
      <c r="CFJ91"/>
      <c r="CFK91"/>
      <c r="CFL91"/>
      <c r="CFM91"/>
      <c r="CFN91"/>
      <c r="CFO91"/>
      <c r="CFP91"/>
      <c r="CFQ91"/>
      <c r="CFR91"/>
      <c r="CFS91"/>
      <c r="CFT91"/>
      <c r="CFU91"/>
      <c r="CFV91"/>
      <c r="CFW91"/>
      <c r="CFX91"/>
      <c r="CFY91"/>
      <c r="CFZ91"/>
      <c r="CGA91"/>
      <c r="CGB91"/>
      <c r="CGC91"/>
      <c r="CGD91"/>
      <c r="CGE91"/>
      <c r="CGF91"/>
      <c r="CGG91"/>
      <c r="CGH91"/>
      <c r="CGI91"/>
      <c r="CGJ91"/>
      <c r="CGK91"/>
      <c r="CGL91"/>
      <c r="CGM91"/>
      <c r="CGN91"/>
      <c r="CGO91"/>
      <c r="CGP91"/>
      <c r="CGQ91"/>
      <c r="CGR91"/>
      <c r="CGS91"/>
      <c r="CGT91"/>
      <c r="CGU91"/>
      <c r="CGV91"/>
      <c r="CGW91"/>
      <c r="CGX91"/>
      <c r="CGY91"/>
      <c r="CGZ91"/>
      <c r="CHA91"/>
      <c r="CHB91"/>
      <c r="CHC91"/>
      <c r="CHD91"/>
      <c r="CHE91"/>
      <c r="CHF91"/>
      <c r="CHG91"/>
      <c r="CHH91"/>
      <c r="CHI91"/>
      <c r="CHJ91"/>
      <c r="CHK91"/>
      <c r="CHL91"/>
      <c r="CHM91"/>
      <c r="CHN91"/>
      <c r="CHO91"/>
      <c r="CHP91"/>
      <c r="CHQ91"/>
      <c r="CHR91"/>
      <c r="CHS91"/>
      <c r="CHT91"/>
      <c r="CHU91"/>
      <c r="CHV91"/>
      <c r="CHW91"/>
      <c r="CHX91"/>
      <c r="CHY91"/>
      <c r="CHZ91"/>
      <c r="CIA91"/>
      <c r="CIB91"/>
      <c r="CIC91"/>
      <c r="CID91"/>
      <c r="CIE91"/>
      <c r="CIF91"/>
      <c r="CIG91"/>
      <c r="CIH91"/>
      <c r="CII91"/>
      <c r="CIJ91"/>
      <c r="CIK91"/>
      <c r="CIL91"/>
      <c r="CIM91"/>
      <c r="CIN91"/>
      <c r="CIO91"/>
      <c r="CIP91"/>
      <c r="CIQ91"/>
      <c r="CIR91"/>
      <c r="CIS91"/>
      <c r="CIT91"/>
      <c r="CIU91"/>
      <c r="CIV91"/>
      <c r="CIW91"/>
      <c r="CIX91"/>
      <c r="CIY91"/>
      <c r="CIZ91"/>
      <c r="CJA91"/>
      <c r="CJB91"/>
      <c r="CJC91"/>
      <c r="CJD91"/>
      <c r="CJE91"/>
      <c r="CJF91"/>
      <c r="CJG91"/>
      <c r="CJH91"/>
      <c r="CJI91"/>
      <c r="CJJ91"/>
      <c r="CJK91"/>
      <c r="CJL91"/>
      <c r="CJM91"/>
      <c r="CJN91"/>
      <c r="CJO91"/>
      <c r="CJP91"/>
      <c r="CJQ91"/>
      <c r="CJR91"/>
      <c r="CJS91"/>
      <c r="CJT91"/>
      <c r="CJU91"/>
      <c r="CJV91"/>
      <c r="CJW91"/>
      <c r="CJX91"/>
      <c r="CJY91"/>
      <c r="CJZ91"/>
      <c r="CKA91"/>
      <c r="CKB91"/>
      <c r="CKC91"/>
      <c r="CKD91"/>
      <c r="CKE91"/>
      <c r="CKF91"/>
      <c r="CKG91"/>
      <c r="CKH91"/>
      <c r="CKI91"/>
      <c r="CKJ91"/>
      <c r="CKK91"/>
      <c r="CKL91"/>
      <c r="CKM91"/>
      <c r="CKN91"/>
      <c r="CKO91"/>
      <c r="CKP91"/>
      <c r="CKQ91"/>
      <c r="CKR91"/>
      <c r="CKS91"/>
      <c r="CKT91"/>
      <c r="CKU91"/>
      <c r="CKV91"/>
      <c r="CKW91"/>
      <c r="CKX91"/>
      <c r="CKY91"/>
      <c r="CKZ91"/>
      <c r="CLA91"/>
      <c r="CLB91"/>
      <c r="CLC91"/>
      <c r="CLD91"/>
      <c r="CLE91"/>
      <c r="CLF91"/>
      <c r="CLG91"/>
      <c r="CLH91"/>
      <c r="CLI91"/>
      <c r="CLJ91"/>
      <c r="CLK91"/>
      <c r="CLL91"/>
      <c r="CLM91"/>
      <c r="CLN91"/>
      <c r="CLO91"/>
      <c r="CLP91"/>
      <c r="CLQ91"/>
      <c r="CLR91"/>
      <c r="CLS91"/>
      <c r="CLT91"/>
      <c r="CLU91"/>
      <c r="CLV91"/>
      <c r="CLW91"/>
      <c r="CLX91"/>
      <c r="CLY91"/>
      <c r="CLZ91"/>
      <c r="CMA91"/>
      <c r="CMB91"/>
      <c r="CMC91"/>
      <c r="CMD91"/>
      <c r="CME91"/>
      <c r="CMF91"/>
      <c r="CMG91"/>
      <c r="CMH91"/>
      <c r="CMI91"/>
      <c r="CMJ91"/>
      <c r="CMK91"/>
      <c r="CML91"/>
      <c r="CMM91"/>
      <c r="CMN91"/>
      <c r="CMO91"/>
      <c r="CMP91"/>
      <c r="CMQ91"/>
      <c r="CMR91"/>
      <c r="CMS91"/>
      <c r="CMT91"/>
      <c r="CMU91"/>
      <c r="CMV91"/>
      <c r="CMW91"/>
      <c r="CMX91"/>
      <c r="CMY91"/>
      <c r="CMZ91"/>
      <c r="CNA91"/>
      <c r="CNB91"/>
      <c r="CNC91"/>
      <c r="CND91"/>
      <c r="CNE91"/>
      <c r="CNF91"/>
      <c r="CNG91"/>
      <c r="CNH91"/>
      <c r="CNI91"/>
      <c r="CNJ91"/>
      <c r="CNK91"/>
      <c r="CNL91"/>
      <c r="CNM91"/>
      <c r="CNN91"/>
      <c r="CNO91"/>
      <c r="CNP91"/>
      <c r="CNQ91"/>
      <c r="CNR91"/>
      <c r="CNS91"/>
      <c r="CNT91"/>
      <c r="CNU91"/>
      <c r="CNV91"/>
      <c r="CNW91"/>
      <c r="CNX91"/>
      <c r="CNY91"/>
      <c r="CNZ91"/>
      <c r="COA91"/>
      <c r="COB91"/>
      <c r="COC91"/>
      <c r="COD91"/>
      <c r="COE91"/>
      <c r="COF91"/>
      <c r="COG91"/>
      <c r="COH91"/>
      <c r="COI91"/>
      <c r="COJ91"/>
      <c r="COK91"/>
      <c r="COL91"/>
      <c r="COM91"/>
      <c r="CON91"/>
      <c r="COO91"/>
      <c r="COP91"/>
      <c r="COQ91"/>
      <c r="COR91"/>
      <c r="COS91"/>
      <c r="COT91"/>
      <c r="COU91"/>
      <c r="COV91"/>
      <c r="COW91"/>
      <c r="COX91"/>
      <c r="COY91"/>
      <c r="COZ91"/>
      <c r="CPA91"/>
      <c r="CPB91"/>
      <c r="CPC91"/>
      <c r="CPD91"/>
      <c r="CPE91"/>
      <c r="CPF91"/>
      <c r="CPG91"/>
      <c r="CPH91"/>
      <c r="CPI91"/>
      <c r="CPJ91"/>
      <c r="CPK91"/>
      <c r="CPL91"/>
      <c r="CPM91"/>
      <c r="CPN91"/>
      <c r="CPO91"/>
      <c r="CPP91"/>
      <c r="CPQ91"/>
      <c r="CPR91"/>
      <c r="CPS91"/>
      <c r="CPT91"/>
      <c r="CPU91"/>
      <c r="CPV91"/>
      <c r="CPW91"/>
      <c r="CPX91"/>
      <c r="CPY91"/>
      <c r="CPZ91"/>
      <c r="CQA91"/>
      <c r="CQB91"/>
      <c r="CQC91"/>
      <c r="CQD91"/>
      <c r="CQE91"/>
      <c r="CQF91"/>
      <c r="CQG91"/>
      <c r="CQH91"/>
      <c r="CQI91"/>
      <c r="CQJ91"/>
      <c r="CQK91"/>
      <c r="CQL91"/>
      <c r="CQM91"/>
      <c r="CQN91"/>
      <c r="CQO91"/>
      <c r="CQP91"/>
      <c r="CQQ91"/>
      <c r="CQR91"/>
      <c r="CQS91"/>
      <c r="CQT91"/>
      <c r="CQU91"/>
      <c r="CQV91"/>
      <c r="CQW91"/>
      <c r="CQX91"/>
      <c r="CQY91"/>
      <c r="CQZ91"/>
      <c r="CRA91"/>
      <c r="CRB91"/>
      <c r="CRC91"/>
      <c r="CRD91"/>
      <c r="CRE91"/>
      <c r="CRF91"/>
      <c r="CRG91"/>
      <c r="CRH91"/>
      <c r="CRI91"/>
      <c r="CRJ91"/>
      <c r="CRK91"/>
      <c r="CRL91"/>
      <c r="CRM91"/>
      <c r="CRN91"/>
      <c r="CRO91"/>
      <c r="CRP91"/>
      <c r="CRQ91"/>
      <c r="CRR91"/>
      <c r="CRS91"/>
      <c r="CRT91"/>
      <c r="CRU91"/>
      <c r="CRV91"/>
      <c r="CRW91"/>
      <c r="CRX91"/>
      <c r="CRY91"/>
      <c r="CRZ91"/>
      <c r="CSA91"/>
      <c r="CSB91"/>
      <c r="CSC91"/>
      <c r="CSD91"/>
      <c r="CSE91"/>
      <c r="CSF91"/>
      <c r="CSG91"/>
      <c r="CSH91"/>
      <c r="CSI91"/>
      <c r="CSJ91"/>
      <c r="CSK91"/>
      <c r="CSL91"/>
      <c r="CSM91"/>
      <c r="CSN91"/>
      <c r="CSO91"/>
      <c r="CSP91"/>
      <c r="CSQ91"/>
      <c r="CSR91"/>
      <c r="CSS91"/>
      <c r="CST91"/>
      <c r="CSU91"/>
      <c r="CSV91"/>
      <c r="CSW91"/>
      <c r="CSX91"/>
      <c r="CSY91"/>
      <c r="CSZ91"/>
      <c r="CTA91"/>
      <c r="CTB91"/>
      <c r="CTC91"/>
      <c r="CTD91"/>
      <c r="CTE91"/>
      <c r="CTF91"/>
      <c r="CTG91"/>
      <c r="CTH91"/>
      <c r="CTI91"/>
      <c r="CTJ91"/>
      <c r="CTK91"/>
      <c r="CTL91"/>
      <c r="CTM91"/>
      <c r="CTN91"/>
      <c r="CTO91"/>
      <c r="CTP91"/>
      <c r="CTQ91"/>
      <c r="CTR91"/>
      <c r="CTS91"/>
      <c r="CTT91"/>
      <c r="CTU91"/>
      <c r="CTV91"/>
      <c r="CTW91"/>
      <c r="CTX91"/>
      <c r="CTY91"/>
      <c r="CTZ91"/>
      <c r="CUA91"/>
      <c r="CUB91"/>
      <c r="CUC91"/>
      <c r="CUD91"/>
      <c r="CUE91"/>
      <c r="CUF91"/>
      <c r="CUG91"/>
      <c r="CUH91"/>
      <c r="CUI91"/>
      <c r="CUJ91"/>
      <c r="CUK91"/>
      <c r="CUL91"/>
      <c r="CUM91"/>
      <c r="CUN91"/>
      <c r="CUO91"/>
      <c r="CUP91"/>
      <c r="CUQ91"/>
      <c r="CUR91"/>
      <c r="CUS91"/>
      <c r="CUT91"/>
      <c r="CUU91"/>
      <c r="CUV91"/>
      <c r="CUW91"/>
      <c r="CUX91"/>
      <c r="CUY91"/>
      <c r="CUZ91"/>
      <c r="CVA91"/>
      <c r="CVB91"/>
      <c r="CVC91"/>
      <c r="CVD91"/>
      <c r="CVE91"/>
      <c r="CVF91"/>
      <c r="CVG91"/>
      <c r="CVH91"/>
      <c r="CVI91"/>
      <c r="CVJ91"/>
      <c r="CVK91"/>
      <c r="CVL91"/>
      <c r="CVM91"/>
      <c r="CVN91"/>
      <c r="CVO91"/>
      <c r="CVP91"/>
      <c r="CVQ91"/>
      <c r="CVR91"/>
      <c r="CVS91"/>
      <c r="CVT91"/>
      <c r="CVU91"/>
      <c r="CVV91"/>
      <c r="CVW91"/>
      <c r="CVX91"/>
      <c r="CVY91"/>
      <c r="CVZ91"/>
      <c r="CWA91"/>
      <c r="CWB91"/>
      <c r="CWC91"/>
      <c r="CWD91"/>
      <c r="CWE91"/>
      <c r="CWF91"/>
      <c r="CWG91"/>
      <c r="CWH91"/>
      <c r="CWI91"/>
      <c r="CWJ91"/>
      <c r="CWK91"/>
      <c r="CWL91"/>
      <c r="CWM91"/>
      <c r="CWN91"/>
      <c r="CWO91"/>
      <c r="CWP91"/>
      <c r="CWQ91"/>
      <c r="CWR91"/>
      <c r="CWS91"/>
      <c r="CWT91"/>
      <c r="CWU91"/>
      <c r="CWV91"/>
      <c r="CWW91"/>
      <c r="CWX91"/>
      <c r="CWY91"/>
      <c r="CWZ91"/>
      <c r="CXA91"/>
      <c r="CXB91"/>
      <c r="CXC91"/>
      <c r="CXD91"/>
      <c r="CXE91"/>
      <c r="CXF91"/>
      <c r="CXG91"/>
      <c r="CXH91"/>
      <c r="CXI91"/>
      <c r="CXJ91"/>
      <c r="CXK91"/>
      <c r="CXL91"/>
      <c r="CXM91"/>
      <c r="CXN91"/>
      <c r="CXO91"/>
      <c r="CXP91"/>
      <c r="CXQ91"/>
      <c r="CXR91"/>
      <c r="CXS91"/>
      <c r="CXT91"/>
      <c r="CXU91"/>
      <c r="CXV91"/>
      <c r="CXW91"/>
      <c r="CXX91"/>
      <c r="CXY91"/>
      <c r="CXZ91"/>
      <c r="CYA91"/>
      <c r="CYB91"/>
      <c r="CYC91"/>
      <c r="CYD91"/>
      <c r="CYE91"/>
      <c r="CYF91"/>
      <c r="CYG91"/>
      <c r="CYH91"/>
      <c r="CYI91"/>
      <c r="CYJ91"/>
      <c r="CYK91"/>
      <c r="CYL91"/>
      <c r="CYM91"/>
      <c r="CYN91"/>
      <c r="CYO91"/>
      <c r="CYP91"/>
      <c r="CYQ91"/>
      <c r="CYR91"/>
      <c r="CYS91"/>
      <c r="CYT91"/>
      <c r="CYU91"/>
      <c r="CYV91"/>
      <c r="CYW91"/>
      <c r="CYX91"/>
      <c r="CYY91"/>
      <c r="CYZ91"/>
      <c r="CZA91"/>
      <c r="CZB91"/>
      <c r="CZC91"/>
      <c r="CZD91"/>
      <c r="CZE91"/>
      <c r="CZF91"/>
      <c r="CZG91"/>
      <c r="CZH91"/>
      <c r="CZI91"/>
      <c r="CZJ91"/>
      <c r="CZK91"/>
      <c r="CZL91"/>
      <c r="CZM91"/>
      <c r="CZN91"/>
      <c r="CZO91"/>
      <c r="CZP91"/>
      <c r="CZQ91"/>
      <c r="CZR91"/>
      <c r="CZS91"/>
      <c r="CZT91"/>
      <c r="CZU91"/>
      <c r="CZV91"/>
      <c r="CZW91"/>
      <c r="CZX91"/>
      <c r="CZY91"/>
      <c r="CZZ91"/>
      <c r="DAA91"/>
      <c r="DAB91"/>
      <c r="DAC91"/>
      <c r="DAD91"/>
      <c r="DAE91"/>
      <c r="DAF91"/>
      <c r="DAG91"/>
      <c r="DAH91"/>
      <c r="DAI91"/>
      <c r="DAJ91"/>
      <c r="DAK91"/>
      <c r="DAL91"/>
      <c r="DAM91"/>
      <c r="DAN91"/>
      <c r="DAO91"/>
      <c r="DAP91"/>
      <c r="DAQ91"/>
      <c r="DAR91"/>
      <c r="DAS91"/>
      <c r="DAT91"/>
      <c r="DAU91"/>
      <c r="DAV91"/>
      <c r="DAW91"/>
      <c r="DAX91"/>
      <c r="DAY91"/>
      <c r="DAZ91"/>
      <c r="DBA91"/>
      <c r="DBB91"/>
      <c r="DBC91"/>
      <c r="DBD91"/>
      <c r="DBE91"/>
      <c r="DBF91"/>
      <c r="DBG91"/>
      <c r="DBH91"/>
      <c r="DBI91"/>
      <c r="DBJ91"/>
      <c r="DBK91"/>
      <c r="DBL91"/>
      <c r="DBM91"/>
      <c r="DBN91"/>
      <c r="DBO91"/>
      <c r="DBP91"/>
      <c r="DBQ91"/>
      <c r="DBR91"/>
      <c r="DBS91"/>
      <c r="DBT91"/>
      <c r="DBU91"/>
      <c r="DBV91"/>
      <c r="DBW91"/>
      <c r="DBX91"/>
      <c r="DBY91"/>
      <c r="DBZ91"/>
      <c r="DCA91"/>
      <c r="DCB91"/>
      <c r="DCC91"/>
      <c r="DCD91"/>
      <c r="DCE91"/>
      <c r="DCF91"/>
      <c r="DCG91"/>
      <c r="DCH91"/>
      <c r="DCI91"/>
      <c r="DCJ91"/>
      <c r="DCK91"/>
      <c r="DCL91"/>
      <c r="DCM91"/>
      <c r="DCN91"/>
      <c r="DCO91"/>
      <c r="DCP91"/>
      <c r="DCQ91"/>
      <c r="DCR91"/>
      <c r="DCS91"/>
      <c r="DCT91"/>
      <c r="DCU91"/>
      <c r="DCV91"/>
      <c r="DCW91"/>
      <c r="DCX91"/>
      <c r="DCY91"/>
      <c r="DCZ91"/>
      <c r="DDA91"/>
      <c r="DDB91"/>
      <c r="DDC91"/>
      <c r="DDD91"/>
      <c r="DDE91"/>
      <c r="DDF91"/>
      <c r="DDG91"/>
      <c r="DDH91"/>
      <c r="DDI91"/>
      <c r="DDJ91"/>
      <c r="DDK91"/>
      <c r="DDL91"/>
      <c r="DDM91"/>
      <c r="DDN91"/>
      <c r="DDO91"/>
      <c r="DDP91"/>
      <c r="DDQ91"/>
      <c r="DDR91"/>
      <c r="DDS91"/>
      <c r="DDT91"/>
      <c r="DDU91"/>
      <c r="DDV91"/>
      <c r="DDW91"/>
      <c r="DDX91"/>
      <c r="DDY91"/>
      <c r="DDZ91"/>
      <c r="DEA91"/>
      <c r="DEB91"/>
      <c r="DEC91"/>
      <c r="DED91"/>
      <c r="DEE91"/>
      <c r="DEF91"/>
      <c r="DEG91"/>
      <c r="DEH91"/>
      <c r="DEI91"/>
      <c r="DEJ91"/>
      <c r="DEK91"/>
      <c r="DEL91"/>
      <c r="DEM91"/>
      <c r="DEN91"/>
      <c r="DEO91"/>
      <c r="DEP91"/>
      <c r="DEQ91"/>
      <c r="DER91"/>
      <c r="DES91"/>
      <c r="DET91"/>
      <c r="DEU91"/>
      <c r="DEV91"/>
      <c r="DEW91"/>
      <c r="DEX91"/>
      <c r="DEY91"/>
      <c r="DEZ91"/>
      <c r="DFA91"/>
      <c r="DFB91"/>
      <c r="DFC91"/>
      <c r="DFD91"/>
      <c r="DFE91"/>
      <c r="DFF91"/>
      <c r="DFG91"/>
      <c r="DFH91"/>
      <c r="DFI91"/>
      <c r="DFJ91"/>
      <c r="DFK91"/>
      <c r="DFL91"/>
      <c r="DFM91"/>
      <c r="DFN91"/>
      <c r="DFO91"/>
      <c r="DFP91"/>
      <c r="DFQ91"/>
      <c r="DFR91"/>
      <c r="DFS91"/>
      <c r="DFT91"/>
      <c r="DFU91"/>
      <c r="DFV91"/>
      <c r="DFW91"/>
      <c r="DFX91"/>
      <c r="DFY91"/>
      <c r="DFZ91"/>
      <c r="DGA91"/>
      <c r="DGB91"/>
      <c r="DGC91"/>
      <c r="DGD91"/>
      <c r="DGE91"/>
      <c r="DGF91"/>
      <c r="DGG91"/>
      <c r="DGH91"/>
      <c r="DGI91"/>
      <c r="DGJ91"/>
      <c r="DGK91"/>
      <c r="DGL91"/>
      <c r="DGM91"/>
      <c r="DGN91"/>
      <c r="DGO91"/>
      <c r="DGP91"/>
      <c r="DGQ91"/>
      <c r="DGR91"/>
      <c r="DGS91"/>
      <c r="DGT91"/>
      <c r="DGU91"/>
      <c r="DGV91"/>
      <c r="DGW91"/>
      <c r="DGX91"/>
      <c r="DGY91"/>
      <c r="DGZ91"/>
      <c r="DHA91"/>
      <c r="DHB91"/>
      <c r="DHC91"/>
      <c r="DHD91"/>
      <c r="DHE91"/>
      <c r="DHF91"/>
      <c r="DHG91"/>
      <c r="DHH91"/>
      <c r="DHI91"/>
      <c r="DHJ91"/>
      <c r="DHK91"/>
      <c r="DHL91"/>
      <c r="DHM91"/>
      <c r="DHN91"/>
      <c r="DHO91"/>
      <c r="DHP91"/>
      <c r="DHQ91"/>
      <c r="DHR91"/>
      <c r="DHS91"/>
      <c r="DHT91"/>
      <c r="DHU91"/>
      <c r="DHV91"/>
      <c r="DHW91"/>
      <c r="DHX91"/>
      <c r="DHY91"/>
      <c r="DHZ91"/>
      <c r="DIA91"/>
      <c r="DIB91"/>
      <c r="DIC91"/>
      <c r="DID91"/>
      <c r="DIE91"/>
      <c r="DIF91"/>
      <c r="DIG91"/>
      <c r="DIH91"/>
      <c r="DII91"/>
      <c r="DIJ91"/>
      <c r="DIK91"/>
      <c r="DIL91"/>
      <c r="DIM91"/>
      <c r="DIN91"/>
      <c r="DIO91"/>
      <c r="DIP91"/>
      <c r="DIQ91"/>
      <c r="DIR91"/>
      <c r="DIS91"/>
      <c r="DIT91"/>
      <c r="DIU91"/>
      <c r="DIV91"/>
      <c r="DIW91"/>
      <c r="DIX91"/>
      <c r="DIY91"/>
      <c r="DIZ91"/>
      <c r="DJA91"/>
      <c r="DJB91"/>
      <c r="DJC91"/>
      <c r="DJD91"/>
      <c r="DJE91"/>
      <c r="DJF91"/>
      <c r="DJG91"/>
      <c r="DJH91"/>
      <c r="DJI91"/>
      <c r="DJJ91"/>
      <c r="DJK91"/>
      <c r="DJL91"/>
      <c r="DJM91"/>
      <c r="DJN91"/>
      <c r="DJO91"/>
      <c r="DJP91"/>
      <c r="DJQ91"/>
      <c r="DJR91"/>
      <c r="DJS91"/>
      <c r="DJT91"/>
      <c r="DJU91"/>
      <c r="DJV91"/>
      <c r="DJW91"/>
      <c r="DJX91"/>
      <c r="DJY91"/>
      <c r="DJZ91"/>
      <c r="DKA91"/>
      <c r="DKB91"/>
      <c r="DKC91"/>
      <c r="DKD91"/>
      <c r="DKE91"/>
      <c r="DKF91"/>
      <c r="DKG91"/>
      <c r="DKH91"/>
      <c r="DKI91"/>
      <c r="DKJ91"/>
      <c r="DKK91"/>
      <c r="DKL91"/>
      <c r="DKM91"/>
      <c r="DKN91"/>
      <c r="DKO91"/>
      <c r="DKP91"/>
      <c r="DKQ91"/>
      <c r="DKR91"/>
      <c r="DKS91"/>
      <c r="DKT91"/>
      <c r="DKU91"/>
      <c r="DKV91"/>
      <c r="DKW91"/>
      <c r="DKX91"/>
      <c r="DKY91"/>
      <c r="DKZ91"/>
      <c r="DLA91"/>
      <c r="DLB91"/>
      <c r="DLC91"/>
      <c r="DLD91"/>
      <c r="DLE91"/>
      <c r="DLF91"/>
      <c r="DLG91"/>
      <c r="DLH91"/>
      <c r="DLI91"/>
      <c r="DLJ91"/>
      <c r="DLK91"/>
      <c r="DLL91"/>
      <c r="DLM91"/>
      <c r="DLN91"/>
      <c r="DLO91"/>
      <c r="DLP91"/>
      <c r="DLQ91"/>
      <c r="DLR91"/>
      <c r="DLS91"/>
      <c r="DLT91"/>
      <c r="DLU91"/>
      <c r="DLV91"/>
      <c r="DLW91"/>
      <c r="DLX91"/>
      <c r="DLY91"/>
      <c r="DLZ91"/>
      <c r="DMA91"/>
      <c r="DMB91"/>
      <c r="DMC91"/>
      <c r="DMD91"/>
      <c r="DME91"/>
      <c r="DMF91"/>
      <c r="DMG91"/>
      <c r="DMH91"/>
      <c r="DMI91"/>
      <c r="DMJ91"/>
      <c r="DMK91"/>
      <c r="DML91"/>
      <c r="DMM91"/>
      <c r="DMN91"/>
      <c r="DMO91"/>
      <c r="DMP91"/>
      <c r="DMQ91"/>
      <c r="DMR91"/>
      <c r="DMS91"/>
      <c r="DMT91"/>
      <c r="DMU91"/>
      <c r="DMV91"/>
      <c r="DMW91"/>
      <c r="DMX91"/>
      <c r="DMY91"/>
      <c r="DMZ91"/>
      <c r="DNA91"/>
      <c r="DNB91"/>
      <c r="DNC91"/>
      <c r="DND91"/>
      <c r="DNE91"/>
      <c r="DNF91"/>
      <c r="DNG91"/>
      <c r="DNH91"/>
      <c r="DNI91"/>
      <c r="DNJ91"/>
      <c r="DNK91"/>
      <c r="DNL91"/>
      <c r="DNM91"/>
      <c r="DNN91"/>
      <c r="DNO91"/>
      <c r="DNP91"/>
      <c r="DNQ91"/>
      <c r="DNR91"/>
      <c r="DNS91"/>
      <c r="DNT91"/>
      <c r="DNU91"/>
      <c r="DNV91"/>
      <c r="DNW91"/>
      <c r="DNX91"/>
      <c r="DNY91"/>
      <c r="DNZ91"/>
      <c r="DOA91"/>
      <c r="DOB91"/>
      <c r="DOC91"/>
      <c r="DOD91"/>
      <c r="DOE91"/>
      <c r="DOF91"/>
      <c r="DOG91"/>
      <c r="DOH91"/>
      <c r="DOI91"/>
      <c r="DOJ91"/>
      <c r="DOK91"/>
      <c r="DOL91"/>
      <c r="DOM91"/>
      <c r="DON91"/>
      <c r="DOO91"/>
      <c r="DOP91"/>
      <c r="DOQ91"/>
      <c r="DOR91"/>
      <c r="DOS91"/>
      <c r="DOT91"/>
      <c r="DOU91"/>
      <c r="DOV91"/>
      <c r="DOW91"/>
      <c r="DOX91"/>
      <c r="DOY91"/>
      <c r="DOZ91"/>
      <c r="DPA91"/>
      <c r="DPB91"/>
      <c r="DPC91"/>
      <c r="DPD91"/>
      <c r="DPE91"/>
      <c r="DPF91"/>
      <c r="DPG91"/>
      <c r="DPH91"/>
      <c r="DPI91"/>
      <c r="DPJ91"/>
      <c r="DPK91"/>
      <c r="DPL91"/>
      <c r="DPM91"/>
      <c r="DPN91"/>
      <c r="DPO91"/>
      <c r="DPP91"/>
      <c r="DPQ91"/>
      <c r="DPR91"/>
      <c r="DPS91"/>
      <c r="DPT91"/>
      <c r="DPU91"/>
      <c r="DPV91"/>
      <c r="DPW91"/>
      <c r="DPX91"/>
      <c r="DPY91"/>
      <c r="DPZ91"/>
      <c r="DQA91"/>
      <c r="DQB91"/>
      <c r="DQC91"/>
      <c r="DQD91"/>
      <c r="DQE91"/>
      <c r="DQF91"/>
      <c r="DQG91"/>
      <c r="DQH91"/>
      <c r="DQI91"/>
      <c r="DQJ91"/>
      <c r="DQK91"/>
      <c r="DQL91"/>
      <c r="DQM91"/>
      <c r="DQN91"/>
      <c r="DQO91"/>
      <c r="DQP91"/>
      <c r="DQQ91"/>
      <c r="DQR91"/>
      <c r="DQS91"/>
      <c r="DQT91"/>
      <c r="DQU91"/>
      <c r="DQV91"/>
      <c r="DQW91"/>
      <c r="DQX91"/>
      <c r="DQY91"/>
      <c r="DQZ91"/>
      <c r="DRA91"/>
      <c r="DRB91"/>
      <c r="DRC91"/>
      <c r="DRD91"/>
      <c r="DRE91"/>
      <c r="DRF91"/>
      <c r="DRG91"/>
      <c r="DRH91"/>
      <c r="DRI91"/>
      <c r="DRJ91"/>
      <c r="DRK91"/>
      <c r="DRL91"/>
      <c r="DRM91"/>
      <c r="DRN91"/>
      <c r="DRO91"/>
      <c r="DRP91"/>
      <c r="DRQ91"/>
      <c r="DRR91"/>
      <c r="DRS91"/>
      <c r="DRT91"/>
      <c r="DRU91"/>
      <c r="DRV91"/>
      <c r="DRW91"/>
      <c r="DRX91"/>
      <c r="DRY91"/>
      <c r="DRZ91"/>
      <c r="DSA91"/>
      <c r="DSB91"/>
      <c r="DSC91"/>
      <c r="DSD91"/>
      <c r="DSE91"/>
      <c r="DSF91"/>
      <c r="DSG91"/>
      <c r="DSH91"/>
      <c r="DSI91"/>
      <c r="DSJ91"/>
      <c r="DSK91"/>
      <c r="DSL91"/>
      <c r="DSM91"/>
      <c r="DSN91"/>
      <c r="DSO91"/>
      <c r="DSP91"/>
      <c r="DSQ91"/>
      <c r="DSR91"/>
      <c r="DSS91"/>
      <c r="DST91"/>
      <c r="DSU91"/>
      <c r="DSV91"/>
      <c r="DSW91"/>
      <c r="DSX91"/>
      <c r="DSY91"/>
      <c r="DSZ91"/>
      <c r="DTA91"/>
      <c r="DTB91"/>
      <c r="DTC91"/>
      <c r="DTD91"/>
      <c r="DTE91"/>
      <c r="DTF91"/>
      <c r="DTG91"/>
      <c r="DTH91"/>
      <c r="DTI91"/>
      <c r="DTJ91"/>
      <c r="DTK91"/>
      <c r="DTL91"/>
      <c r="DTM91"/>
      <c r="DTN91"/>
      <c r="DTO91"/>
      <c r="DTP91"/>
      <c r="DTQ91"/>
      <c r="DTR91"/>
      <c r="DTS91"/>
      <c r="DTT91"/>
      <c r="DTU91"/>
      <c r="DTV91"/>
      <c r="DTW91"/>
      <c r="DTX91"/>
      <c r="DTY91"/>
      <c r="DTZ91"/>
      <c r="DUA91"/>
      <c r="DUB91"/>
      <c r="DUC91"/>
      <c r="DUD91"/>
      <c r="DUE91"/>
      <c r="DUF91"/>
      <c r="DUG91"/>
      <c r="DUH91"/>
      <c r="DUI91"/>
      <c r="DUJ91"/>
      <c r="DUK91"/>
      <c r="DUL91"/>
      <c r="DUM91"/>
      <c r="DUN91"/>
      <c r="DUO91"/>
      <c r="DUP91"/>
      <c r="DUQ91"/>
      <c r="DUR91"/>
      <c r="DUS91"/>
      <c r="DUT91"/>
      <c r="DUU91"/>
      <c r="DUV91"/>
      <c r="DUW91"/>
      <c r="DUX91"/>
      <c r="DUY91"/>
      <c r="DUZ91"/>
      <c r="DVA91"/>
      <c r="DVB91"/>
      <c r="DVC91"/>
      <c r="DVD91"/>
      <c r="DVE91"/>
      <c r="DVF91"/>
      <c r="DVG91"/>
      <c r="DVH91"/>
      <c r="DVI91"/>
      <c r="DVJ91"/>
      <c r="DVK91"/>
      <c r="DVL91"/>
      <c r="DVM91"/>
      <c r="DVN91"/>
      <c r="DVO91"/>
      <c r="DVP91"/>
      <c r="DVQ91"/>
      <c r="DVR91"/>
      <c r="DVS91"/>
      <c r="DVT91"/>
      <c r="DVU91"/>
      <c r="DVV91"/>
      <c r="DVW91"/>
      <c r="DVX91"/>
      <c r="DVY91"/>
      <c r="DVZ91"/>
      <c r="DWA91"/>
      <c r="DWB91"/>
      <c r="DWC91"/>
      <c r="DWD91"/>
      <c r="DWE91"/>
      <c r="DWF91"/>
      <c r="DWG91"/>
      <c r="DWH91"/>
      <c r="DWI91"/>
      <c r="DWJ91"/>
      <c r="DWK91"/>
      <c r="DWL91"/>
      <c r="DWM91"/>
      <c r="DWN91"/>
      <c r="DWO91"/>
      <c r="DWP91"/>
      <c r="DWQ91"/>
      <c r="DWR91"/>
      <c r="DWS91"/>
      <c r="DWT91"/>
      <c r="DWU91"/>
      <c r="DWV91"/>
      <c r="DWW91"/>
      <c r="DWX91"/>
      <c r="DWY91"/>
      <c r="DWZ91"/>
      <c r="DXA91"/>
      <c r="DXB91"/>
      <c r="DXC91"/>
      <c r="DXD91"/>
      <c r="DXE91"/>
      <c r="DXF91"/>
      <c r="DXG91"/>
      <c r="DXH91"/>
      <c r="DXI91"/>
      <c r="DXJ91"/>
      <c r="DXK91"/>
      <c r="DXL91"/>
      <c r="DXM91"/>
      <c r="DXN91"/>
      <c r="DXO91"/>
      <c r="DXP91"/>
      <c r="DXQ91"/>
      <c r="DXR91"/>
      <c r="DXS91"/>
      <c r="DXT91"/>
      <c r="DXU91"/>
      <c r="DXV91"/>
      <c r="DXW91"/>
      <c r="DXX91"/>
      <c r="DXY91"/>
      <c r="DXZ91"/>
      <c r="DYA91"/>
      <c r="DYB91"/>
      <c r="DYC91"/>
      <c r="DYD91"/>
      <c r="DYE91"/>
      <c r="DYF91"/>
      <c r="DYG91"/>
      <c r="DYH91"/>
      <c r="DYI91"/>
      <c r="DYJ91"/>
      <c r="DYK91"/>
      <c r="DYL91"/>
      <c r="DYM91"/>
      <c r="DYN91"/>
      <c r="DYO91"/>
      <c r="DYP91"/>
      <c r="DYQ91"/>
      <c r="DYR91"/>
      <c r="DYS91"/>
      <c r="DYT91"/>
      <c r="DYU91"/>
      <c r="DYV91"/>
      <c r="DYW91"/>
      <c r="DYX91"/>
      <c r="DYY91"/>
      <c r="DYZ91"/>
      <c r="DZA91"/>
      <c r="DZB91"/>
      <c r="DZC91"/>
      <c r="DZD91"/>
      <c r="DZE91"/>
      <c r="DZF91"/>
      <c r="DZG91"/>
      <c r="DZH91"/>
      <c r="DZI91"/>
      <c r="DZJ91"/>
      <c r="DZK91"/>
      <c r="DZL91"/>
      <c r="DZM91"/>
      <c r="DZN91"/>
      <c r="DZO91"/>
      <c r="DZP91"/>
      <c r="DZQ91"/>
      <c r="DZR91"/>
      <c r="DZS91"/>
      <c r="DZT91"/>
      <c r="DZU91"/>
      <c r="DZV91"/>
      <c r="DZW91"/>
      <c r="DZX91"/>
      <c r="DZY91"/>
      <c r="DZZ91"/>
      <c r="EAA91"/>
      <c r="EAB91"/>
      <c r="EAC91"/>
      <c r="EAD91"/>
      <c r="EAE91"/>
      <c r="EAF91"/>
      <c r="EAG91"/>
      <c r="EAH91"/>
      <c r="EAI91"/>
      <c r="EAJ91"/>
      <c r="EAK91"/>
      <c r="EAL91"/>
      <c r="EAM91"/>
      <c r="EAN91"/>
      <c r="EAO91"/>
      <c r="EAP91"/>
      <c r="EAQ91"/>
      <c r="EAR91"/>
      <c r="EAS91"/>
      <c r="EAT91"/>
      <c r="EAU91"/>
      <c r="EAV91"/>
      <c r="EAW91"/>
      <c r="EAX91"/>
      <c r="EAY91"/>
      <c r="EAZ91"/>
      <c r="EBA91"/>
      <c r="EBB91"/>
      <c r="EBC91"/>
      <c r="EBD91"/>
      <c r="EBE91"/>
      <c r="EBF91"/>
      <c r="EBG91"/>
      <c r="EBH91"/>
      <c r="EBI91"/>
      <c r="EBJ91"/>
      <c r="EBK91"/>
      <c r="EBL91"/>
      <c r="EBM91"/>
      <c r="EBN91"/>
      <c r="EBO91"/>
      <c r="EBP91"/>
      <c r="EBQ91"/>
      <c r="EBR91"/>
      <c r="EBS91"/>
      <c r="EBT91"/>
      <c r="EBU91"/>
      <c r="EBV91"/>
      <c r="EBW91"/>
      <c r="EBX91"/>
      <c r="EBY91"/>
      <c r="EBZ91"/>
      <c r="ECA91"/>
      <c r="ECB91"/>
      <c r="ECC91"/>
      <c r="ECD91"/>
      <c r="ECE91"/>
      <c r="ECF91"/>
      <c r="ECG91"/>
      <c r="ECH91"/>
      <c r="ECI91"/>
      <c r="ECJ91"/>
      <c r="ECK91"/>
      <c r="ECL91"/>
      <c r="ECM91"/>
      <c r="ECN91"/>
      <c r="ECO91"/>
      <c r="ECP91"/>
      <c r="ECQ91"/>
      <c r="ECR91"/>
      <c r="ECS91"/>
      <c r="ECT91"/>
      <c r="ECU91"/>
      <c r="ECV91"/>
      <c r="ECW91"/>
      <c r="ECX91"/>
      <c r="ECY91"/>
      <c r="ECZ91"/>
      <c r="EDA91"/>
      <c r="EDB91"/>
      <c r="EDC91"/>
      <c r="EDD91"/>
      <c r="EDE91"/>
      <c r="EDF91"/>
      <c r="EDG91"/>
      <c r="EDH91"/>
      <c r="EDI91"/>
      <c r="EDJ91"/>
      <c r="EDK91"/>
      <c r="EDL91"/>
      <c r="EDM91"/>
      <c r="EDN91"/>
      <c r="EDO91"/>
      <c r="EDP91"/>
      <c r="EDQ91"/>
      <c r="EDR91"/>
      <c r="EDS91"/>
      <c r="EDT91"/>
      <c r="EDU91"/>
      <c r="EDV91"/>
      <c r="EDW91"/>
      <c r="EDX91"/>
      <c r="EDY91"/>
      <c r="EDZ91"/>
      <c r="EEA91"/>
      <c r="EEB91"/>
      <c r="EEC91"/>
      <c r="EED91"/>
      <c r="EEE91"/>
      <c r="EEF91"/>
      <c r="EEG91"/>
      <c r="EEH91"/>
      <c r="EEI91"/>
      <c r="EEJ91"/>
      <c r="EEK91"/>
      <c r="EEL91"/>
      <c r="EEM91"/>
      <c r="EEN91"/>
      <c r="EEO91"/>
      <c r="EEP91"/>
      <c r="EEQ91"/>
      <c r="EER91"/>
      <c r="EES91"/>
      <c r="EET91"/>
      <c r="EEU91"/>
      <c r="EEV91"/>
      <c r="EEW91"/>
      <c r="EEX91"/>
      <c r="EEY91"/>
      <c r="EEZ91"/>
      <c r="EFA91"/>
      <c r="EFB91"/>
      <c r="EFC91"/>
      <c r="EFD91"/>
      <c r="EFE91"/>
      <c r="EFF91"/>
      <c r="EFG91"/>
      <c r="EFH91"/>
      <c r="EFI91"/>
      <c r="EFJ91"/>
      <c r="EFK91"/>
      <c r="EFL91"/>
      <c r="EFM91"/>
      <c r="EFN91"/>
      <c r="EFO91"/>
      <c r="EFP91"/>
      <c r="EFQ91"/>
      <c r="EFR91"/>
      <c r="EFS91"/>
      <c r="EFT91"/>
      <c r="EFU91"/>
      <c r="EFV91"/>
      <c r="EFW91"/>
      <c r="EFX91"/>
      <c r="EFY91"/>
      <c r="EFZ91"/>
      <c r="EGA91"/>
      <c r="EGB91"/>
      <c r="EGC91"/>
      <c r="EGD91"/>
      <c r="EGE91"/>
      <c r="EGF91"/>
      <c r="EGG91"/>
      <c r="EGH91"/>
      <c r="EGI91"/>
      <c r="EGJ91"/>
      <c r="EGK91"/>
      <c r="EGL91"/>
      <c r="EGM91"/>
      <c r="EGN91"/>
      <c r="EGO91"/>
      <c r="EGP91"/>
      <c r="EGQ91"/>
      <c r="EGR91"/>
      <c r="EGS91"/>
      <c r="EGT91"/>
      <c r="EGU91"/>
      <c r="EGV91"/>
      <c r="EGW91"/>
      <c r="EGX91"/>
      <c r="EGY91"/>
      <c r="EGZ91"/>
      <c r="EHA91"/>
      <c r="EHB91"/>
      <c r="EHC91"/>
      <c r="EHD91"/>
      <c r="EHE91"/>
      <c r="EHF91"/>
      <c r="EHG91"/>
      <c r="EHH91"/>
      <c r="EHI91"/>
      <c r="EHJ91"/>
      <c r="EHK91"/>
      <c r="EHL91"/>
      <c r="EHM91"/>
      <c r="EHN91"/>
      <c r="EHO91"/>
      <c r="EHP91"/>
      <c r="EHQ91"/>
      <c r="EHR91"/>
      <c r="EHS91"/>
      <c r="EHT91"/>
      <c r="EHU91"/>
      <c r="EHV91"/>
      <c r="EHW91"/>
      <c r="EHX91"/>
      <c r="EHY91"/>
      <c r="EHZ91"/>
      <c r="EIA91"/>
      <c r="EIB91"/>
      <c r="EIC91"/>
      <c r="EID91"/>
      <c r="EIE91"/>
      <c r="EIF91"/>
      <c r="EIG91"/>
      <c r="EIH91"/>
      <c r="EII91"/>
      <c r="EIJ91"/>
      <c r="EIK91"/>
      <c r="EIL91"/>
      <c r="EIM91"/>
      <c r="EIN91"/>
      <c r="EIO91"/>
      <c r="EIP91"/>
      <c r="EIQ91"/>
      <c r="EIR91"/>
      <c r="EIS91"/>
      <c r="EIT91"/>
      <c r="EIU91"/>
      <c r="EIV91"/>
      <c r="EIW91"/>
      <c r="EIX91"/>
      <c r="EIY91"/>
      <c r="EIZ91"/>
      <c r="EJA91"/>
      <c r="EJB91"/>
      <c r="EJC91"/>
      <c r="EJD91"/>
      <c r="EJE91"/>
      <c r="EJF91"/>
      <c r="EJG91"/>
      <c r="EJH91"/>
      <c r="EJI91"/>
      <c r="EJJ91"/>
      <c r="EJK91"/>
      <c r="EJL91"/>
      <c r="EJM91"/>
      <c r="EJN91"/>
      <c r="EJO91"/>
      <c r="EJP91"/>
      <c r="EJQ91"/>
      <c r="EJR91"/>
      <c r="EJS91"/>
      <c r="EJT91"/>
      <c r="EJU91"/>
      <c r="EJV91"/>
      <c r="EJW91"/>
      <c r="EJX91"/>
      <c r="EJY91"/>
      <c r="EJZ91"/>
      <c r="EKA91"/>
      <c r="EKB91"/>
      <c r="EKC91"/>
      <c r="EKD91"/>
      <c r="EKE91"/>
      <c r="EKF91"/>
      <c r="EKG91"/>
      <c r="EKH91"/>
      <c r="EKI91"/>
      <c r="EKJ91"/>
      <c r="EKK91"/>
      <c r="EKL91"/>
      <c r="EKM91"/>
      <c r="EKN91"/>
      <c r="EKO91"/>
      <c r="EKP91"/>
      <c r="EKQ91"/>
      <c r="EKR91"/>
      <c r="EKS91"/>
      <c r="EKT91"/>
      <c r="EKU91"/>
      <c r="EKV91"/>
      <c r="EKW91"/>
      <c r="EKX91"/>
      <c r="EKY91"/>
      <c r="EKZ91"/>
      <c r="ELA91"/>
      <c r="ELB91"/>
      <c r="ELC91"/>
      <c r="ELD91"/>
      <c r="ELE91"/>
      <c r="ELF91"/>
      <c r="ELG91"/>
      <c r="ELH91"/>
      <c r="ELI91"/>
      <c r="ELJ91"/>
      <c r="ELK91"/>
      <c r="ELL91"/>
      <c r="ELM91"/>
      <c r="ELN91"/>
      <c r="ELO91"/>
      <c r="ELP91"/>
      <c r="ELQ91"/>
      <c r="ELR91"/>
      <c r="ELS91"/>
      <c r="ELT91"/>
      <c r="ELU91"/>
      <c r="ELV91"/>
      <c r="ELW91"/>
      <c r="ELX91"/>
      <c r="ELY91"/>
      <c r="ELZ91"/>
      <c r="EMA91"/>
      <c r="EMB91"/>
      <c r="EMC91"/>
      <c r="EMD91"/>
      <c r="EME91"/>
      <c r="EMF91"/>
      <c r="EMG91"/>
      <c r="EMH91"/>
      <c r="EMI91"/>
      <c r="EMJ91"/>
      <c r="EMK91"/>
      <c r="EML91"/>
      <c r="EMM91"/>
      <c r="EMN91"/>
      <c r="EMO91"/>
      <c r="EMP91"/>
      <c r="EMQ91"/>
      <c r="EMR91"/>
      <c r="EMS91"/>
      <c r="EMT91"/>
      <c r="EMU91"/>
      <c r="EMV91"/>
      <c r="EMW91"/>
      <c r="EMX91"/>
      <c r="EMY91"/>
      <c r="EMZ91"/>
      <c r="ENA91"/>
      <c r="ENB91"/>
      <c r="ENC91"/>
      <c r="END91"/>
      <c r="ENE91"/>
      <c r="ENF91"/>
      <c r="ENG91"/>
      <c r="ENH91"/>
      <c r="ENI91"/>
      <c r="ENJ91"/>
      <c r="ENK91"/>
      <c r="ENL91"/>
      <c r="ENM91"/>
      <c r="ENN91"/>
      <c r="ENO91"/>
      <c r="ENP91"/>
      <c r="ENQ91"/>
      <c r="ENR91"/>
      <c r="ENS91"/>
      <c r="ENT91"/>
      <c r="ENU91"/>
      <c r="ENV91"/>
      <c r="ENW91"/>
      <c r="ENX91"/>
      <c r="ENY91"/>
      <c r="ENZ91"/>
      <c r="EOA91"/>
      <c r="EOB91"/>
      <c r="EOC91"/>
      <c r="EOD91"/>
      <c r="EOE91"/>
      <c r="EOF91"/>
      <c r="EOG91"/>
      <c r="EOH91"/>
      <c r="EOI91"/>
      <c r="EOJ91"/>
      <c r="EOK91"/>
      <c r="EOL91"/>
      <c r="EOM91"/>
      <c r="EON91"/>
      <c r="EOO91"/>
      <c r="EOP91"/>
      <c r="EOQ91"/>
      <c r="EOR91"/>
      <c r="EOS91"/>
      <c r="EOT91"/>
      <c r="EOU91"/>
      <c r="EOV91"/>
      <c r="EOW91"/>
      <c r="EOX91"/>
      <c r="EOY91"/>
      <c r="EOZ91"/>
      <c r="EPA91"/>
      <c r="EPB91"/>
      <c r="EPC91"/>
      <c r="EPD91"/>
      <c r="EPE91"/>
      <c r="EPF91"/>
      <c r="EPG91"/>
      <c r="EPH91"/>
      <c r="EPI91"/>
      <c r="EPJ91"/>
      <c r="EPK91"/>
      <c r="EPL91"/>
      <c r="EPM91"/>
      <c r="EPN91"/>
      <c r="EPO91"/>
      <c r="EPP91"/>
      <c r="EPQ91"/>
      <c r="EPR91"/>
      <c r="EPS91"/>
      <c r="EPT91"/>
      <c r="EPU91"/>
      <c r="EPV91"/>
      <c r="EPW91"/>
      <c r="EPX91"/>
      <c r="EPY91"/>
      <c r="EPZ91"/>
      <c r="EQA91"/>
      <c r="EQB91"/>
      <c r="EQC91"/>
      <c r="EQD91"/>
      <c r="EQE91"/>
      <c r="EQF91"/>
      <c r="EQG91"/>
      <c r="EQH91"/>
      <c r="EQI91"/>
      <c r="EQJ91"/>
      <c r="EQK91"/>
      <c r="EQL91"/>
      <c r="EQM91"/>
      <c r="EQN91"/>
      <c r="EQO91"/>
      <c r="EQP91"/>
      <c r="EQQ91"/>
      <c r="EQR91"/>
      <c r="EQS91"/>
      <c r="EQT91"/>
      <c r="EQU91"/>
      <c r="EQV91"/>
      <c r="EQW91"/>
      <c r="EQX91"/>
      <c r="EQY91"/>
      <c r="EQZ91"/>
      <c r="ERA91"/>
      <c r="ERB91"/>
      <c r="ERC91"/>
      <c r="ERD91"/>
      <c r="ERE91"/>
      <c r="ERF91"/>
      <c r="ERG91"/>
      <c r="ERH91"/>
      <c r="ERI91"/>
      <c r="ERJ91"/>
      <c r="ERK91"/>
      <c r="ERL91"/>
      <c r="ERM91"/>
      <c r="ERN91"/>
      <c r="ERO91"/>
      <c r="ERP91"/>
      <c r="ERQ91"/>
      <c r="ERR91"/>
      <c r="ERS91"/>
      <c r="ERT91"/>
      <c r="ERU91"/>
      <c r="ERV91"/>
      <c r="ERW91"/>
      <c r="ERX91"/>
      <c r="ERY91"/>
      <c r="ERZ91"/>
      <c r="ESA91"/>
      <c r="ESB91"/>
      <c r="ESC91"/>
      <c r="ESD91"/>
      <c r="ESE91"/>
      <c r="ESF91"/>
      <c r="ESG91"/>
      <c r="ESH91"/>
      <c r="ESI91"/>
      <c r="ESJ91"/>
      <c r="ESK91"/>
      <c r="ESL91"/>
      <c r="ESM91"/>
      <c r="ESN91"/>
      <c r="ESO91"/>
      <c r="ESP91"/>
      <c r="ESQ91"/>
      <c r="ESR91"/>
      <c r="ESS91"/>
      <c r="EST91"/>
      <c r="ESU91"/>
      <c r="ESV91"/>
      <c r="ESW91"/>
      <c r="ESX91"/>
      <c r="ESY91"/>
      <c r="ESZ91"/>
      <c r="ETA91"/>
      <c r="ETB91"/>
      <c r="ETC91"/>
      <c r="ETD91"/>
      <c r="ETE91"/>
      <c r="ETF91"/>
      <c r="ETG91"/>
      <c r="ETH91"/>
      <c r="ETI91"/>
      <c r="ETJ91"/>
      <c r="ETK91"/>
      <c r="ETL91"/>
      <c r="ETM91"/>
      <c r="ETN91"/>
      <c r="ETO91"/>
      <c r="ETP91"/>
      <c r="ETQ91"/>
      <c r="ETR91"/>
      <c r="ETS91"/>
      <c r="ETT91"/>
      <c r="ETU91"/>
      <c r="ETV91"/>
      <c r="ETW91"/>
      <c r="ETX91"/>
      <c r="ETY91"/>
      <c r="ETZ91"/>
      <c r="EUA91"/>
      <c r="EUB91"/>
      <c r="EUC91"/>
      <c r="EUD91"/>
      <c r="EUE91"/>
      <c r="EUF91"/>
      <c r="EUG91"/>
      <c r="EUH91"/>
      <c r="EUI91"/>
      <c r="EUJ91"/>
      <c r="EUK91"/>
      <c r="EUL91"/>
      <c r="EUM91"/>
      <c r="EUN91"/>
      <c r="EUO91"/>
      <c r="EUP91"/>
      <c r="EUQ91"/>
      <c r="EUR91"/>
      <c r="EUS91"/>
      <c r="EUT91"/>
      <c r="EUU91"/>
      <c r="EUV91"/>
      <c r="EUW91"/>
      <c r="EUX91"/>
      <c r="EUY91"/>
      <c r="EUZ91"/>
      <c r="EVA91"/>
      <c r="EVB91"/>
      <c r="EVC91"/>
      <c r="EVD91"/>
      <c r="EVE91"/>
      <c r="EVF91"/>
      <c r="EVG91"/>
      <c r="EVH91"/>
      <c r="EVI91"/>
      <c r="EVJ91"/>
      <c r="EVK91"/>
      <c r="EVL91"/>
      <c r="EVM91"/>
      <c r="EVN91"/>
      <c r="EVO91"/>
      <c r="EVP91"/>
      <c r="EVQ91"/>
      <c r="EVR91"/>
      <c r="EVS91"/>
      <c r="EVT91"/>
      <c r="EVU91"/>
      <c r="EVV91"/>
      <c r="EVW91"/>
      <c r="EVX91"/>
      <c r="EVY91"/>
      <c r="EVZ91"/>
      <c r="EWA91"/>
      <c r="EWB91"/>
      <c r="EWC91"/>
      <c r="EWD91"/>
      <c r="EWE91"/>
      <c r="EWF91"/>
      <c r="EWG91"/>
      <c r="EWH91"/>
      <c r="EWI91"/>
      <c r="EWJ91"/>
      <c r="EWK91"/>
      <c r="EWL91"/>
      <c r="EWM91"/>
      <c r="EWN91"/>
      <c r="EWO91"/>
      <c r="EWP91"/>
      <c r="EWQ91"/>
      <c r="EWR91"/>
      <c r="EWS91"/>
      <c r="EWT91"/>
      <c r="EWU91"/>
      <c r="EWV91"/>
      <c r="EWW91"/>
      <c r="EWX91"/>
      <c r="EWY91"/>
      <c r="EWZ91"/>
      <c r="EXA91"/>
      <c r="EXB91"/>
      <c r="EXC91"/>
      <c r="EXD91"/>
      <c r="EXE91"/>
      <c r="EXF91"/>
      <c r="EXG91"/>
      <c r="EXH91"/>
      <c r="EXI91"/>
      <c r="EXJ91"/>
      <c r="EXK91"/>
      <c r="EXL91"/>
      <c r="EXM91"/>
      <c r="EXN91"/>
      <c r="EXO91"/>
      <c r="EXP91"/>
      <c r="EXQ91"/>
      <c r="EXR91"/>
      <c r="EXS91"/>
      <c r="EXT91"/>
      <c r="EXU91"/>
      <c r="EXV91"/>
      <c r="EXW91"/>
      <c r="EXX91"/>
      <c r="EXY91"/>
      <c r="EXZ91"/>
      <c r="EYA91"/>
      <c r="EYB91"/>
      <c r="EYC91"/>
      <c r="EYD91"/>
      <c r="EYE91"/>
      <c r="EYF91"/>
      <c r="EYG91"/>
      <c r="EYH91"/>
      <c r="EYI91"/>
      <c r="EYJ91"/>
      <c r="EYK91"/>
      <c r="EYL91"/>
      <c r="EYM91"/>
      <c r="EYN91"/>
      <c r="EYO91"/>
      <c r="EYP91"/>
      <c r="EYQ91"/>
      <c r="EYR91"/>
      <c r="EYS91"/>
      <c r="EYT91"/>
      <c r="EYU91"/>
      <c r="EYV91"/>
      <c r="EYW91"/>
      <c r="EYX91"/>
      <c r="EYY91"/>
      <c r="EYZ91"/>
      <c r="EZA91"/>
      <c r="EZB91"/>
      <c r="EZC91"/>
      <c r="EZD91"/>
      <c r="EZE91"/>
      <c r="EZF91"/>
      <c r="EZG91"/>
      <c r="EZH91"/>
      <c r="EZI91"/>
      <c r="EZJ91"/>
      <c r="EZK91"/>
      <c r="EZL91"/>
      <c r="EZM91"/>
      <c r="EZN91"/>
      <c r="EZO91"/>
      <c r="EZP91"/>
      <c r="EZQ91"/>
      <c r="EZR91"/>
      <c r="EZS91"/>
      <c r="EZT91"/>
      <c r="EZU91"/>
      <c r="EZV91"/>
      <c r="EZW91"/>
      <c r="EZX91"/>
      <c r="EZY91"/>
      <c r="EZZ91"/>
      <c r="FAA91"/>
      <c r="FAB91"/>
      <c r="FAC91"/>
      <c r="FAD91"/>
      <c r="FAE91"/>
      <c r="FAF91"/>
      <c r="FAG91"/>
      <c r="FAH91"/>
      <c r="FAI91"/>
      <c r="FAJ91"/>
      <c r="FAK91"/>
      <c r="FAL91"/>
      <c r="FAM91"/>
      <c r="FAN91"/>
      <c r="FAO91"/>
      <c r="FAP91"/>
      <c r="FAQ91"/>
      <c r="FAR91"/>
      <c r="FAS91"/>
      <c r="FAT91"/>
      <c r="FAU91"/>
      <c r="FAV91"/>
      <c r="FAW91"/>
      <c r="FAX91"/>
      <c r="FAY91"/>
      <c r="FAZ91"/>
      <c r="FBA91"/>
      <c r="FBB91"/>
      <c r="FBC91"/>
      <c r="FBD91"/>
      <c r="FBE91"/>
      <c r="FBF91"/>
      <c r="FBG91"/>
      <c r="FBH91"/>
      <c r="FBI91"/>
      <c r="FBJ91"/>
      <c r="FBK91"/>
      <c r="FBL91"/>
      <c r="FBM91"/>
      <c r="FBN91"/>
      <c r="FBO91"/>
      <c r="FBP91"/>
      <c r="FBQ91"/>
      <c r="FBR91"/>
      <c r="FBS91"/>
      <c r="FBT91"/>
      <c r="FBU91"/>
      <c r="FBV91"/>
      <c r="FBW91"/>
      <c r="FBX91"/>
      <c r="FBY91"/>
      <c r="FBZ91"/>
      <c r="FCA91"/>
      <c r="FCB91"/>
      <c r="FCC91"/>
      <c r="FCD91"/>
      <c r="FCE91"/>
      <c r="FCF91"/>
      <c r="FCG91"/>
      <c r="FCH91"/>
      <c r="FCI91"/>
      <c r="FCJ91"/>
      <c r="FCK91"/>
      <c r="FCL91"/>
      <c r="FCM91"/>
      <c r="FCN91"/>
      <c r="FCO91"/>
      <c r="FCP91"/>
      <c r="FCQ91"/>
      <c r="FCR91"/>
      <c r="FCS91"/>
      <c r="FCT91"/>
      <c r="FCU91"/>
      <c r="FCV91"/>
      <c r="FCW91"/>
      <c r="FCX91"/>
      <c r="FCY91"/>
      <c r="FCZ91"/>
      <c r="FDA91"/>
      <c r="FDB91"/>
      <c r="FDC91"/>
      <c r="FDD91"/>
      <c r="FDE91"/>
      <c r="FDF91"/>
      <c r="FDG91"/>
      <c r="FDH91"/>
      <c r="FDI91"/>
      <c r="FDJ91"/>
      <c r="FDK91"/>
      <c r="FDL91"/>
      <c r="FDM91"/>
      <c r="FDN91"/>
      <c r="FDO91"/>
      <c r="FDP91"/>
      <c r="FDQ91"/>
      <c r="FDR91"/>
      <c r="FDS91"/>
      <c r="FDT91"/>
      <c r="FDU91"/>
      <c r="FDV91"/>
      <c r="FDW91"/>
      <c r="FDX91"/>
      <c r="FDY91"/>
      <c r="FDZ91"/>
      <c r="FEA91"/>
      <c r="FEB91"/>
      <c r="FEC91"/>
      <c r="FED91"/>
      <c r="FEE91"/>
      <c r="FEF91"/>
      <c r="FEG91"/>
      <c r="FEH91"/>
      <c r="FEI91"/>
      <c r="FEJ91"/>
      <c r="FEK91"/>
      <c r="FEL91"/>
      <c r="FEM91"/>
      <c r="FEN91"/>
      <c r="FEO91"/>
      <c r="FEP91"/>
      <c r="FEQ91"/>
      <c r="FER91"/>
      <c r="FES91"/>
      <c r="FET91"/>
      <c r="FEU91"/>
      <c r="FEV91"/>
      <c r="FEW91"/>
      <c r="FEX91"/>
      <c r="FEY91"/>
      <c r="FEZ91"/>
      <c r="FFA91"/>
      <c r="FFB91"/>
      <c r="FFC91"/>
      <c r="FFD91"/>
      <c r="FFE91"/>
      <c r="FFF91"/>
      <c r="FFG91"/>
      <c r="FFH91"/>
      <c r="FFI91"/>
      <c r="FFJ91"/>
      <c r="FFK91"/>
      <c r="FFL91"/>
      <c r="FFM91"/>
      <c r="FFN91"/>
      <c r="FFO91"/>
      <c r="FFP91"/>
      <c r="FFQ91"/>
      <c r="FFR91"/>
      <c r="FFS91"/>
      <c r="FFT91"/>
      <c r="FFU91"/>
      <c r="FFV91"/>
      <c r="FFW91"/>
      <c r="FFX91"/>
      <c r="FFY91"/>
      <c r="FFZ91"/>
      <c r="FGA91"/>
      <c r="FGB91"/>
      <c r="FGC91"/>
      <c r="FGD91"/>
      <c r="FGE91"/>
      <c r="FGF91"/>
      <c r="FGG91"/>
      <c r="FGH91"/>
      <c r="FGI91"/>
      <c r="FGJ91"/>
      <c r="FGK91"/>
      <c r="FGL91"/>
      <c r="FGM91"/>
      <c r="FGN91"/>
      <c r="FGO91"/>
      <c r="FGP91"/>
      <c r="FGQ91"/>
      <c r="FGR91"/>
      <c r="FGS91"/>
      <c r="FGT91"/>
      <c r="FGU91"/>
      <c r="FGV91"/>
      <c r="FGW91"/>
      <c r="FGX91"/>
      <c r="FGY91"/>
      <c r="FGZ91"/>
      <c r="FHA91"/>
      <c r="FHB91"/>
      <c r="FHC91"/>
      <c r="FHD91"/>
      <c r="FHE91"/>
      <c r="FHF91"/>
      <c r="FHG91"/>
      <c r="FHH91"/>
      <c r="FHI91"/>
      <c r="FHJ91"/>
      <c r="FHK91"/>
      <c r="FHL91"/>
      <c r="FHM91"/>
      <c r="FHN91"/>
      <c r="FHO91"/>
      <c r="FHP91"/>
      <c r="FHQ91"/>
      <c r="FHR91"/>
      <c r="FHS91"/>
      <c r="FHT91"/>
      <c r="FHU91"/>
      <c r="FHV91"/>
      <c r="FHW91"/>
      <c r="FHX91"/>
      <c r="FHY91"/>
      <c r="FHZ91"/>
      <c r="FIA91"/>
      <c r="FIB91"/>
      <c r="FIC91"/>
      <c r="FID91"/>
      <c r="FIE91"/>
      <c r="FIF91"/>
      <c r="FIG91"/>
      <c r="FIH91"/>
      <c r="FII91"/>
      <c r="FIJ91"/>
      <c r="FIK91"/>
      <c r="FIL91"/>
      <c r="FIM91"/>
      <c r="FIN91"/>
      <c r="FIO91"/>
      <c r="FIP91"/>
      <c r="FIQ91"/>
      <c r="FIR91"/>
      <c r="FIS91"/>
      <c r="FIT91"/>
      <c r="FIU91"/>
      <c r="FIV91"/>
      <c r="FIW91"/>
      <c r="FIX91"/>
      <c r="FIY91"/>
      <c r="FIZ91"/>
      <c r="FJA91"/>
      <c r="FJB91"/>
      <c r="FJC91"/>
      <c r="FJD91"/>
      <c r="FJE91"/>
      <c r="FJF91"/>
      <c r="FJG91"/>
      <c r="FJH91"/>
      <c r="FJI91"/>
      <c r="FJJ91"/>
      <c r="FJK91"/>
      <c r="FJL91"/>
      <c r="FJM91"/>
      <c r="FJN91"/>
      <c r="FJO91"/>
      <c r="FJP91"/>
      <c r="FJQ91"/>
      <c r="FJR91"/>
      <c r="FJS91"/>
      <c r="FJT91"/>
      <c r="FJU91"/>
      <c r="FJV91"/>
      <c r="FJW91"/>
      <c r="FJX91"/>
      <c r="FJY91"/>
      <c r="FJZ91"/>
      <c r="FKA91"/>
      <c r="FKB91"/>
      <c r="FKC91"/>
      <c r="FKD91"/>
      <c r="FKE91"/>
      <c r="FKF91"/>
      <c r="FKG91"/>
      <c r="FKH91"/>
      <c r="FKI91"/>
      <c r="FKJ91"/>
      <c r="FKK91"/>
      <c r="FKL91"/>
      <c r="FKM91"/>
      <c r="FKN91"/>
      <c r="FKO91"/>
      <c r="FKP91"/>
      <c r="FKQ91"/>
      <c r="FKR91"/>
      <c r="FKS91"/>
      <c r="FKT91"/>
      <c r="FKU91"/>
      <c r="FKV91"/>
      <c r="FKW91"/>
      <c r="FKX91"/>
      <c r="FKY91"/>
      <c r="FKZ91"/>
      <c r="FLA91"/>
      <c r="FLB91"/>
      <c r="FLC91"/>
      <c r="FLD91"/>
      <c r="FLE91"/>
      <c r="FLF91"/>
      <c r="FLG91"/>
      <c r="FLH91"/>
      <c r="FLI91"/>
      <c r="FLJ91"/>
      <c r="FLK91"/>
      <c r="FLL91"/>
      <c r="FLM91"/>
      <c r="FLN91"/>
      <c r="FLO91"/>
      <c r="FLP91"/>
      <c r="FLQ91"/>
      <c r="FLR91"/>
      <c r="FLS91"/>
      <c r="FLT91"/>
      <c r="FLU91"/>
      <c r="FLV91"/>
      <c r="FLW91"/>
      <c r="FLX91"/>
      <c r="FLY91"/>
      <c r="FLZ91"/>
      <c r="FMA91"/>
      <c r="FMB91"/>
      <c r="FMC91"/>
      <c r="FMD91"/>
      <c r="FME91"/>
      <c r="FMF91"/>
      <c r="FMG91"/>
      <c r="FMH91"/>
      <c r="FMI91"/>
      <c r="FMJ91"/>
      <c r="FMK91"/>
      <c r="FML91"/>
      <c r="FMM91"/>
      <c r="FMN91"/>
      <c r="FMO91"/>
      <c r="FMP91"/>
      <c r="FMQ91"/>
      <c r="FMR91"/>
      <c r="FMS91"/>
      <c r="FMT91"/>
      <c r="FMU91"/>
      <c r="FMV91"/>
      <c r="FMW91"/>
      <c r="FMX91"/>
      <c r="FMY91"/>
      <c r="FMZ91"/>
      <c r="FNA91"/>
      <c r="FNB91"/>
      <c r="FNC91"/>
      <c r="FND91"/>
      <c r="FNE91"/>
      <c r="FNF91"/>
      <c r="FNG91"/>
      <c r="FNH91"/>
      <c r="FNI91"/>
      <c r="FNJ91"/>
      <c r="FNK91"/>
      <c r="FNL91"/>
      <c r="FNM91"/>
      <c r="FNN91"/>
      <c r="FNO91"/>
      <c r="FNP91"/>
      <c r="FNQ91"/>
      <c r="FNR91"/>
      <c r="FNS91"/>
      <c r="FNT91"/>
      <c r="FNU91"/>
      <c r="FNV91"/>
      <c r="FNW91"/>
      <c r="FNX91"/>
      <c r="FNY91"/>
      <c r="FNZ91"/>
      <c r="FOA91"/>
      <c r="FOB91"/>
      <c r="FOC91"/>
      <c r="FOD91"/>
      <c r="FOE91"/>
      <c r="FOF91"/>
      <c r="FOG91"/>
      <c r="FOH91"/>
      <c r="FOI91"/>
      <c r="FOJ91"/>
      <c r="FOK91"/>
      <c r="FOL91"/>
      <c r="FOM91"/>
      <c r="FON91"/>
      <c r="FOO91"/>
      <c r="FOP91"/>
      <c r="FOQ91"/>
      <c r="FOR91"/>
      <c r="FOS91"/>
      <c r="FOT91"/>
      <c r="FOU91"/>
      <c r="FOV91"/>
      <c r="FOW91"/>
      <c r="FOX91"/>
      <c r="FOY91"/>
      <c r="FOZ91"/>
      <c r="FPA91"/>
      <c r="FPB91"/>
      <c r="FPC91"/>
      <c r="FPD91"/>
      <c r="FPE91"/>
      <c r="FPF91"/>
      <c r="FPG91"/>
      <c r="FPH91"/>
      <c r="FPI91"/>
      <c r="FPJ91"/>
      <c r="FPK91"/>
      <c r="FPL91"/>
      <c r="FPM91"/>
      <c r="FPN91"/>
      <c r="FPO91"/>
      <c r="FPP91"/>
      <c r="FPQ91"/>
      <c r="FPR91"/>
      <c r="FPS91"/>
      <c r="FPT91"/>
      <c r="FPU91"/>
      <c r="FPV91"/>
      <c r="FPW91"/>
      <c r="FPX91"/>
      <c r="FPY91"/>
      <c r="FPZ91"/>
      <c r="FQA91"/>
      <c r="FQB91"/>
      <c r="FQC91"/>
      <c r="FQD91"/>
      <c r="FQE91"/>
      <c r="FQF91"/>
      <c r="FQG91"/>
      <c r="FQH91"/>
      <c r="FQI91"/>
      <c r="FQJ91"/>
      <c r="FQK91"/>
      <c r="FQL91"/>
      <c r="FQM91"/>
      <c r="FQN91"/>
      <c r="FQO91"/>
      <c r="FQP91"/>
      <c r="FQQ91"/>
      <c r="FQR91"/>
      <c r="FQS91"/>
      <c r="FQT91"/>
      <c r="FQU91"/>
      <c r="FQV91"/>
      <c r="FQW91"/>
      <c r="FQX91"/>
      <c r="FQY91"/>
      <c r="FQZ91"/>
      <c r="FRA91"/>
      <c r="FRB91"/>
      <c r="FRC91"/>
      <c r="FRD91"/>
      <c r="FRE91"/>
      <c r="FRF91"/>
      <c r="FRG91"/>
      <c r="FRH91"/>
      <c r="FRI91"/>
      <c r="FRJ91"/>
      <c r="FRK91"/>
      <c r="FRL91"/>
      <c r="FRM91"/>
      <c r="FRN91"/>
      <c r="FRO91"/>
      <c r="FRP91"/>
      <c r="FRQ91"/>
      <c r="FRR91"/>
      <c r="FRS91"/>
      <c r="FRT91"/>
      <c r="FRU91"/>
      <c r="FRV91"/>
      <c r="FRW91"/>
      <c r="FRX91"/>
      <c r="FRY91"/>
      <c r="FRZ91"/>
      <c r="FSA91"/>
      <c r="FSB91"/>
      <c r="FSC91"/>
      <c r="FSD91"/>
      <c r="FSE91"/>
      <c r="FSF91"/>
      <c r="FSG91"/>
      <c r="FSH91"/>
      <c r="FSI91"/>
      <c r="FSJ91"/>
      <c r="FSK91"/>
      <c r="FSL91"/>
      <c r="FSM91"/>
      <c r="FSN91"/>
      <c r="FSO91"/>
      <c r="FSP91"/>
      <c r="FSQ91"/>
      <c r="FSR91"/>
      <c r="FSS91"/>
      <c r="FST91"/>
      <c r="FSU91"/>
      <c r="FSV91"/>
      <c r="FSW91"/>
      <c r="FSX91"/>
      <c r="FSY91"/>
      <c r="FSZ91"/>
      <c r="FTA91"/>
      <c r="FTB91"/>
      <c r="FTC91"/>
      <c r="FTD91"/>
      <c r="FTE91"/>
      <c r="FTF91"/>
      <c r="FTG91"/>
      <c r="FTH91"/>
      <c r="FTI91"/>
      <c r="FTJ91"/>
      <c r="FTK91"/>
      <c r="FTL91"/>
      <c r="FTM91"/>
      <c r="FTN91"/>
      <c r="FTO91"/>
      <c r="FTP91"/>
      <c r="FTQ91"/>
      <c r="FTR91"/>
      <c r="FTS91"/>
      <c r="FTT91"/>
      <c r="FTU91"/>
      <c r="FTV91"/>
      <c r="FTW91"/>
      <c r="FTX91"/>
      <c r="FTY91"/>
      <c r="FTZ91"/>
      <c r="FUA91"/>
      <c r="FUB91"/>
      <c r="FUC91"/>
      <c r="FUD91"/>
      <c r="FUE91"/>
      <c r="FUF91"/>
      <c r="FUG91"/>
      <c r="FUH91"/>
      <c r="FUI91"/>
      <c r="FUJ91"/>
      <c r="FUK91"/>
      <c r="FUL91"/>
      <c r="FUM91"/>
      <c r="FUN91"/>
      <c r="FUO91"/>
      <c r="FUP91"/>
      <c r="FUQ91"/>
      <c r="FUR91"/>
      <c r="FUS91"/>
    </row>
    <row r="92" spans="1:4621" s="143" customFormat="1">
      <c r="A92" s="154" t="s">
        <v>90</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47"/>
      <c r="AA92" s="147"/>
      <c r="AB92" s="147"/>
      <c r="AC92" s="148"/>
      <c r="AD92" s="142">
        <f>ROW()</f>
        <v>92</v>
      </c>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c r="AML92"/>
      <c r="AMM92"/>
      <c r="AMN92"/>
      <c r="AMO92"/>
      <c r="AMP92"/>
      <c r="AMQ92"/>
      <c r="AMR92"/>
      <c r="AMS92"/>
      <c r="AMT92"/>
      <c r="AMU92"/>
      <c r="AMV92"/>
      <c r="AMW92"/>
      <c r="AMX92"/>
      <c r="AMY92"/>
      <c r="AMZ92"/>
      <c r="ANA92"/>
      <c r="ANB92"/>
      <c r="ANC92"/>
      <c r="AND92"/>
      <c r="ANE92"/>
      <c r="ANF92"/>
      <c r="ANG92"/>
      <c r="ANH92"/>
      <c r="ANI92"/>
      <c r="ANJ92"/>
      <c r="ANK92"/>
      <c r="ANL92"/>
      <c r="ANM92"/>
      <c r="ANN92"/>
      <c r="ANO92"/>
      <c r="ANP92"/>
      <c r="ANQ92"/>
      <c r="ANR92"/>
      <c r="ANS92"/>
      <c r="ANT92"/>
      <c r="ANU92"/>
      <c r="ANV92"/>
      <c r="ANW92"/>
      <c r="ANX92"/>
      <c r="ANY92"/>
      <c r="ANZ92"/>
      <c r="AOA92"/>
      <c r="AOB92"/>
      <c r="AOC92"/>
      <c r="AOD92"/>
      <c r="AOE92"/>
      <c r="AOF92"/>
      <c r="AOG92"/>
      <c r="AOH92"/>
      <c r="AOI92"/>
      <c r="AOJ92"/>
      <c r="AOK92"/>
      <c r="AOL92"/>
      <c r="AOM92"/>
      <c r="AON92"/>
      <c r="AOO92"/>
      <c r="AOP92"/>
      <c r="AOQ92"/>
      <c r="AOR92"/>
      <c r="AOS92"/>
      <c r="AOT92"/>
      <c r="AOU92"/>
      <c r="AOV92"/>
      <c r="AOW92"/>
      <c r="AOX92"/>
      <c r="AOY92"/>
      <c r="AOZ92"/>
      <c r="APA92"/>
      <c r="APB92"/>
      <c r="APC92"/>
      <c r="APD92"/>
      <c r="APE92"/>
      <c r="APF92"/>
      <c r="APG92"/>
      <c r="APH92"/>
      <c r="API92"/>
      <c r="APJ92"/>
      <c r="APK92"/>
      <c r="APL92"/>
      <c r="APM92"/>
      <c r="APN92"/>
      <c r="APO92"/>
      <c r="APP92"/>
      <c r="APQ92"/>
      <c r="APR92"/>
      <c r="APS92"/>
      <c r="APT92"/>
      <c r="APU92"/>
      <c r="APV92"/>
      <c r="APW92"/>
      <c r="APX92"/>
      <c r="APY92"/>
      <c r="APZ92"/>
      <c r="AQA92"/>
      <c r="AQB92"/>
      <c r="AQC92"/>
      <c r="AQD92"/>
      <c r="AQE92"/>
      <c r="AQF92"/>
      <c r="AQG92"/>
      <c r="AQH92"/>
      <c r="AQI92"/>
      <c r="AQJ92"/>
      <c r="AQK92"/>
      <c r="AQL92"/>
      <c r="AQM92"/>
      <c r="AQN92"/>
      <c r="AQO92"/>
      <c r="AQP92"/>
      <c r="AQQ92"/>
      <c r="AQR92"/>
      <c r="AQS92"/>
      <c r="AQT92"/>
      <c r="AQU92"/>
      <c r="AQV92"/>
      <c r="AQW92"/>
      <c r="AQX92"/>
      <c r="AQY92"/>
      <c r="AQZ92"/>
      <c r="ARA92"/>
      <c r="ARB92"/>
      <c r="ARC92"/>
      <c r="ARD92"/>
      <c r="ARE92"/>
      <c r="ARF92"/>
      <c r="ARG92"/>
      <c r="ARH92"/>
      <c r="ARI92"/>
      <c r="ARJ92"/>
      <c r="ARK92"/>
      <c r="ARL92"/>
      <c r="ARM92"/>
      <c r="ARN92"/>
      <c r="ARO92"/>
      <c r="ARP92"/>
      <c r="ARQ92"/>
      <c r="ARR92"/>
      <c r="ARS92"/>
      <c r="ART92"/>
      <c r="ARU92"/>
      <c r="ARV92"/>
      <c r="ARW92"/>
      <c r="ARX92"/>
      <c r="ARY92"/>
      <c r="ARZ92"/>
      <c r="ASA92"/>
      <c r="ASB92"/>
      <c r="ASC92"/>
      <c r="ASD92"/>
      <c r="ASE92"/>
      <c r="ASF92"/>
      <c r="ASG92"/>
      <c r="ASH92"/>
      <c r="ASI92"/>
      <c r="ASJ92"/>
      <c r="ASK92"/>
      <c r="ASL92"/>
      <c r="ASM92"/>
      <c r="ASN92"/>
      <c r="ASO92"/>
      <c r="ASP92"/>
      <c r="ASQ92"/>
      <c r="ASR92"/>
      <c r="ASS92"/>
      <c r="AST92"/>
      <c r="ASU92"/>
      <c r="ASV92"/>
      <c r="ASW92"/>
      <c r="ASX92"/>
      <c r="ASY92"/>
      <c r="ASZ92"/>
      <c r="ATA92"/>
      <c r="ATB92"/>
      <c r="ATC92"/>
      <c r="ATD92"/>
      <c r="ATE92"/>
      <c r="ATF92"/>
      <c r="ATG92"/>
      <c r="ATH92"/>
      <c r="ATI92"/>
      <c r="ATJ92"/>
      <c r="ATK92"/>
      <c r="ATL92"/>
      <c r="ATM92"/>
      <c r="ATN92"/>
      <c r="ATO92"/>
      <c r="ATP92"/>
      <c r="ATQ92"/>
      <c r="ATR92"/>
      <c r="ATS92"/>
      <c r="ATT92"/>
      <c r="ATU92"/>
      <c r="ATV92"/>
      <c r="ATW92"/>
      <c r="ATX92"/>
      <c r="ATY92"/>
      <c r="ATZ92"/>
      <c r="AUA92"/>
      <c r="AUB92"/>
      <c r="AUC92"/>
      <c r="AUD92"/>
      <c r="AUE92"/>
      <c r="AUF92"/>
      <c r="AUG92"/>
      <c r="AUH92"/>
      <c r="AUI92"/>
      <c r="AUJ92"/>
      <c r="AUK92"/>
      <c r="AUL92"/>
      <c r="AUM92"/>
      <c r="AUN92"/>
      <c r="AUO92"/>
      <c r="AUP92"/>
      <c r="AUQ92"/>
      <c r="AUR92"/>
      <c r="AUS92"/>
      <c r="AUT92"/>
      <c r="AUU92"/>
      <c r="AUV92"/>
      <c r="AUW92"/>
      <c r="AUX92"/>
      <c r="AUY92"/>
      <c r="AUZ92"/>
      <c r="AVA92"/>
      <c r="AVB92"/>
      <c r="AVC92"/>
      <c r="AVD92"/>
      <c r="AVE92"/>
      <c r="AVF92"/>
      <c r="AVG92"/>
      <c r="AVH92"/>
      <c r="AVI92"/>
      <c r="AVJ92"/>
      <c r="AVK92"/>
      <c r="AVL92"/>
      <c r="AVM92"/>
      <c r="AVN92"/>
      <c r="AVO92"/>
      <c r="AVP92"/>
      <c r="AVQ92"/>
      <c r="AVR92"/>
      <c r="AVS92"/>
      <c r="AVT92"/>
      <c r="AVU92"/>
      <c r="AVV92"/>
      <c r="AVW92"/>
      <c r="AVX92"/>
      <c r="AVY92"/>
      <c r="AVZ92"/>
      <c r="AWA92"/>
      <c r="AWB92"/>
      <c r="AWC92"/>
      <c r="AWD92"/>
      <c r="AWE92"/>
      <c r="AWF92"/>
      <c r="AWG92"/>
      <c r="AWH92"/>
      <c r="AWI92"/>
      <c r="AWJ92"/>
      <c r="AWK92"/>
      <c r="AWL92"/>
      <c r="AWM92"/>
      <c r="AWN92"/>
      <c r="AWO92"/>
      <c r="AWP92"/>
      <c r="AWQ92"/>
      <c r="AWR92"/>
      <c r="AWS92"/>
      <c r="AWT92"/>
      <c r="AWU92"/>
      <c r="AWV92"/>
      <c r="AWW92"/>
      <c r="AWX92"/>
      <c r="AWY92"/>
      <c r="AWZ92"/>
      <c r="AXA92"/>
      <c r="AXB92"/>
      <c r="AXC92"/>
      <c r="AXD92"/>
      <c r="AXE92"/>
      <c r="AXF92"/>
      <c r="AXG92"/>
      <c r="AXH92"/>
      <c r="AXI92"/>
      <c r="AXJ92"/>
      <c r="AXK92"/>
      <c r="AXL92"/>
      <c r="AXM92"/>
      <c r="AXN92"/>
      <c r="AXO92"/>
      <c r="AXP92"/>
      <c r="AXQ92"/>
      <c r="AXR92"/>
      <c r="AXS92"/>
      <c r="AXT92"/>
      <c r="AXU92"/>
      <c r="AXV92"/>
      <c r="AXW92"/>
      <c r="AXX92"/>
      <c r="AXY92"/>
      <c r="AXZ92"/>
      <c r="AYA92"/>
      <c r="AYB92"/>
      <c r="AYC92"/>
      <c r="AYD92"/>
      <c r="AYE92"/>
      <c r="AYF92"/>
      <c r="AYG92"/>
      <c r="AYH92"/>
      <c r="AYI92"/>
      <c r="AYJ92"/>
      <c r="AYK92"/>
      <c r="AYL92"/>
      <c r="AYM92"/>
      <c r="AYN92"/>
      <c r="AYO92"/>
      <c r="AYP92"/>
      <c r="AYQ92"/>
      <c r="AYR92"/>
      <c r="AYS92"/>
      <c r="AYT92"/>
      <c r="AYU92"/>
      <c r="AYV92"/>
      <c r="AYW92"/>
      <c r="AYX92"/>
      <c r="AYY92"/>
      <c r="AYZ92"/>
      <c r="AZA92"/>
      <c r="AZB92"/>
      <c r="AZC92"/>
      <c r="AZD92"/>
      <c r="AZE92"/>
      <c r="AZF92"/>
      <c r="AZG92"/>
      <c r="AZH92"/>
      <c r="AZI92"/>
      <c r="AZJ92"/>
      <c r="AZK92"/>
      <c r="AZL92"/>
      <c r="AZM92"/>
      <c r="AZN92"/>
      <c r="AZO92"/>
      <c r="AZP92"/>
      <c r="AZQ92"/>
      <c r="AZR92"/>
      <c r="AZS92"/>
      <c r="AZT92"/>
      <c r="AZU92"/>
      <c r="AZV92"/>
      <c r="AZW92"/>
      <c r="AZX92"/>
      <c r="AZY92"/>
      <c r="AZZ92"/>
      <c r="BAA92"/>
      <c r="BAB92"/>
      <c r="BAC92"/>
      <c r="BAD92"/>
      <c r="BAE92"/>
      <c r="BAF92"/>
      <c r="BAG92"/>
      <c r="BAH92"/>
      <c r="BAI92"/>
      <c r="BAJ92"/>
      <c r="BAK92"/>
      <c r="BAL92"/>
      <c r="BAM92"/>
      <c r="BAN92"/>
      <c r="BAO92"/>
      <c r="BAP92"/>
      <c r="BAQ92"/>
      <c r="BAR92"/>
      <c r="BAS92"/>
      <c r="BAT92"/>
      <c r="BAU92"/>
      <c r="BAV92"/>
      <c r="BAW92"/>
      <c r="BAX92"/>
      <c r="BAY92"/>
      <c r="BAZ92"/>
      <c r="BBA92"/>
      <c r="BBB92"/>
      <c r="BBC92"/>
      <c r="BBD92"/>
      <c r="BBE92"/>
      <c r="BBF92"/>
      <c r="BBG92"/>
      <c r="BBH92"/>
      <c r="BBI92"/>
      <c r="BBJ92"/>
      <c r="BBK92"/>
      <c r="BBL92"/>
      <c r="BBM92"/>
      <c r="BBN92"/>
      <c r="BBO92"/>
      <c r="BBP92"/>
      <c r="BBQ92"/>
      <c r="BBR92"/>
      <c r="BBS92"/>
      <c r="BBT92"/>
      <c r="BBU92"/>
      <c r="BBV92"/>
      <c r="BBW92"/>
      <c r="BBX92"/>
      <c r="BBY92"/>
      <c r="BBZ92"/>
      <c r="BCA92"/>
      <c r="BCB92"/>
      <c r="BCC92"/>
      <c r="BCD92"/>
      <c r="BCE92"/>
      <c r="BCF92"/>
      <c r="BCG92"/>
      <c r="BCH92"/>
      <c r="BCI92"/>
      <c r="BCJ92"/>
      <c r="BCK92"/>
      <c r="BCL92"/>
      <c r="BCM92"/>
      <c r="BCN92"/>
      <c r="BCO92"/>
      <c r="BCP92"/>
      <c r="BCQ92"/>
      <c r="BCR92"/>
      <c r="BCS92"/>
      <c r="BCT92"/>
      <c r="BCU92"/>
      <c r="BCV92"/>
      <c r="BCW92"/>
      <c r="BCX92"/>
      <c r="BCY92"/>
      <c r="BCZ92"/>
      <c r="BDA92"/>
      <c r="BDB92"/>
      <c r="BDC92"/>
      <c r="BDD92"/>
      <c r="BDE92"/>
      <c r="BDF92"/>
      <c r="BDG92"/>
      <c r="BDH92"/>
      <c r="BDI92"/>
      <c r="BDJ92"/>
      <c r="BDK92"/>
      <c r="BDL92"/>
      <c r="BDM92"/>
      <c r="BDN92"/>
      <c r="BDO92"/>
      <c r="BDP92"/>
      <c r="BDQ92"/>
      <c r="BDR92"/>
      <c r="BDS92"/>
      <c r="BDT92"/>
      <c r="BDU92"/>
      <c r="BDV92"/>
      <c r="BDW92"/>
      <c r="BDX92"/>
      <c r="BDY92"/>
      <c r="BDZ92"/>
      <c r="BEA92"/>
      <c r="BEB92"/>
      <c r="BEC92"/>
      <c r="BED92"/>
      <c r="BEE92"/>
      <c r="BEF92"/>
      <c r="BEG92"/>
      <c r="BEH92"/>
      <c r="BEI92"/>
      <c r="BEJ92"/>
      <c r="BEK92"/>
      <c r="BEL92"/>
      <c r="BEM92"/>
      <c r="BEN92"/>
      <c r="BEO92"/>
      <c r="BEP92"/>
      <c r="BEQ92"/>
      <c r="BER92"/>
      <c r="BES92"/>
      <c r="BET92"/>
      <c r="BEU92"/>
      <c r="BEV92"/>
      <c r="BEW92"/>
      <c r="BEX92"/>
      <c r="BEY92"/>
      <c r="BEZ92"/>
      <c r="BFA92"/>
      <c r="BFB92"/>
      <c r="BFC92"/>
      <c r="BFD92"/>
      <c r="BFE92"/>
      <c r="BFF92"/>
      <c r="BFG92"/>
      <c r="BFH92"/>
      <c r="BFI92"/>
      <c r="BFJ92"/>
      <c r="BFK92"/>
      <c r="BFL92"/>
      <c r="BFM92"/>
      <c r="BFN92"/>
      <c r="BFO92"/>
      <c r="BFP92"/>
      <c r="BFQ92"/>
      <c r="BFR92"/>
      <c r="BFS92"/>
      <c r="BFT92"/>
      <c r="BFU92"/>
      <c r="BFV92"/>
      <c r="BFW92"/>
      <c r="BFX92"/>
      <c r="BFY92"/>
      <c r="BFZ92"/>
      <c r="BGA92"/>
      <c r="BGB92"/>
      <c r="BGC92"/>
      <c r="BGD92"/>
      <c r="BGE92"/>
      <c r="BGF92"/>
      <c r="BGG92"/>
      <c r="BGH92"/>
      <c r="BGI92"/>
      <c r="BGJ92"/>
      <c r="BGK92"/>
      <c r="BGL92"/>
      <c r="BGM92"/>
      <c r="BGN92"/>
      <c r="BGO92"/>
      <c r="BGP92"/>
      <c r="BGQ92"/>
      <c r="BGR92"/>
      <c r="BGS92"/>
      <c r="BGT92"/>
      <c r="BGU92"/>
      <c r="BGV92"/>
      <c r="BGW92"/>
      <c r="BGX92"/>
      <c r="BGY92"/>
      <c r="BGZ92"/>
      <c r="BHA92"/>
      <c r="BHB92"/>
      <c r="BHC92"/>
      <c r="BHD92"/>
      <c r="BHE92"/>
      <c r="BHF92"/>
      <c r="BHG92"/>
      <c r="BHH92"/>
      <c r="BHI92"/>
      <c r="BHJ92"/>
      <c r="BHK92"/>
      <c r="BHL92"/>
      <c r="BHM92"/>
      <c r="BHN92"/>
      <c r="BHO92"/>
      <c r="BHP92"/>
      <c r="BHQ92"/>
      <c r="BHR92"/>
      <c r="BHS92"/>
      <c r="BHT92"/>
      <c r="BHU92"/>
      <c r="BHV92"/>
      <c r="BHW92"/>
      <c r="BHX92"/>
      <c r="BHY92"/>
      <c r="BHZ92"/>
      <c r="BIA92"/>
      <c r="BIB92"/>
      <c r="BIC92"/>
      <c r="BID92"/>
      <c r="BIE92"/>
      <c r="BIF92"/>
      <c r="BIG92"/>
      <c r="BIH92"/>
      <c r="BII92"/>
      <c r="BIJ92"/>
      <c r="BIK92"/>
      <c r="BIL92"/>
      <c r="BIM92"/>
      <c r="BIN92"/>
      <c r="BIO92"/>
      <c r="BIP92"/>
      <c r="BIQ92"/>
      <c r="BIR92"/>
      <c r="BIS92"/>
      <c r="BIT92"/>
      <c r="BIU92"/>
      <c r="BIV92"/>
      <c r="BIW92"/>
      <c r="BIX92"/>
      <c r="BIY92"/>
      <c r="BIZ92"/>
      <c r="BJA92"/>
      <c r="BJB92"/>
      <c r="BJC92"/>
      <c r="BJD92"/>
      <c r="BJE92"/>
      <c r="BJF92"/>
      <c r="BJG92"/>
      <c r="BJH92"/>
      <c r="BJI92"/>
      <c r="BJJ92"/>
      <c r="BJK92"/>
      <c r="BJL92"/>
      <c r="BJM92"/>
      <c r="BJN92"/>
      <c r="BJO92"/>
      <c r="BJP92"/>
      <c r="BJQ92"/>
      <c r="BJR92"/>
      <c r="BJS92"/>
      <c r="BJT92"/>
      <c r="BJU92"/>
      <c r="BJV92"/>
      <c r="BJW92"/>
      <c r="BJX92"/>
      <c r="BJY92"/>
      <c r="BJZ92"/>
      <c r="BKA92"/>
      <c r="BKB92"/>
      <c r="BKC92"/>
      <c r="BKD92"/>
      <c r="BKE92"/>
      <c r="BKF92"/>
      <c r="BKG92"/>
      <c r="BKH92"/>
      <c r="BKI92"/>
      <c r="BKJ92"/>
      <c r="BKK92"/>
      <c r="BKL92"/>
      <c r="BKM92"/>
      <c r="BKN92"/>
      <c r="BKO92"/>
      <c r="BKP92"/>
      <c r="BKQ92"/>
      <c r="BKR92"/>
      <c r="BKS92"/>
      <c r="BKT92"/>
      <c r="BKU92"/>
      <c r="BKV92"/>
      <c r="BKW92"/>
      <c r="BKX92"/>
      <c r="BKY92"/>
      <c r="BKZ92"/>
      <c r="BLA92"/>
      <c r="BLB92"/>
      <c r="BLC92"/>
      <c r="BLD92"/>
      <c r="BLE92"/>
      <c r="BLF92"/>
      <c r="BLG92"/>
      <c r="BLH92"/>
      <c r="BLI92"/>
      <c r="BLJ92"/>
      <c r="BLK92"/>
      <c r="BLL92"/>
      <c r="BLM92"/>
      <c r="BLN92"/>
      <c r="BLO92"/>
      <c r="BLP92"/>
      <c r="BLQ92"/>
      <c r="BLR92"/>
      <c r="BLS92"/>
      <c r="BLT92"/>
      <c r="BLU92"/>
      <c r="BLV92"/>
      <c r="BLW92"/>
      <c r="BLX92"/>
      <c r="BLY92"/>
      <c r="BLZ92"/>
      <c r="BMA92"/>
      <c r="BMB92"/>
      <c r="BMC92"/>
      <c r="BMD92"/>
      <c r="BME92"/>
      <c r="BMF92"/>
      <c r="BMG92"/>
      <c r="BMH92"/>
      <c r="BMI92"/>
      <c r="BMJ92"/>
      <c r="BMK92"/>
      <c r="BML92"/>
      <c r="BMM92"/>
      <c r="BMN92"/>
      <c r="BMO92"/>
      <c r="BMP92"/>
      <c r="BMQ92"/>
      <c r="BMR92"/>
      <c r="BMS92"/>
      <c r="BMT92"/>
      <c r="BMU92"/>
      <c r="BMV92"/>
      <c r="BMW92"/>
      <c r="BMX92"/>
      <c r="BMY92"/>
      <c r="BMZ92"/>
      <c r="BNA92"/>
      <c r="BNB92"/>
      <c r="BNC92"/>
      <c r="BND92"/>
      <c r="BNE92"/>
      <c r="BNF92"/>
      <c r="BNG92"/>
      <c r="BNH92"/>
      <c r="BNI92"/>
      <c r="BNJ92"/>
      <c r="BNK92"/>
      <c r="BNL92"/>
      <c r="BNM92"/>
      <c r="BNN92"/>
      <c r="BNO92"/>
      <c r="BNP92"/>
      <c r="BNQ92"/>
      <c r="BNR92"/>
      <c r="BNS92"/>
      <c r="BNT92"/>
      <c r="BNU92"/>
      <c r="BNV92"/>
      <c r="BNW92"/>
      <c r="BNX92"/>
      <c r="BNY92"/>
      <c r="BNZ92"/>
      <c r="BOA92"/>
      <c r="BOB92"/>
      <c r="BOC92"/>
      <c r="BOD92"/>
      <c r="BOE92"/>
      <c r="BOF92"/>
      <c r="BOG92"/>
      <c r="BOH92"/>
      <c r="BOI92"/>
      <c r="BOJ92"/>
      <c r="BOK92"/>
      <c r="BOL92"/>
      <c r="BOM92"/>
      <c r="BON92"/>
      <c r="BOO92"/>
      <c r="BOP92"/>
      <c r="BOQ92"/>
      <c r="BOR92"/>
      <c r="BOS92"/>
      <c r="BOT92"/>
      <c r="BOU92"/>
      <c r="BOV92"/>
      <c r="BOW92"/>
      <c r="BOX92"/>
      <c r="BOY92"/>
      <c r="BOZ92"/>
      <c r="BPA92"/>
      <c r="BPB92"/>
      <c r="BPC92"/>
      <c r="BPD92"/>
      <c r="BPE92"/>
      <c r="BPF92"/>
      <c r="BPG92"/>
      <c r="BPH92"/>
      <c r="BPI92"/>
      <c r="BPJ92"/>
      <c r="BPK92"/>
      <c r="BPL92"/>
      <c r="BPM92"/>
      <c r="BPN92"/>
      <c r="BPO92"/>
      <c r="BPP92"/>
      <c r="BPQ92"/>
      <c r="BPR92"/>
      <c r="BPS92"/>
      <c r="BPT92"/>
      <c r="BPU92"/>
      <c r="BPV92"/>
      <c r="BPW92"/>
      <c r="BPX92"/>
      <c r="BPY92"/>
      <c r="BPZ92"/>
      <c r="BQA92"/>
      <c r="BQB92"/>
      <c r="BQC92"/>
      <c r="BQD92"/>
      <c r="BQE92"/>
      <c r="BQF92"/>
      <c r="BQG92"/>
      <c r="BQH92"/>
      <c r="BQI92"/>
      <c r="BQJ92"/>
      <c r="BQK92"/>
      <c r="BQL92"/>
      <c r="BQM92"/>
      <c r="BQN92"/>
      <c r="BQO92"/>
      <c r="BQP92"/>
      <c r="BQQ92"/>
      <c r="BQR92"/>
      <c r="BQS92"/>
      <c r="BQT92"/>
      <c r="BQU92"/>
      <c r="BQV92"/>
      <c r="BQW92"/>
      <c r="BQX92"/>
      <c r="BQY92"/>
      <c r="BQZ92"/>
      <c r="BRA92"/>
      <c r="BRB92"/>
      <c r="BRC92"/>
      <c r="BRD92"/>
      <c r="BRE92"/>
      <c r="BRF92"/>
      <c r="BRG92"/>
      <c r="BRH92"/>
      <c r="BRI92"/>
      <c r="BRJ92"/>
      <c r="BRK92"/>
      <c r="BRL92"/>
      <c r="BRM92"/>
      <c r="BRN92"/>
      <c r="BRO92"/>
      <c r="BRP92"/>
      <c r="BRQ92"/>
      <c r="BRR92"/>
      <c r="BRS92"/>
      <c r="BRT92"/>
      <c r="BRU92"/>
      <c r="BRV92"/>
      <c r="BRW92"/>
      <c r="BRX92"/>
      <c r="BRY92"/>
      <c r="BRZ92"/>
      <c r="BSA92"/>
      <c r="BSB92"/>
      <c r="BSC92"/>
      <c r="BSD92"/>
      <c r="BSE92"/>
      <c r="BSF92"/>
      <c r="BSG92"/>
      <c r="BSH92"/>
      <c r="BSI92"/>
      <c r="BSJ92"/>
      <c r="BSK92"/>
      <c r="BSL92"/>
      <c r="BSM92"/>
      <c r="BSN92"/>
      <c r="BSO92"/>
      <c r="BSP92"/>
      <c r="BSQ92"/>
      <c r="BSR92"/>
      <c r="BSS92"/>
      <c r="BST92"/>
      <c r="BSU92"/>
      <c r="BSV92"/>
      <c r="BSW92"/>
      <c r="BSX92"/>
      <c r="BSY92"/>
      <c r="BSZ92"/>
      <c r="BTA92"/>
      <c r="BTB92"/>
      <c r="BTC92"/>
      <c r="BTD92"/>
      <c r="BTE92"/>
      <c r="BTF92"/>
      <c r="BTG92"/>
      <c r="BTH92"/>
      <c r="BTI92"/>
      <c r="BTJ92"/>
      <c r="BTK92"/>
      <c r="BTL92"/>
      <c r="BTM92"/>
      <c r="BTN92"/>
      <c r="BTO92"/>
      <c r="BTP92"/>
      <c r="BTQ92"/>
      <c r="BTR92"/>
      <c r="BTS92"/>
      <c r="BTT92"/>
      <c r="BTU92"/>
      <c r="BTV92"/>
      <c r="BTW92"/>
      <c r="BTX92"/>
      <c r="BTY92"/>
      <c r="BTZ92"/>
      <c r="BUA92"/>
      <c r="BUB92"/>
      <c r="BUC92"/>
      <c r="BUD92"/>
      <c r="BUE92"/>
      <c r="BUF92"/>
      <c r="BUG92"/>
      <c r="BUH92"/>
      <c r="BUI92"/>
      <c r="BUJ92"/>
      <c r="BUK92"/>
      <c r="BUL92"/>
      <c r="BUM92"/>
      <c r="BUN92"/>
      <c r="BUO92"/>
      <c r="BUP92"/>
      <c r="BUQ92"/>
      <c r="BUR92"/>
      <c r="BUS92"/>
      <c r="BUT92"/>
      <c r="BUU92"/>
      <c r="BUV92"/>
      <c r="BUW92"/>
      <c r="BUX92"/>
      <c r="BUY92"/>
      <c r="BUZ92"/>
      <c r="BVA92"/>
      <c r="BVB92"/>
      <c r="BVC92"/>
      <c r="BVD92"/>
      <c r="BVE92"/>
      <c r="BVF92"/>
      <c r="BVG92"/>
      <c r="BVH92"/>
      <c r="BVI92"/>
      <c r="BVJ92"/>
      <c r="BVK92"/>
      <c r="BVL92"/>
      <c r="BVM92"/>
      <c r="BVN92"/>
      <c r="BVO92"/>
      <c r="BVP92"/>
      <c r="BVQ92"/>
      <c r="BVR92"/>
      <c r="BVS92"/>
      <c r="BVT92"/>
      <c r="BVU92"/>
      <c r="BVV92"/>
      <c r="BVW92"/>
      <c r="BVX92"/>
      <c r="BVY92"/>
      <c r="BVZ92"/>
      <c r="BWA92"/>
      <c r="BWB92"/>
      <c r="BWC92"/>
      <c r="BWD92"/>
      <c r="BWE92"/>
      <c r="BWF92"/>
      <c r="BWG92"/>
      <c r="BWH92"/>
      <c r="BWI92"/>
      <c r="BWJ92"/>
      <c r="BWK92"/>
      <c r="BWL92"/>
      <c r="BWM92"/>
      <c r="BWN92"/>
      <c r="BWO92"/>
      <c r="BWP92"/>
      <c r="BWQ92"/>
      <c r="BWR92"/>
      <c r="BWS92"/>
      <c r="BWT92"/>
      <c r="BWU92"/>
      <c r="BWV92"/>
      <c r="BWW92"/>
      <c r="BWX92"/>
      <c r="BWY92"/>
      <c r="BWZ92"/>
      <c r="BXA92"/>
      <c r="BXB92"/>
      <c r="BXC92"/>
      <c r="BXD92"/>
      <c r="BXE92"/>
      <c r="BXF92"/>
      <c r="BXG92"/>
      <c r="BXH92"/>
      <c r="BXI92"/>
      <c r="BXJ92"/>
      <c r="BXK92"/>
      <c r="BXL92"/>
      <c r="BXM92"/>
      <c r="BXN92"/>
      <c r="BXO92"/>
      <c r="BXP92"/>
      <c r="BXQ92"/>
      <c r="BXR92"/>
      <c r="BXS92"/>
      <c r="BXT92"/>
      <c r="BXU92"/>
      <c r="BXV92"/>
      <c r="BXW92"/>
      <c r="BXX92"/>
      <c r="BXY92"/>
      <c r="BXZ92"/>
      <c r="BYA92"/>
      <c r="BYB92"/>
      <c r="BYC92"/>
      <c r="BYD92"/>
      <c r="BYE92"/>
      <c r="BYF92"/>
      <c r="BYG92"/>
      <c r="BYH92"/>
      <c r="BYI92"/>
      <c r="BYJ92"/>
      <c r="BYK92"/>
      <c r="BYL92"/>
      <c r="BYM92"/>
      <c r="BYN92"/>
      <c r="BYO92"/>
      <c r="BYP92"/>
      <c r="BYQ92"/>
      <c r="BYR92"/>
      <c r="BYS92"/>
      <c r="BYT92"/>
      <c r="BYU92"/>
      <c r="BYV92"/>
      <c r="BYW92"/>
      <c r="BYX92"/>
      <c r="BYY92"/>
      <c r="BYZ92"/>
      <c r="BZA92"/>
      <c r="BZB92"/>
      <c r="BZC92"/>
      <c r="BZD92"/>
      <c r="BZE92"/>
      <c r="BZF92"/>
      <c r="BZG92"/>
      <c r="BZH92"/>
      <c r="BZI92"/>
      <c r="BZJ92"/>
      <c r="BZK92"/>
      <c r="BZL92"/>
      <c r="BZM92"/>
      <c r="BZN92"/>
      <c r="BZO92"/>
      <c r="BZP92"/>
      <c r="BZQ92"/>
      <c r="BZR92"/>
      <c r="BZS92"/>
      <c r="BZT92"/>
      <c r="BZU92"/>
      <c r="BZV92"/>
      <c r="BZW92"/>
      <c r="BZX92"/>
      <c r="BZY92"/>
      <c r="BZZ92"/>
      <c r="CAA92"/>
      <c r="CAB92"/>
      <c r="CAC92"/>
      <c r="CAD92"/>
      <c r="CAE92"/>
      <c r="CAF92"/>
      <c r="CAG92"/>
      <c r="CAH92"/>
      <c r="CAI92"/>
      <c r="CAJ92"/>
      <c r="CAK92"/>
      <c r="CAL92"/>
      <c r="CAM92"/>
      <c r="CAN92"/>
      <c r="CAO92"/>
      <c r="CAP92"/>
      <c r="CAQ92"/>
      <c r="CAR92"/>
      <c r="CAS92"/>
      <c r="CAT92"/>
      <c r="CAU92"/>
      <c r="CAV92"/>
      <c r="CAW92"/>
      <c r="CAX92"/>
      <c r="CAY92"/>
      <c r="CAZ92"/>
      <c r="CBA92"/>
      <c r="CBB92"/>
      <c r="CBC92"/>
      <c r="CBD92"/>
      <c r="CBE92"/>
      <c r="CBF92"/>
      <c r="CBG92"/>
      <c r="CBH92"/>
      <c r="CBI92"/>
      <c r="CBJ92"/>
      <c r="CBK92"/>
      <c r="CBL92"/>
      <c r="CBM92"/>
      <c r="CBN92"/>
      <c r="CBO92"/>
      <c r="CBP92"/>
      <c r="CBQ92"/>
      <c r="CBR92"/>
      <c r="CBS92"/>
      <c r="CBT92"/>
      <c r="CBU92"/>
      <c r="CBV92"/>
      <c r="CBW92"/>
      <c r="CBX92"/>
      <c r="CBY92"/>
      <c r="CBZ92"/>
      <c r="CCA92"/>
      <c r="CCB92"/>
      <c r="CCC92"/>
      <c r="CCD92"/>
      <c r="CCE92"/>
      <c r="CCF92"/>
      <c r="CCG92"/>
      <c r="CCH92"/>
      <c r="CCI92"/>
      <c r="CCJ92"/>
      <c r="CCK92"/>
      <c r="CCL92"/>
      <c r="CCM92"/>
      <c r="CCN92"/>
      <c r="CCO92"/>
      <c r="CCP92"/>
      <c r="CCQ92"/>
      <c r="CCR92"/>
      <c r="CCS92"/>
      <c r="CCT92"/>
      <c r="CCU92"/>
      <c r="CCV92"/>
      <c r="CCW92"/>
      <c r="CCX92"/>
      <c r="CCY92"/>
      <c r="CCZ92"/>
      <c r="CDA92"/>
      <c r="CDB92"/>
      <c r="CDC92"/>
      <c r="CDD92"/>
      <c r="CDE92"/>
      <c r="CDF92"/>
      <c r="CDG92"/>
      <c r="CDH92"/>
      <c r="CDI92"/>
      <c r="CDJ92"/>
      <c r="CDK92"/>
      <c r="CDL92"/>
      <c r="CDM92"/>
      <c r="CDN92"/>
      <c r="CDO92"/>
      <c r="CDP92"/>
      <c r="CDQ92"/>
      <c r="CDR92"/>
      <c r="CDS92"/>
      <c r="CDT92"/>
      <c r="CDU92"/>
      <c r="CDV92"/>
      <c r="CDW92"/>
      <c r="CDX92"/>
      <c r="CDY92"/>
      <c r="CDZ92"/>
      <c r="CEA92"/>
      <c r="CEB92"/>
      <c r="CEC92"/>
      <c r="CED92"/>
      <c r="CEE92"/>
      <c r="CEF92"/>
      <c r="CEG92"/>
      <c r="CEH92"/>
      <c r="CEI92"/>
      <c r="CEJ92"/>
      <c r="CEK92"/>
      <c r="CEL92"/>
      <c r="CEM92"/>
      <c r="CEN92"/>
      <c r="CEO92"/>
      <c r="CEP92"/>
      <c r="CEQ92"/>
      <c r="CER92"/>
      <c r="CES92"/>
      <c r="CET92"/>
      <c r="CEU92"/>
      <c r="CEV92"/>
      <c r="CEW92"/>
      <c r="CEX92"/>
      <c r="CEY92"/>
      <c r="CEZ92"/>
      <c r="CFA92"/>
      <c r="CFB92"/>
      <c r="CFC92"/>
      <c r="CFD92"/>
      <c r="CFE92"/>
      <c r="CFF92"/>
      <c r="CFG92"/>
      <c r="CFH92"/>
      <c r="CFI92"/>
      <c r="CFJ92"/>
      <c r="CFK92"/>
      <c r="CFL92"/>
      <c r="CFM92"/>
      <c r="CFN92"/>
      <c r="CFO92"/>
      <c r="CFP92"/>
      <c r="CFQ92"/>
      <c r="CFR92"/>
      <c r="CFS92"/>
      <c r="CFT92"/>
      <c r="CFU92"/>
      <c r="CFV92"/>
      <c r="CFW92"/>
      <c r="CFX92"/>
      <c r="CFY92"/>
      <c r="CFZ92"/>
      <c r="CGA92"/>
      <c r="CGB92"/>
      <c r="CGC92"/>
      <c r="CGD92"/>
      <c r="CGE92"/>
      <c r="CGF92"/>
      <c r="CGG92"/>
      <c r="CGH92"/>
      <c r="CGI92"/>
      <c r="CGJ92"/>
      <c r="CGK92"/>
      <c r="CGL92"/>
      <c r="CGM92"/>
      <c r="CGN92"/>
      <c r="CGO92"/>
      <c r="CGP92"/>
      <c r="CGQ92"/>
      <c r="CGR92"/>
      <c r="CGS92"/>
      <c r="CGT92"/>
      <c r="CGU92"/>
      <c r="CGV92"/>
      <c r="CGW92"/>
      <c r="CGX92"/>
      <c r="CGY92"/>
      <c r="CGZ92"/>
      <c r="CHA92"/>
      <c r="CHB92"/>
      <c r="CHC92"/>
      <c r="CHD92"/>
      <c r="CHE92"/>
      <c r="CHF92"/>
      <c r="CHG92"/>
      <c r="CHH92"/>
      <c r="CHI92"/>
      <c r="CHJ92"/>
      <c r="CHK92"/>
      <c r="CHL92"/>
      <c r="CHM92"/>
      <c r="CHN92"/>
      <c r="CHO92"/>
      <c r="CHP92"/>
      <c r="CHQ92"/>
      <c r="CHR92"/>
      <c r="CHS92"/>
      <c r="CHT92"/>
      <c r="CHU92"/>
      <c r="CHV92"/>
      <c r="CHW92"/>
      <c r="CHX92"/>
      <c r="CHY92"/>
      <c r="CHZ92"/>
      <c r="CIA92"/>
      <c r="CIB92"/>
      <c r="CIC92"/>
      <c r="CID92"/>
      <c r="CIE92"/>
      <c r="CIF92"/>
      <c r="CIG92"/>
      <c r="CIH92"/>
      <c r="CII92"/>
      <c r="CIJ92"/>
      <c r="CIK92"/>
      <c r="CIL92"/>
      <c r="CIM92"/>
      <c r="CIN92"/>
      <c r="CIO92"/>
      <c r="CIP92"/>
      <c r="CIQ92"/>
      <c r="CIR92"/>
      <c r="CIS92"/>
      <c r="CIT92"/>
      <c r="CIU92"/>
      <c r="CIV92"/>
      <c r="CIW92"/>
      <c r="CIX92"/>
      <c r="CIY92"/>
      <c r="CIZ92"/>
      <c r="CJA92"/>
      <c r="CJB92"/>
      <c r="CJC92"/>
      <c r="CJD92"/>
      <c r="CJE92"/>
      <c r="CJF92"/>
      <c r="CJG92"/>
      <c r="CJH92"/>
      <c r="CJI92"/>
      <c r="CJJ92"/>
      <c r="CJK92"/>
      <c r="CJL92"/>
      <c r="CJM92"/>
      <c r="CJN92"/>
      <c r="CJO92"/>
      <c r="CJP92"/>
      <c r="CJQ92"/>
      <c r="CJR92"/>
      <c r="CJS92"/>
      <c r="CJT92"/>
      <c r="CJU92"/>
      <c r="CJV92"/>
      <c r="CJW92"/>
      <c r="CJX92"/>
      <c r="CJY92"/>
      <c r="CJZ92"/>
      <c r="CKA92"/>
      <c r="CKB92"/>
      <c r="CKC92"/>
      <c r="CKD92"/>
      <c r="CKE92"/>
      <c r="CKF92"/>
      <c r="CKG92"/>
      <c r="CKH92"/>
      <c r="CKI92"/>
      <c r="CKJ92"/>
      <c r="CKK92"/>
      <c r="CKL92"/>
      <c r="CKM92"/>
      <c r="CKN92"/>
      <c r="CKO92"/>
      <c r="CKP92"/>
      <c r="CKQ92"/>
      <c r="CKR92"/>
      <c r="CKS92"/>
      <c r="CKT92"/>
      <c r="CKU92"/>
      <c r="CKV92"/>
      <c r="CKW92"/>
      <c r="CKX92"/>
      <c r="CKY92"/>
      <c r="CKZ92"/>
      <c r="CLA92"/>
      <c r="CLB92"/>
      <c r="CLC92"/>
      <c r="CLD92"/>
      <c r="CLE92"/>
      <c r="CLF92"/>
      <c r="CLG92"/>
      <c r="CLH92"/>
      <c r="CLI92"/>
      <c r="CLJ92"/>
      <c r="CLK92"/>
      <c r="CLL92"/>
      <c r="CLM92"/>
      <c r="CLN92"/>
      <c r="CLO92"/>
      <c r="CLP92"/>
      <c r="CLQ92"/>
      <c r="CLR92"/>
      <c r="CLS92"/>
      <c r="CLT92"/>
      <c r="CLU92"/>
      <c r="CLV92"/>
      <c r="CLW92"/>
      <c r="CLX92"/>
      <c r="CLY92"/>
      <c r="CLZ92"/>
      <c r="CMA92"/>
      <c r="CMB92"/>
      <c r="CMC92"/>
      <c r="CMD92"/>
      <c r="CME92"/>
      <c r="CMF92"/>
      <c r="CMG92"/>
      <c r="CMH92"/>
      <c r="CMI92"/>
      <c r="CMJ92"/>
      <c r="CMK92"/>
      <c r="CML92"/>
      <c r="CMM92"/>
      <c r="CMN92"/>
      <c r="CMO92"/>
      <c r="CMP92"/>
      <c r="CMQ92"/>
      <c r="CMR92"/>
      <c r="CMS92"/>
      <c r="CMT92"/>
      <c r="CMU92"/>
      <c r="CMV92"/>
      <c r="CMW92"/>
      <c r="CMX92"/>
      <c r="CMY92"/>
      <c r="CMZ92"/>
      <c r="CNA92"/>
      <c r="CNB92"/>
      <c r="CNC92"/>
      <c r="CND92"/>
      <c r="CNE92"/>
      <c r="CNF92"/>
      <c r="CNG92"/>
      <c r="CNH92"/>
      <c r="CNI92"/>
      <c r="CNJ92"/>
      <c r="CNK92"/>
      <c r="CNL92"/>
      <c r="CNM92"/>
      <c r="CNN92"/>
      <c r="CNO92"/>
      <c r="CNP92"/>
      <c r="CNQ92"/>
      <c r="CNR92"/>
      <c r="CNS92"/>
      <c r="CNT92"/>
      <c r="CNU92"/>
      <c r="CNV92"/>
      <c r="CNW92"/>
      <c r="CNX92"/>
      <c r="CNY92"/>
      <c r="CNZ92"/>
      <c r="COA92"/>
      <c r="COB92"/>
      <c r="COC92"/>
      <c r="COD92"/>
      <c r="COE92"/>
      <c r="COF92"/>
      <c r="COG92"/>
      <c r="COH92"/>
      <c r="COI92"/>
      <c r="COJ92"/>
      <c r="COK92"/>
      <c r="COL92"/>
      <c r="COM92"/>
      <c r="CON92"/>
      <c r="COO92"/>
      <c r="COP92"/>
      <c r="COQ92"/>
      <c r="COR92"/>
      <c r="COS92"/>
      <c r="COT92"/>
      <c r="COU92"/>
      <c r="COV92"/>
      <c r="COW92"/>
      <c r="COX92"/>
      <c r="COY92"/>
      <c r="COZ92"/>
      <c r="CPA92"/>
      <c r="CPB92"/>
      <c r="CPC92"/>
      <c r="CPD92"/>
      <c r="CPE92"/>
      <c r="CPF92"/>
      <c r="CPG92"/>
      <c r="CPH92"/>
      <c r="CPI92"/>
      <c r="CPJ92"/>
      <c r="CPK92"/>
      <c r="CPL92"/>
      <c r="CPM92"/>
      <c r="CPN92"/>
      <c r="CPO92"/>
      <c r="CPP92"/>
      <c r="CPQ92"/>
      <c r="CPR92"/>
      <c r="CPS92"/>
      <c r="CPT92"/>
      <c r="CPU92"/>
      <c r="CPV92"/>
      <c r="CPW92"/>
      <c r="CPX92"/>
      <c r="CPY92"/>
      <c r="CPZ92"/>
      <c r="CQA92"/>
      <c r="CQB92"/>
      <c r="CQC92"/>
      <c r="CQD92"/>
      <c r="CQE92"/>
      <c r="CQF92"/>
      <c r="CQG92"/>
      <c r="CQH92"/>
      <c r="CQI92"/>
      <c r="CQJ92"/>
      <c r="CQK92"/>
      <c r="CQL92"/>
      <c r="CQM92"/>
      <c r="CQN92"/>
      <c r="CQO92"/>
      <c r="CQP92"/>
      <c r="CQQ92"/>
      <c r="CQR92"/>
      <c r="CQS92"/>
      <c r="CQT92"/>
      <c r="CQU92"/>
      <c r="CQV92"/>
      <c r="CQW92"/>
      <c r="CQX92"/>
      <c r="CQY92"/>
      <c r="CQZ92"/>
      <c r="CRA92"/>
      <c r="CRB92"/>
      <c r="CRC92"/>
      <c r="CRD92"/>
      <c r="CRE92"/>
      <c r="CRF92"/>
      <c r="CRG92"/>
      <c r="CRH92"/>
      <c r="CRI92"/>
      <c r="CRJ92"/>
      <c r="CRK92"/>
      <c r="CRL92"/>
      <c r="CRM92"/>
      <c r="CRN92"/>
      <c r="CRO92"/>
      <c r="CRP92"/>
      <c r="CRQ92"/>
      <c r="CRR92"/>
      <c r="CRS92"/>
      <c r="CRT92"/>
      <c r="CRU92"/>
      <c r="CRV92"/>
      <c r="CRW92"/>
      <c r="CRX92"/>
      <c r="CRY92"/>
      <c r="CRZ92"/>
      <c r="CSA92"/>
      <c r="CSB92"/>
      <c r="CSC92"/>
      <c r="CSD92"/>
      <c r="CSE92"/>
      <c r="CSF92"/>
      <c r="CSG92"/>
      <c r="CSH92"/>
      <c r="CSI92"/>
      <c r="CSJ92"/>
      <c r="CSK92"/>
      <c r="CSL92"/>
      <c r="CSM92"/>
      <c r="CSN92"/>
      <c r="CSO92"/>
      <c r="CSP92"/>
      <c r="CSQ92"/>
      <c r="CSR92"/>
      <c r="CSS92"/>
      <c r="CST92"/>
      <c r="CSU92"/>
      <c r="CSV92"/>
      <c r="CSW92"/>
      <c r="CSX92"/>
      <c r="CSY92"/>
      <c r="CSZ92"/>
      <c r="CTA92"/>
      <c r="CTB92"/>
      <c r="CTC92"/>
      <c r="CTD92"/>
      <c r="CTE92"/>
      <c r="CTF92"/>
      <c r="CTG92"/>
      <c r="CTH92"/>
      <c r="CTI92"/>
      <c r="CTJ92"/>
      <c r="CTK92"/>
      <c r="CTL92"/>
      <c r="CTM92"/>
      <c r="CTN92"/>
      <c r="CTO92"/>
      <c r="CTP92"/>
      <c r="CTQ92"/>
      <c r="CTR92"/>
      <c r="CTS92"/>
      <c r="CTT92"/>
      <c r="CTU92"/>
      <c r="CTV92"/>
      <c r="CTW92"/>
      <c r="CTX92"/>
      <c r="CTY92"/>
      <c r="CTZ92"/>
      <c r="CUA92"/>
      <c r="CUB92"/>
      <c r="CUC92"/>
      <c r="CUD92"/>
      <c r="CUE92"/>
      <c r="CUF92"/>
      <c r="CUG92"/>
      <c r="CUH92"/>
      <c r="CUI92"/>
      <c r="CUJ92"/>
      <c r="CUK92"/>
      <c r="CUL92"/>
      <c r="CUM92"/>
      <c r="CUN92"/>
      <c r="CUO92"/>
      <c r="CUP92"/>
      <c r="CUQ92"/>
      <c r="CUR92"/>
      <c r="CUS92"/>
      <c r="CUT92"/>
      <c r="CUU92"/>
      <c r="CUV92"/>
      <c r="CUW92"/>
      <c r="CUX92"/>
      <c r="CUY92"/>
      <c r="CUZ92"/>
      <c r="CVA92"/>
      <c r="CVB92"/>
      <c r="CVC92"/>
      <c r="CVD92"/>
      <c r="CVE92"/>
      <c r="CVF92"/>
      <c r="CVG92"/>
      <c r="CVH92"/>
      <c r="CVI92"/>
      <c r="CVJ92"/>
      <c r="CVK92"/>
      <c r="CVL92"/>
      <c r="CVM92"/>
      <c r="CVN92"/>
      <c r="CVO92"/>
      <c r="CVP92"/>
      <c r="CVQ92"/>
      <c r="CVR92"/>
      <c r="CVS92"/>
      <c r="CVT92"/>
      <c r="CVU92"/>
      <c r="CVV92"/>
      <c r="CVW92"/>
      <c r="CVX92"/>
      <c r="CVY92"/>
      <c r="CVZ92"/>
      <c r="CWA92"/>
      <c r="CWB92"/>
      <c r="CWC92"/>
      <c r="CWD92"/>
      <c r="CWE92"/>
      <c r="CWF92"/>
      <c r="CWG92"/>
      <c r="CWH92"/>
      <c r="CWI92"/>
      <c r="CWJ92"/>
      <c r="CWK92"/>
      <c r="CWL92"/>
      <c r="CWM92"/>
      <c r="CWN92"/>
      <c r="CWO92"/>
      <c r="CWP92"/>
      <c r="CWQ92"/>
      <c r="CWR92"/>
      <c r="CWS92"/>
      <c r="CWT92"/>
      <c r="CWU92"/>
      <c r="CWV92"/>
      <c r="CWW92"/>
      <c r="CWX92"/>
      <c r="CWY92"/>
      <c r="CWZ92"/>
      <c r="CXA92"/>
      <c r="CXB92"/>
      <c r="CXC92"/>
      <c r="CXD92"/>
      <c r="CXE92"/>
      <c r="CXF92"/>
      <c r="CXG92"/>
      <c r="CXH92"/>
      <c r="CXI92"/>
      <c r="CXJ92"/>
      <c r="CXK92"/>
      <c r="CXL92"/>
      <c r="CXM92"/>
      <c r="CXN92"/>
      <c r="CXO92"/>
      <c r="CXP92"/>
      <c r="CXQ92"/>
      <c r="CXR92"/>
      <c r="CXS92"/>
      <c r="CXT92"/>
      <c r="CXU92"/>
      <c r="CXV92"/>
      <c r="CXW92"/>
      <c r="CXX92"/>
      <c r="CXY92"/>
      <c r="CXZ92"/>
      <c r="CYA92"/>
      <c r="CYB92"/>
      <c r="CYC92"/>
      <c r="CYD92"/>
      <c r="CYE92"/>
      <c r="CYF92"/>
      <c r="CYG92"/>
      <c r="CYH92"/>
      <c r="CYI92"/>
      <c r="CYJ92"/>
      <c r="CYK92"/>
      <c r="CYL92"/>
      <c r="CYM92"/>
      <c r="CYN92"/>
      <c r="CYO92"/>
      <c r="CYP92"/>
      <c r="CYQ92"/>
      <c r="CYR92"/>
      <c r="CYS92"/>
      <c r="CYT92"/>
      <c r="CYU92"/>
      <c r="CYV92"/>
      <c r="CYW92"/>
      <c r="CYX92"/>
      <c r="CYY92"/>
      <c r="CYZ92"/>
      <c r="CZA92"/>
      <c r="CZB92"/>
      <c r="CZC92"/>
      <c r="CZD92"/>
      <c r="CZE92"/>
      <c r="CZF92"/>
      <c r="CZG92"/>
      <c r="CZH92"/>
      <c r="CZI92"/>
      <c r="CZJ92"/>
      <c r="CZK92"/>
      <c r="CZL92"/>
      <c r="CZM92"/>
      <c r="CZN92"/>
      <c r="CZO92"/>
      <c r="CZP92"/>
      <c r="CZQ92"/>
      <c r="CZR92"/>
      <c r="CZS92"/>
      <c r="CZT92"/>
      <c r="CZU92"/>
      <c r="CZV92"/>
      <c r="CZW92"/>
      <c r="CZX92"/>
      <c r="CZY92"/>
      <c r="CZZ92"/>
      <c r="DAA92"/>
      <c r="DAB92"/>
      <c r="DAC92"/>
      <c r="DAD92"/>
      <c r="DAE92"/>
      <c r="DAF92"/>
      <c r="DAG92"/>
      <c r="DAH92"/>
      <c r="DAI92"/>
      <c r="DAJ92"/>
      <c r="DAK92"/>
      <c r="DAL92"/>
      <c r="DAM92"/>
      <c r="DAN92"/>
      <c r="DAO92"/>
      <c r="DAP92"/>
      <c r="DAQ92"/>
      <c r="DAR92"/>
      <c r="DAS92"/>
      <c r="DAT92"/>
      <c r="DAU92"/>
      <c r="DAV92"/>
      <c r="DAW92"/>
      <c r="DAX92"/>
      <c r="DAY92"/>
      <c r="DAZ92"/>
      <c r="DBA92"/>
      <c r="DBB92"/>
      <c r="DBC92"/>
      <c r="DBD92"/>
      <c r="DBE92"/>
      <c r="DBF92"/>
      <c r="DBG92"/>
      <c r="DBH92"/>
      <c r="DBI92"/>
      <c r="DBJ92"/>
      <c r="DBK92"/>
      <c r="DBL92"/>
      <c r="DBM92"/>
      <c r="DBN92"/>
      <c r="DBO92"/>
      <c r="DBP92"/>
      <c r="DBQ92"/>
      <c r="DBR92"/>
      <c r="DBS92"/>
      <c r="DBT92"/>
      <c r="DBU92"/>
      <c r="DBV92"/>
      <c r="DBW92"/>
      <c r="DBX92"/>
      <c r="DBY92"/>
      <c r="DBZ92"/>
      <c r="DCA92"/>
      <c r="DCB92"/>
      <c r="DCC92"/>
      <c r="DCD92"/>
      <c r="DCE92"/>
      <c r="DCF92"/>
      <c r="DCG92"/>
      <c r="DCH92"/>
      <c r="DCI92"/>
      <c r="DCJ92"/>
      <c r="DCK92"/>
      <c r="DCL92"/>
      <c r="DCM92"/>
      <c r="DCN92"/>
      <c r="DCO92"/>
      <c r="DCP92"/>
      <c r="DCQ92"/>
      <c r="DCR92"/>
      <c r="DCS92"/>
      <c r="DCT92"/>
      <c r="DCU92"/>
      <c r="DCV92"/>
      <c r="DCW92"/>
      <c r="DCX92"/>
      <c r="DCY92"/>
      <c r="DCZ92"/>
      <c r="DDA92"/>
      <c r="DDB92"/>
      <c r="DDC92"/>
      <c r="DDD92"/>
      <c r="DDE92"/>
      <c r="DDF92"/>
      <c r="DDG92"/>
      <c r="DDH92"/>
      <c r="DDI92"/>
      <c r="DDJ92"/>
      <c r="DDK92"/>
      <c r="DDL92"/>
      <c r="DDM92"/>
      <c r="DDN92"/>
      <c r="DDO92"/>
      <c r="DDP92"/>
      <c r="DDQ92"/>
      <c r="DDR92"/>
      <c r="DDS92"/>
      <c r="DDT92"/>
      <c r="DDU92"/>
      <c r="DDV92"/>
      <c r="DDW92"/>
      <c r="DDX92"/>
      <c r="DDY92"/>
      <c r="DDZ92"/>
      <c r="DEA92"/>
      <c r="DEB92"/>
      <c r="DEC92"/>
      <c r="DED92"/>
      <c r="DEE92"/>
      <c r="DEF92"/>
      <c r="DEG92"/>
      <c r="DEH92"/>
      <c r="DEI92"/>
      <c r="DEJ92"/>
      <c r="DEK92"/>
      <c r="DEL92"/>
      <c r="DEM92"/>
      <c r="DEN92"/>
      <c r="DEO92"/>
      <c r="DEP92"/>
      <c r="DEQ92"/>
      <c r="DER92"/>
      <c r="DES92"/>
      <c r="DET92"/>
      <c r="DEU92"/>
      <c r="DEV92"/>
      <c r="DEW92"/>
      <c r="DEX92"/>
      <c r="DEY92"/>
      <c r="DEZ92"/>
      <c r="DFA92"/>
      <c r="DFB92"/>
      <c r="DFC92"/>
      <c r="DFD92"/>
      <c r="DFE92"/>
      <c r="DFF92"/>
      <c r="DFG92"/>
      <c r="DFH92"/>
      <c r="DFI92"/>
      <c r="DFJ92"/>
      <c r="DFK92"/>
      <c r="DFL92"/>
      <c r="DFM92"/>
      <c r="DFN92"/>
      <c r="DFO92"/>
      <c r="DFP92"/>
      <c r="DFQ92"/>
      <c r="DFR92"/>
      <c r="DFS92"/>
      <c r="DFT92"/>
      <c r="DFU92"/>
      <c r="DFV92"/>
      <c r="DFW92"/>
      <c r="DFX92"/>
      <c r="DFY92"/>
      <c r="DFZ92"/>
      <c r="DGA92"/>
      <c r="DGB92"/>
      <c r="DGC92"/>
      <c r="DGD92"/>
      <c r="DGE92"/>
      <c r="DGF92"/>
      <c r="DGG92"/>
      <c r="DGH92"/>
      <c r="DGI92"/>
      <c r="DGJ92"/>
      <c r="DGK92"/>
      <c r="DGL92"/>
      <c r="DGM92"/>
      <c r="DGN92"/>
      <c r="DGO92"/>
      <c r="DGP92"/>
      <c r="DGQ92"/>
      <c r="DGR92"/>
      <c r="DGS92"/>
      <c r="DGT92"/>
      <c r="DGU92"/>
      <c r="DGV92"/>
      <c r="DGW92"/>
      <c r="DGX92"/>
      <c r="DGY92"/>
      <c r="DGZ92"/>
      <c r="DHA92"/>
      <c r="DHB92"/>
      <c r="DHC92"/>
      <c r="DHD92"/>
      <c r="DHE92"/>
      <c r="DHF92"/>
      <c r="DHG92"/>
      <c r="DHH92"/>
      <c r="DHI92"/>
      <c r="DHJ92"/>
      <c r="DHK92"/>
      <c r="DHL92"/>
      <c r="DHM92"/>
      <c r="DHN92"/>
      <c r="DHO92"/>
      <c r="DHP92"/>
      <c r="DHQ92"/>
      <c r="DHR92"/>
      <c r="DHS92"/>
      <c r="DHT92"/>
      <c r="DHU92"/>
      <c r="DHV92"/>
      <c r="DHW92"/>
      <c r="DHX92"/>
      <c r="DHY92"/>
      <c r="DHZ92"/>
      <c r="DIA92"/>
      <c r="DIB92"/>
      <c r="DIC92"/>
      <c r="DID92"/>
      <c r="DIE92"/>
      <c r="DIF92"/>
      <c r="DIG92"/>
      <c r="DIH92"/>
      <c r="DII92"/>
      <c r="DIJ92"/>
      <c r="DIK92"/>
      <c r="DIL92"/>
      <c r="DIM92"/>
      <c r="DIN92"/>
      <c r="DIO92"/>
      <c r="DIP92"/>
      <c r="DIQ92"/>
      <c r="DIR92"/>
      <c r="DIS92"/>
      <c r="DIT92"/>
      <c r="DIU92"/>
      <c r="DIV92"/>
      <c r="DIW92"/>
      <c r="DIX92"/>
      <c r="DIY92"/>
      <c r="DIZ92"/>
      <c r="DJA92"/>
      <c r="DJB92"/>
      <c r="DJC92"/>
      <c r="DJD92"/>
      <c r="DJE92"/>
      <c r="DJF92"/>
      <c r="DJG92"/>
      <c r="DJH92"/>
      <c r="DJI92"/>
      <c r="DJJ92"/>
      <c r="DJK92"/>
      <c r="DJL92"/>
      <c r="DJM92"/>
      <c r="DJN92"/>
      <c r="DJO92"/>
      <c r="DJP92"/>
      <c r="DJQ92"/>
      <c r="DJR92"/>
      <c r="DJS92"/>
      <c r="DJT92"/>
      <c r="DJU92"/>
      <c r="DJV92"/>
      <c r="DJW92"/>
      <c r="DJX92"/>
      <c r="DJY92"/>
      <c r="DJZ92"/>
      <c r="DKA92"/>
      <c r="DKB92"/>
      <c r="DKC92"/>
      <c r="DKD92"/>
      <c r="DKE92"/>
      <c r="DKF92"/>
      <c r="DKG92"/>
      <c r="DKH92"/>
      <c r="DKI92"/>
      <c r="DKJ92"/>
      <c r="DKK92"/>
      <c r="DKL92"/>
      <c r="DKM92"/>
      <c r="DKN92"/>
      <c r="DKO92"/>
      <c r="DKP92"/>
      <c r="DKQ92"/>
      <c r="DKR92"/>
      <c r="DKS92"/>
      <c r="DKT92"/>
      <c r="DKU92"/>
      <c r="DKV92"/>
      <c r="DKW92"/>
      <c r="DKX92"/>
      <c r="DKY92"/>
      <c r="DKZ92"/>
      <c r="DLA92"/>
      <c r="DLB92"/>
      <c r="DLC92"/>
      <c r="DLD92"/>
      <c r="DLE92"/>
      <c r="DLF92"/>
      <c r="DLG92"/>
      <c r="DLH92"/>
      <c r="DLI92"/>
      <c r="DLJ92"/>
      <c r="DLK92"/>
      <c r="DLL92"/>
      <c r="DLM92"/>
      <c r="DLN92"/>
      <c r="DLO92"/>
      <c r="DLP92"/>
      <c r="DLQ92"/>
      <c r="DLR92"/>
      <c r="DLS92"/>
      <c r="DLT92"/>
      <c r="DLU92"/>
      <c r="DLV92"/>
      <c r="DLW92"/>
      <c r="DLX92"/>
      <c r="DLY92"/>
      <c r="DLZ92"/>
      <c r="DMA92"/>
      <c r="DMB92"/>
      <c r="DMC92"/>
      <c r="DMD92"/>
      <c r="DME92"/>
      <c r="DMF92"/>
      <c r="DMG92"/>
      <c r="DMH92"/>
      <c r="DMI92"/>
      <c r="DMJ92"/>
      <c r="DMK92"/>
      <c r="DML92"/>
      <c r="DMM92"/>
      <c r="DMN92"/>
      <c r="DMO92"/>
      <c r="DMP92"/>
      <c r="DMQ92"/>
      <c r="DMR92"/>
      <c r="DMS92"/>
      <c r="DMT92"/>
      <c r="DMU92"/>
      <c r="DMV92"/>
      <c r="DMW92"/>
      <c r="DMX92"/>
      <c r="DMY92"/>
      <c r="DMZ92"/>
      <c r="DNA92"/>
      <c r="DNB92"/>
      <c r="DNC92"/>
      <c r="DND92"/>
      <c r="DNE92"/>
      <c r="DNF92"/>
      <c r="DNG92"/>
      <c r="DNH92"/>
      <c r="DNI92"/>
      <c r="DNJ92"/>
      <c r="DNK92"/>
      <c r="DNL92"/>
      <c r="DNM92"/>
      <c r="DNN92"/>
      <c r="DNO92"/>
      <c r="DNP92"/>
      <c r="DNQ92"/>
      <c r="DNR92"/>
      <c r="DNS92"/>
      <c r="DNT92"/>
      <c r="DNU92"/>
      <c r="DNV92"/>
      <c r="DNW92"/>
      <c r="DNX92"/>
      <c r="DNY92"/>
      <c r="DNZ92"/>
      <c r="DOA92"/>
      <c r="DOB92"/>
      <c r="DOC92"/>
      <c r="DOD92"/>
      <c r="DOE92"/>
      <c r="DOF92"/>
      <c r="DOG92"/>
      <c r="DOH92"/>
      <c r="DOI92"/>
      <c r="DOJ92"/>
      <c r="DOK92"/>
      <c r="DOL92"/>
      <c r="DOM92"/>
      <c r="DON92"/>
      <c r="DOO92"/>
      <c r="DOP92"/>
      <c r="DOQ92"/>
      <c r="DOR92"/>
      <c r="DOS92"/>
      <c r="DOT92"/>
      <c r="DOU92"/>
      <c r="DOV92"/>
      <c r="DOW92"/>
      <c r="DOX92"/>
      <c r="DOY92"/>
      <c r="DOZ92"/>
      <c r="DPA92"/>
      <c r="DPB92"/>
      <c r="DPC92"/>
      <c r="DPD92"/>
      <c r="DPE92"/>
      <c r="DPF92"/>
      <c r="DPG92"/>
      <c r="DPH92"/>
      <c r="DPI92"/>
      <c r="DPJ92"/>
      <c r="DPK92"/>
      <c r="DPL92"/>
      <c r="DPM92"/>
      <c r="DPN92"/>
      <c r="DPO92"/>
      <c r="DPP92"/>
      <c r="DPQ92"/>
      <c r="DPR92"/>
      <c r="DPS92"/>
      <c r="DPT92"/>
      <c r="DPU92"/>
      <c r="DPV92"/>
      <c r="DPW92"/>
      <c r="DPX92"/>
      <c r="DPY92"/>
      <c r="DPZ92"/>
      <c r="DQA92"/>
      <c r="DQB92"/>
      <c r="DQC92"/>
      <c r="DQD92"/>
      <c r="DQE92"/>
      <c r="DQF92"/>
      <c r="DQG92"/>
      <c r="DQH92"/>
      <c r="DQI92"/>
      <c r="DQJ92"/>
      <c r="DQK92"/>
      <c r="DQL92"/>
      <c r="DQM92"/>
      <c r="DQN92"/>
      <c r="DQO92"/>
      <c r="DQP92"/>
      <c r="DQQ92"/>
      <c r="DQR92"/>
      <c r="DQS92"/>
      <c r="DQT92"/>
      <c r="DQU92"/>
      <c r="DQV92"/>
      <c r="DQW92"/>
      <c r="DQX92"/>
      <c r="DQY92"/>
      <c r="DQZ92"/>
      <c r="DRA92"/>
      <c r="DRB92"/>
      <c r="DRC92"/>
      <c r="DRD92"/>
      <c r="DRE92"/>
      <c r="DRF92"/>
      <c r="DRG92"/>
      <c r="DRH92"/>
      <c r="DRI92"/>
      <c r="DRJ92"/>
      <c r="DRK92"/>
      <c r="DRL92"/>
      <c r="DRM92"/>
      <c r="DRN92"/>
      <c r="DRO92"/>
      <c r="DRP92"/>
      <c r="DRQ92"/>
      <c r="DRR92"/>
      <c r="DRS92"/>
      <c r="DRT92"/>
      <c r="DRU92"/>
      <c r="DRV92"/>
      <c r="DRW92"/>
      <c r="DRX92"/>
      <c r="DRY92"/>
      <c r="DRZ92"/>
      <c r="DSA92"/>
      <c r="DSB92"/>
      <c r="DSC92"/>
      <c r="DSD92"/>
      <c r="DSE92"/>
      <c r="DSF92"/>
      <c r="DSG92"/>
      <c r="DSH92"/>
      <c r="DSI92"/>
      <c r="DSJ92"/>
      <c r="DSK92"/>
      <c r="DSL92"/>
      <c r="DSM92"/>
      <c r="DSN92"/>
      <c r="DSO92"/>
      <c r="DSP92"/>
      <c r="DSQ92"/>
      <c r="DSR92"/>
      <c r="DSS92"/>
      <c r="DST92"/>
      <c r="DSU92"/>
      <c r="DSV92"/>
      <c r="DSW92"/>
      <c r="DSX92"/>
      <c r="DSY92"/>
      <c r="DSZ92"/>
      <c r="DTA92"/>
      <c r="DTB92"/>
      <c r="DTC92"/>
      <c r="DTD92"/>
      <c r="DTE92"/>
      <c r="DTF92"/>
      <c r="DTG92"/>
      <c r="DTH92"/>
      <c r="DTI92"/>
      <c r="DTJ92"/>
      <c r="DTK92"/>
      <c r="DTL92"/>
      <c r="DTM92"/>
      <c r="DTN92"/>
      <c r="DTO92"/>
      <c r="DTP92"/>
      <c r="DTQ92"/>
      <c r="DTR92"/>
      <c r="DTS92"/>
      <c r="DTT92"/>
      <c r="DTU92"/>
      <c r="DTV92"/>
      <c r="DTW92"/>
      <c r="DTX92"/>
      <c r="DTY92"/>
      <c r="DTZ92"/>
      <c r="DUA92"/>
      <c r="DUB92"/>
      <c r="DUC92"/>
      <c r="DUD92"/>
      <c r="DUE92"/>
      <c r="DUF92"/>
      <c r="DUG92"/>
      <c r="DUH92"/>
      <c r="DUI92"/>
      <c r="DUJ92"/>
      <c r="DUK92"/>
      <c r="DUL92"/>
      <c r="DUM92"/>
      <c r="DUN92"/>
      <c r="DUO92"/>
      <c r="DUP92"/>
      <c r="DUQ92"/>
      <c r="DUR92"/>
      <c r="DUS92"/>
      <c r="DUT92"/>
      <c r="DUU92"/>
      <c r="DUV92"/>
      <c r="DUW92"/>
      <c r="DUX92"/>
      <c r="DUY92"/>
      <c r="DUZ92"/>
      <c r="DVA92"/>
      <c r="DVB92"/>
      <c r="DVC92"/>
      <c r="DVD92"/>
      <c r="DVE92"/>
      <c r="DVF92"/>
      <c r="DVG92"/>
      <c r="DVH92"/>
      <c r="DVI92"/>
      <c r="DVJ92"/>
      <c r="DVK92"/>
      <c r="DVL92"/>
      <c r="DVM92"/>
      <c r="DVN92"/>
      <c r="DVO92"/>
      <c r="DVP92"/>
      <c r="DVQ92"/>
      <c r="DVR92"/>
      <c r="DVS92"/>
      <c r="DVT92"/>
      <c r="DVU92"/>
      <c r="DVV92"/>
      <c r="DVW92"/>
      <c r="DVX92"/>
      <c r="DVY92"/>
      <c r="DVZ92"/>
      <c r="DWA92"/>
      <c r="DWB92"/>
      <c r="DWC92"/>
      <c r="DWD92"/>
      <c r="DWE92"/>
      <c r="DWF92"/>
      <c r="DWG92"/>
      <c r="DWH92"/>
      <c r="DWI92"/>
      <c r="DWJ92"/>
      <c r="DWK92"/>
      <c r="DWL92"/>
      <c r="DWM92"/>
      <c r="DWN92"/>
      <c r="DWO92"/>
      <c r="DWP92"/>
      <c r="DWQ92"/>
      <c r="DWR92"/>
      <c r="DWS92"/>
      <c r="DWT92"/>
      <c r="DWU92"/>
      <c r="DWV92"/>
      <c r="DWW92"/>
      <c r="DWX92"/>
      <c r="DWY92"/>
      <c r="DWZ92"/>
      <c r="DXA92"/>
      <c r="DXB92"/>
      <c r="DXC92"/>
      <c r="DXD92"/>
      <c r="DXE92"/>
      <c r="DXF92"/>
      <c r="DXG92"/>
      <c r="DXH92"/>
      <c r="DXI92"/>
      <c r="DXJ92"/>
      <c r="DXK92"/>
      <c r="DXL92"/>
      <c r="DXM92"/>
      <c r="DXN92"/>
      <c r="DXO92"/>
      <c r="DXP92"/>
      <c r="DXQ92"/>
      <c r="DXR92"/>
      <c r="DXS92"/>
      <c r="DXT92"/>
      <c r="DXU92"/>
      <c r="DXV92"/>
      <c r="DXW92"/>
      <c r="DXX92"/>
      <c r="DXY92"/>
      <c r="DXZ92"/>
      <c r="DYA92"/>
      <c r="DYB92"/>
      <c r="DYC92"/>
      <c r="DYD92"/>
      <c r="DYE92"/>
      <c r="DYF92"/>
      <c r="DYG92"/>
      <c r="DYH92"/>
      <c r="DYI92"/>
      <c r="DYJ92"/>
      <c r="DYK92"/>
      <c r="DYL92"/>
      <c r="DYM92"/>
      <c r="DYN92"/>
      <c r="DYO92"/>
      <c r="DYP92"/>
      <c r="DYQ92"/>
      <c r="DYR92"/>
      <c r="DYS92"/>
      <c r="DYT92"/>
      <c r="DYU92"/>
      <c r="DYV92"/>
      <c r="DYW92"/>
      <c r="DYX92"/>
      <c r="DYY92"/>
      <c r="DYZ92"/>
      <c r="DZA92"/>
      <c r="DZB92"/>
      <c r="DZC92"/>
      <c r="DZD92"/>
      <c r="DZE92"/>
      <c r="DZF92"/>
      <c r="DZG92"/>
      <c r="DZH92"/>
      <c r="DZI92"/>
      <c r="DZJ92"/>
      <c r="DZK92"/>
      <c r="DZL92"/>
      <c r="DZM92"/>
      <c r="DZN92"/>
      <c r="DZO92"/>
      <c r="DZP92"/>
      <c r="DZQ92"/>
      <c r="DZR92"/>
      <c r="DZS92"/>
      <c r="DZT92"/>
      <c r="DZU92"/>
      <c r="DZV92"/>
      <c r="DZW92"/>
      <c r="DZX92"/>
      <c r="DZY92"/>
      <c r="DZZ92"/>
      <c r="EAA92"/>
      <c r="EAB92"/>
      <c r="EAC92"/>
      <c r="EAD92"/>
      <c r="EAE92"/>
      <c r="EAF92"/>
      <c r="EAG92"/>
      <c r="EAH92"/>
      <c r="EAI92"/>
      <c r="EAJ92"/>
      <c r="EAK92"/>
      <c r="EAL92"/>
      <c r="EAM92"/>
      <c r="EAN92"/>
      <c r="EAO92"/>
      <c r="EAP92"/>
      <c r="EAQ92"/>
      <c r="EAR92"/>
      <c r="EAS92"/>
      <c r="EAT92"/>
      <c r="EAU92"/>
      <c r="EAV92"/>
      <c r="EAW92"/>
      <c r="EAX92"/>
      <c r="EAY92"/>
      <c r="EAZ92"/>
      <c r="EBA92"/>
      <c r="EBB92"/>
      <c r="EBC92"/>
      <c r="EBD92"/>
      <c r="EBE92"/>
      <c r="EBF92"/>
      <c r="EBG92"/>
      <c r="EBH92"/>
      <c r="EBI92"/>
      <c r="EBJ92"/>
      <c r="EBK92"/>
      <c r="EBL92"/>
      <c r="EBM92"/>
      <c r="EBN92"/>
      <c r="EBO92"/>
      <c r="EBP92"/>
      <c r="EBQ92"/>
      <c r="EBR92"/>
      <c r="EBS92"/>
      <c r="EBT92"/>
      <c r="EBU92"/>
      <c r="EBV92"/>
      <c r="EBW92"/>
      <c r="EBX92"/>
      <c r="EBY92"/>
      <c r="EBZ92"/>
      <c r="ECA92"/>
      <c r="ECB92"/>
      <c r="ECC92"/>
      <c r="ECD92"/>
      <c r="ECE92"/>
      <c r="ECF92"/>
      <c r="ECG92"/>
      <c r="ECH92"/>
      <c r="ECI92"/>
      <c r="ECJ92"/>
      <c r="ECK92"/>
      <c r="ECL92"/>
      <c r="ECM92"/>
      <c r="ECN92"/>
      <c r="ECO92"/>
      <c r="ECP92"/>
      <c r="ECQ92"/>
      <c r="ECR92"/>
      <c r="ECS92"/>
      <c r="ECT92"/>
      <c r="ECU92"/>
      <c r="ECV92"/>
      <c r="ECW92"/>
      <c r="ECX92"/>
      <c r="ECY92"/>
      <c r="ECZ92"/>
      <c r="EDA92"/>
      <c r="EDB92"/>
      <c r="EDC92"/>
      <c r="EDD92"/>
      <c r="EDE92"/>
      <c r="EDF92"/>
      <c r="EDG92"/>
      <c r="EDH92"/>
      <c r="EDI92"/>
      <c r="EDJ92"/>
      <c r="EDK92"/>
      <c r="EDL92"/>
      <c r="EDM92"/>
      <c r="EDN92"/>
      <c r="EDO92"/>
      <c r="EDP92"/>
      <c r="EDQ92"/>
      <c r="EDR92"/>
      <c r="EDS92"/>
      <c r="EDT92"/>
      <c r="EDU92"/>
      <c r="EDV92"/>
      <c r="EDW92"/>
      <c r="EDX92"/>
      <c r="EDY92"/>
      <c r="EDZ92"/>
      <c r="EEA92"/>
      <c r="EEB92"/>
      <c r="EEC92"/>
      <c r="EED92"/>
      <c r="EEE92"/>
      <c r="EEF92"/>
      <c r="EEG92"/>
      <c r="EEH92"/>
      <c r="EEI92"/>
      <c r="EEJ92"/>
      <c r="EEK92"/>
      <c r="EEL92"/>
      <c r="EEM92"/>
      <c r="EEN92"/>
      <c r="EEO92"/>
      <c r="EEP92"/>
      <c r="EEQ92"/>
      <c r="EER92"/>
      <c r="EES92"/>
      <c r="EET92"/>
      <c r="EEU92"/>
      <c r="EEV92"/>
      <c r="EEW92"/>
      <c r="EEX92"/>
      <c r="EEY92"/>
      <c r="EEZ92"/>
      <c r="EFA92"/>
      <c r="EFB92"/>
      <c r="EFC92"/>
      <c r="EFD92"/>
      <c r="EFE92"/>
      <c r="EFF92"/>
      <c r="EFG92"/>
      <c r="EFH92"/>
      <c r="EFI92"/>
      <c r="EFJ92"/>
      <c r="EFK92"/>
      <c r="EFL92"/>
      <c r="EFM92"/>
      <c r="EFN92"/>
      <c r="EFO92"/>
      <c r="EFP92"/>
      <c r="EFQ92"/>
      <c r="EFR92"/>
      <c r="EFS92"/>
      <c r="EFT92"/>
      <c r="EFU92"/>
      <c r="EFV92"/>
      <c r="EFW92"/>
      <c r="EFX92"/>
      <c r="EFY92"/>
      <c r="EFZ92"/>
      <c r="EGA92"/>
      <c r="EGB92"/>
      <c r="EGC92"/>
      <c r="EGD92"/>
      <c r="EGE92"/>
      <c r="EGF92"/>
      <c r="EGG92"/>
      <c r="EGH92"/>
      <c r="EGI92"/>
      <c r="EGJ92"/>
      <c r="EGK92"/>
      <c r="EGL92"/>
      <c r="EGM92"/>
      <c r="EGN92"/>
      <c r="EGO92"/>
      <c r="EGP92"/>
      <c r="EGQ92"/>
      <c r="EGR92"/>
      <c r="EGS92"/>
      <c r="EGT92"/>
      <c r="EGU92"/>
      <c r="EGV92"/>
      <c r="EGW92"/>
      <c r="EGX92"/>
      <c r="EGY92"/>
      <c r="EGZ92"/>
      <c r="EHA92"/>
      <c r="EHB92"/>
      <c r="EHC92"/>
      <c r="EHD92"/>
      <c r="EHE92"/>
      <c r="EHF92"/>
      <c r="EHG92"/>
      <c r="EHH92"/>
      <c r="EHI92"/>
      <c r="EHJ92"/>
      <c r="EHK92"/>
      <c r="EHL92"/>
      <c r="EHM92"/>
      <c r="EHN92"/>
      <c r="EHO92"/>
      <c r="EHP92"/>
      <c r="EHQ92"/>
      <c r="EHR92"/>
      <c r="EHS92"/>
      <c r="EHT92"/>
      <c r="EHU92"/>
      <c r="EHV92"/>
      <c r="EHW92"/>
      <c r="EHX92"/>
      <c r="EHY92"/>
      <c r="EHZ92"/>
      <c r="EIA92"/>
      <c r="EIB92"/>
      <c r="EIC92"/>
      <c r="EID92"/>
      <c r="EIE92"/>
      <c r="EIF92"/>
      <c r="EIG92"/>
      <c r="EIH92"/>
      <c r="EII92"/>
      <c r="EIJ92"/>
      <c r="EIK92"/>
      <c r="EIL92"/>
      <c r="EIM92"/>
      <c r="EIN92"/>
      <c r="EIO92"/>
      <c r="EIP92"/>
      <c r="EIQ92"/>
      <c r="EIR92"/>
      <c r="EIS92"/>
      <c r="EIT92"/>
      <c r="EIU92"/>
      <c r="EIV92"/>
      <c r="EIW92"/>
      <c r="EIX92"/>
      <c r="EIY92"/>
      <c r="EIZ92"/>
      <c r="EJA92"/>
      <c r="EJB92"/>
      <c r="EJC92"/>
      <c r="EJD92"/>
      <c r="EJE92"/>
      <c r="EJF92"/>
      <c r="EJG92"/>
      <c r="EJH92"/>
      <c r="EJI92"/>
      <c r="EJJ92"/>
      <c r="EJK92"/>
      <c r="EJL92"/>
      <c r="EJM92"/>
      <c r="EJN92"/>
      <c r="EJO92"/>
      <c r="EJP92"/>
      <c r="EJQ92"/>
      <c r="EJR92"/>
      <c r="EJS92"/>
      <c r="EJT92"/>
      <c r="EJU92"/>
      <c r="EJV92"/>
      <c r="EJW92"/>
      <c r="EJX92"/>
      <c r="EJY92"/>
      <c r="EJZ92"/>
      <c r="EKA92"/>
      <c r="EKB92"/>
      <c r="EKC92"/>
      <c r="EKD92"/>
      <c r="EKE92"/>
      <c r="EKF92"/>
      <c r="EKG92"/>
      <c r="EKH92"/>
      <c r="EKI92"/>
      <c r="EKJ92"/>
      <c r="EKK92"/>
      <c r="EKL92"/>
      <c r="EKM92"/>
      <c r="EKN92"/>
      <c r="EKO92"/>
      <c r="EKP92"/>
      <c r="EKQ92"/>
      <c r="EKR92"/>
      <c r="EKS92"/>
      <c r="EKT92"/>
      <c r="EKU92"/>
      <c r="EKV92"/>
      <c r="EKW92"/>
      <c r="EKX92"/>
      <c r="EKY92"/>
      <c r="EKZ92"/>
      <c r="ELA92"/>
      <c r="ELB92"/>
      <c r="ELC92"/>
      <c r="ELD92"/>
      <c r="ELE92"/>
      <c r="ELF92"/>
      <c r="ELG92"/>
      <c r="ELH92"/>
      <c r="ELI92"/>
      <c r="ELJ92"/>
      <c r="ELK92"/>
      <c r="ELL92"/>
      <c r="ELM92"/>
      <c r="ELN92"/>
      <c r="ELO92"/>
      <c r="ELP92"/>
      <c r="ELQ92"/>
      <c r="ELR92"/>
      <c r="ELS92"/>
      <c r="ELT92"/>
      <c r="ELU92"/>
      <c r="ELV92"/>
      <c r="ELW92"/>
      <c r="ELX92"/>
      <c r="ELY92"/>
      <c r="ELZ92"/>
      <c r="EMA92"/>
      <c r="EMB92"/>
      <c r="EMC92"/>
      <c r="EMD92"/>
      <c r="EME92"/>
      <c r="EMF92"/>
      <c r="EMG92"/>
      <c r="EMH92"/>
      <c r="EMI92"/>
      <c r="EMJ92"/>
      <c r="EMK92"/>
      <c r="EML92"/>
      <c r="EMM92"/>
      <c r="EMN92"/>
      <c r="EMO92"/>
      <c r="EMP92"/>
      <c r="EMQ92"/>
      <c r="EMR92"/>
      <c r="EMS92"/>
      <c r="EMT92"/>
      <c r="EMU92"/>
      <c r="EMV92"/>
      <c r="EMW92"/>
      <c r="EMX92"/>
      <c r="EMY92"/>
      <c r="EMZ92"/>
      <c r="ENA92"/>
      <c r="ENB92"/>
      <c r="ENC92"/>
      <c r="END92"/>
      <c r="ENE92"/>
      <c r="ENF92"/>
      <c r="ENG92"/>
      <c r="ENH92"/>
      <c r="ENI92"/>
      <c r="ENJ92"/>
      <c r="ENK92"/>
      <c r="ENL92"/>
      <c r="ENM92"/>
      <c r="ENN92"/>
      <c r="ENO92"/>
      <c r="ENP92"/>
      <c r="ENQ92"/>
      <c r="ENR92"/>
      <c r="ENS92"/>
      <c r="ENT92"/>
      <c r="ENU92"/>
      <c r="ENV92"/>
      <c r="ENW92"/>
      <c r="ENX92"/>
      <c r="ENY92"/>
      <c r="ENZ92"/>
      <c r="EOA92"/>
      <c r="EOB92"/>
      <c r="EOC92"/>
      <c r="EOD92"/>
      <c r="EOE92"/>
      <c r="EOF92"/>
      <c r="EOG92"/>
      <c r="EOH92"/>
      <c r="EOI92"/>
      <c r="EOJ92"/>
      <c r="EOK92"/>
      <c r="EOL92"/>
      <c r="EOM92"/>
      <c r="EON92"/>
      <c r="EOO92"/>
      <c r="EOP92"/>
      <c r="EOQ92"/>
      <c r="EOR92"/>
      <c r="EOS92"/>
      <c r="EOT92"/>
      <c r="EOU92"/>
      <c r="EOV92"/>
      <c r="EOW92"/>
      <c r="EOX92"/>
      <c r="EOY92"/>
      <c r="EOZ92"/>
      <c r="EPA92"/>
      <c r="EPB92"/>
      <c r="EPC92"/>
      <c r="EPD92"/>
      <c r="EPE92"/>
      <c r="EPF92"/>
      <c r="EPG92"/>
      <c r="EPH92"/>
      <c r="EPI92"/>
      <c r="EPJ92"/>
      <c r="EPK92"/>
      <c r="EPL92"/>
      <c r="EPM92"/>
      <c r="EPN92"/>
      <c r="EPO92"/>
      <c r="EPP92"/>
      <c r="EPQ92"/>
      <c r="EPR92"/>
      <c r="EPS92"/>
      <c r="EPT92"/>
      <c r="EPU92"/>
      <c r="EPV92"/>
      <c r="EPW92"/>
      <c r="EPX92"/>
      <c r="EPY92"/>
      <c r="EPZ92"/>
      <c r="EQA92"/>
      <c r="EQB92"/>
      <c r="EQC92"/>
      <c r="EQD92"/>
      <c r="EQE92"/>
      <c r="EQF92"/>
      <c r="EQG92"/>
      <c r="EQH92"/>
      <c r="EQI92"/>
      <c r="EQJ92"/>
      <c r="EQK92"/>
      <c r="EQL92"/>
      <c r="EQM92"/>
      <c r="EQN92"/>
      <c r="EQO92"/>
      <c r="EQP92"/>
      <c r="EQQ92"/>
      <c r="EQR92"/>
      <c r="EQS92"/>
      <c r="EQT92"/>
      <c r="EQU92"/>
      <c r="EQV92"/>
      <c r="EQW92"/>
      <c r="EQX92"/>
      <c r="EQY92"/>
      <c r="EQZ92"/>
      <c r="ERA92"/>
      <c r="ERB92"/>
      <c r="ERC92"/>
      <c r="ERD92"/>
      <c r="ERE92"/>
      <c r="ERF92"/>
      <c r="ERG92"/>
      <c r="ERH92"/>
      <c r="ERI92"/>
      <c r="ERJ92"/>
      <c r="ERK92"/>
      <c r="ERL92"/>
      <c r="ERM92"/>
      <c r="ERN92"/>
      <c r="ERO92"/>
      <c r="ERP92"/>
      <c r="ERQ92"/>
      <c r="ERR92"/>
      <c r="ERS92"/>
      <c r="ERT92"/>
      <c r="ERU92"/>
      <c r="ERV92"/>
      <c r="ERW92"/>
      <c r="ERX92"/>
      <c r="ERY92"/>
      <c r="ERZ92"/>
      <c r="ESA92"/>
      <c r="ESB92"/>
      <c r="ESC92"/>
      <c r="ESD92"/>
      <c r="ESE92"/>
      <c r="ESF92"/>
      <c r="ESG92"/>
      <c r="ESH92"/>
      <c r="ESI92"/>
      <c r="ESJ92"/>
      <c r="ESK92"/>
      <c r="ESL92"/>
      <c r="ESM92"/>
      <c r="ESN92"/>
      <c r="ESO92"/>
      <c r="ESP92"/>
      <c r="ESQ92"/>
      <c r="ESR92"/>
      <c r="ESS92"/>
      <c r="EST92"/>
      <c r="ESU92"/>
      <c r="ESV92"/>
      <c r="ESW92"/>
      <c r="ESX92"/>
      <c r="ESY92"/>
      <c r="ESZ92"/>
      <c r="ETA92"/>
      <c r="ETB92"/>
      <c r="ETC92"/>
      <c r="ETD92"/>
      <c r="ETE92"/>
      <c r="ETF92"/>
      <c r="ETG92"/>
      <c r="ETH92"/>
      <c r="ETI92"/>
      <c r="ETJ92"/>
      <c r="ETK92"/>
      <c r="ETL92"/>
      <c r="ETM92"/>
      <c r="ETN92"/>
      <c r="ETO92"/>
      <c r="ETP92"/>
      <c r="ETQ92"/>
      <c r="ETR92"/>
      <c r="ETS92"/>
      <c r="ETT92"/>
      <c r="ETU92"/>
      <c r="ETV92"/>
      <c r="ETW92"/>
      <c r="ETX92"/>
      <c r="ETY92"/>
      <c r="ETZ92"/>
      <c r="EUA92"/>
      <c r="EUB92"/>
      <c r="EUC92"/>
      <c r="EUD92"/>
      <c r="EUE92"/>
      <c r="EUF92"/>
      <c r="EUG92"/>
      <c r="EUH92"/>
      <c r="EUI92"/>
      <c r="EUJ92"/>
      <c r="EUK92"/>
      <c r="EUL92"/>
      <c r="EUM92"/>
      <c r="EUN92"/>
      <c r="EUO92"/>
      <c r="EUP92"/>
      <c r="EUQ92"/>
      <c r="EUR92"/>
      <c r="EUS92"/>
      <c r="EUT92"/>
      <c r="EUU92"/>
      <c r="EUV92"/>
      <c r="EUW92"/>
      <c r="EUX92"/>
      <c r="EUY92"/>
      <c r="EUZ92"/>
      <c r="EVA92"/>
      <c r="EVB92"/>
      <c r="EVC92"/>
      <c r="EVD92"/>
      <c r="EVE92"/>
      <c r="EVF92"/>
      <c r="EVG92"/>
      <c r="EVH92"/>
      <c r="EVI92"/>
      <c r="EVJ92"/>
      <c r="EVK92"/>
      <c r="EVL92"/>
      <c r="EVM92"/>
      <c r="EVN92"/>
      <c r="EVO92"/>
      <c r="EVP92"/>
      <c r="EVQ92"/>
      <c r="EVR92"/>
      <c r="EVS92"/>
      <c r="EVT92"/>
      <c r="EVU92"/>
      <c r="EVV92"/>
      <c r="EVW92"/>
      <c r="EVX92"/>
      <c r="EVY92"/>
      <c r="EVZ92"/>
      <c r="EWA92"/>
      <c r="EWB92"/>
      <c r="EWC92"/>
      <c r="EWD92"/>
      <c r="EWE92"/>
      <c r="EWF92"/>
      <c r="EWG92"/>
      <c r="EWH92"/>
      <c r="EWI92"/>
      <c r="EWJ92"/>
      <c r="EWK92"/>
      <c r="EWL92"/>
      <c r="EWM92"/>
      <c r="EWN92"/>
      <c r="EWO92"/>
      <c r="EWP92"/>
      <c r="EWQ92"/>
      <c r="EWR92"/>
      <c r="EWS92"/>
      <c r="EWT92"/>
      <c r="EWU92"/>
      <c r="EWV92"/>
      <c r="EWW92"/>
      <c r="EWX92"/>
      <c r="EWY92"/>
      <c r="EWZ92"/>
      <c r="EXA92"/>
      <c r="EXB92"/>
      <c r="EXC92"/>
      <c r="EXD92"/>
      <c r="EXE92"/>
      <c r="EXF92"/>
      <c r="EXG92"/>
      <c r="EXH92"/>
      <c r="EXI92"/>
      <c r="EXJ92"/>
      <c r="EXK92"/>
      <c r="EXL92"/>
      <c r="EXM92"/>
      <c r="EXN92"/>
      <c r="EXO92"/>
      <c r="EXP92"/>
      <c r="EXQ92"/>
      <c r="EXR92"/>
      <c r="EXS92"/>
      <c r="EXT92"/>
      <c r="EXU92"/>
      <c r="EXV92"/>
      <c r="EXW92"/>
      <c r="EXX92"/>
      <c r="EXY92"/>
      <c r="EXZ92"/>
      <c r="EYA92"/>
      <c r="EYB92"/>
      <c r="EYC92"/>
      <c r="EYD92"/>
      <c r="EYE92"/>
      <c r="EYF92"/>
      <c r="EYG92"/>
      <c r="EYH92"/>
      <c r="EYI92"/>
      <c r="EYJ92"/>
      <c r="EYK92"/>
      <c r="EYL92"/>
      <c r="EYM92"/>
      <c r="EYN92"/>
      <c r="EYO92"/>
      <c r="EYP92"/>
      <c r="EYQ92"/>
      <c r="EYR92"/>
      <c r="EYS92"/>
      <c r="EYT92"/>
      <c r="EYU92"/>
      <c r="EYV92"/>
      <c r="EYW92"/>
      <c r="EYX92"/>
      <c r="EYY92"/>
      <c r="EYZ92"/>
      <c r="EZA92"/>
      <c r="EZB92"/>
      <c r="EZC92"/>
      <c r="EZD92"/>
      <c r="EZE92"/>
      <c r="EZF92"/>
      <c r="EZG92"/>
      <c r="EZH92"/>
      <c r="EZI92"/>
      <c r="EZJ92"/>
      <c r="EZK92"/>
      <c r="EZL92"/>
      <c r="EZM92"/>
      <c r="EZN92"/>
      <c r="EZO92"/>
      <c r="EZP92"/>
      <c r="EZQ92"/>
      <c r="EZR92"/>
      <c r="EZS92"/>
      <c r="EZT92"/>
      <c r="EZU92"/>
      <c r="EZV92"/>
      <c r="EZW92"/>
      <c r="EZX92"/>
      <c r="EZY92"/>
      <c r="EZZ92"/>
      <c r="FAA92"/>
      <c r="FAB92"/>
      <c r="FAC92"/>
      <c r="FAD92"/>
      <c r="FAE92"/>
      <c r="FAF92"/>
      <c r="FAG92"/>
      <c r="FAH92"/>
      <c r="FAI92"/>
      <c r="FAJ92"/>
      <c r="FAK92"/>
      <c r="FAL92"/>
      <c r="FAM92"/>
      <c r="FAN92"/>
      <c r="FAO92"/>
      <c r="FAP92"/>
      <c r="FAQ92"/>
      <c r="FAR92"/>
      <c r="FAS92"/>
      <c r="FAT92"/>
      <c r="FAU92"/>
      <c r="FAV92"/>
      <c r="FAW92"/>
      <c r="FAX92"/>
      <c r="FAY92"/>
      <c r="FAZ92"/>
      <c r="FBA92"/>
      <c r="FBB92"/>
      <c r="FBC92"/>
      <c r="FBD92"/>
      <c r="FBE92"/>
      <c r="FBF92"/>
      <c r="FBG92"/>
      <c r="FBH92"/>
      <c r="FBI92"/>
      <c r="FBJ92"/>
      <c r="FBK92"/>
      <c r="FBL92"/>
      <c r="FBM92"/>
      <c r="FBN92"/>
      <c r="FBO92"/>
      <c r="FBP92"/>
      <c r="FBQ92"/>
      <c r="FBR92"/>
      <c r="FBS92"/>
      <c r="FBT92"/>
      <c r="FBU92"/>
      <c r="FBV92"/>
      <c r="FBW92"/>
      <c r="FBX92"/>
      <c r="FBY92"/>
      <c r="FBZ92"/>
      <c r="FCA92"/>
      <c r="FCB92"/>
      <c r="FCC92"/>
      <c r="FCD92"/>
      <c r="FCE92"/>
      <c r="FCF92"/>
      <c r="FCG92"/>
      <c r="FCH92"/>
      <c r="FCI92"/>
      <c r="FCJ92"/>
      <c r="FCK92"/>
      <c r="FCL92"/>
      <c r="FCM92"/>
      <c r="FCN92"/>
      <c r="FCO92"/>
      <c r="FCP92"/>
      <c r="FCQ92"/>
      <c r="FCR92"/>
      <c r="FCS92"/>
      <c r="FCT92"/>
      <c r="FCU92"/>
      <c r="FCV92"/>
      <c r="FCW92"/>
      <c r="FCX92"/>
      <c r="FCY92"/>
      <c r="FCZ92"/>
      <c r="FDA92"/>
      <c r="FDB92"/>
      <c r="FDC92"/>
      <c r="FDD92"/>
      <c r="FDE92"/>
      <c r="FDF92"/>
      <c r="FDG92"/>
      <c r="FDH92"/>
      <c r="FDI92"/>
      <c r="FDJ92"/>
      <c r="FDK92"/>
      <c r="FDL92"/>
      <c r="FDM92"/>
      <c r="FDN92"/>
      <c r="FDO92"/>
      <c r="FDP92"/>
      <c r="FDQ92"/>
      <c r="FDR92"/>
      <c r="FDS92"/>
      <c r="FDT92"/>
      <c r="FDU92"/>
      <c r="FDV92"/>
      <c r="FDW92"/>
      <c r="FDX92"/>
      <c r="FDY92"/>
      <c r="FDZ92"/>
      <c r="FEA92"/>
      <c r="FEB92"/>
      <c r="FEC92"/>
      <c r="FED92"/>
      <c r="FEE92"/>
      <c r="FEF92"/>
      <c r="FEG92"/>
      <c r="FEH92"/>
      <c r="FEI92"/>
      <c r="FEJ92"/>
      <c r="FEK92"/>
      <c r="FEL92"/>
      <c r="FEM92"/>
      <c r="FEN92"/>
      <c r="FEO92"/>
      <c r="FEP92"/>
      <c r="FEQ92"/>
      <c r="FER92"/>
      <c r="FES92"/>
      <c r="FET92"/>
      <c r="FEU92"/>
      <c r="FEV92"/>
      <c r="FEW92"/>
      <c r="FEX92"/>
      <c r="FEY92"/>
      <c r="FEZ92"/>
      <c r="FFA92"/>
      <c r="FFB92"/>
      <c r="FFC92"/>
      <c r="FFD92"/>
      <c r="FFE92"/>
      <c r="FFF92"/>
      <c r="FFG92"/>
      <c r="FFH92"/>
      <c r="FFI92"/>
      <c r="FFJ92"/>
      <c r="FFK92"/>
      <c r="FFL92"/>
      <c r="FFM92"/>
      <c r="FFN92"/>
      <c r="FFO92"/>
      <c r="FFP92"/>
      <c r="FFQ92"/>
      <c r="FFR92"/>
      <c r="FFS92"/>
      <c r="FFT92"/>
      <c r="FFU92"/>
      <c r="FFV92"/>
      <c r="FFW92"/>
      <c r="FFX92"/>
      <c r="FFY92"/>
      <c r="FFZ92"/>
      <c r="FGA92"/>
      <c r="FGB92"/>
      <c r="FGC92"/>
      <c r="FGD92"/>
      <c r="FGE92"/>
      <c r="FGF92"/>
      <c r="FGG92"/>
      <c r="FGH92"/>
      <c r="FGI92"/>
      <c r="FGJ92"/>
      <c r="FGK92"/>
      <c r="FGL92"/>
      <c r="FGM92"/>
      <c r="FGN92"/>
      <c r="FGO92"/>
      <c r="FGP92"/>
      <c r="FGQ92"/>
      <c r="FGR92"/>
      <c r="FGS92"/>
      <c r="FGT92"/>
      <c r="FGU92"/>
      <c r="FGV92"/>
      <c r="FGW92"/>
      <c r="FGX92"/>
      <c r="FGY92"/>
      <c r="FGZ92"/>
      <c r="FHA92"/>
      <c r="FHB92"/>
      <c r="FHC92"/>
      <c r="FHD92"/>
      <c r="FHE92"/>
      <c r="FHF92"/>
      <c r="FHG92"/>
      <c r="FHH92"/>
      <c r="FHI92"/>
      <c r="FHJ92"/>
      <c r="FHK92"/>
      <c r="FHL92"/>
      <c r="FHM92"/>
      <c r="FHN92"/>
      <c r="FHO92"/>
      <c r="FHP92"/>
      <c r="FHQ92"/>
      <c r="FHR92"/>
      <c r="FHS92"/>
      <c r="FHT92"/>
      <c r="FHU92"/>
      <c r="FHV92"/>
      <c r="FHW92"/>
      <c r="FHX92"/>
      <c r="FHY92"/>
      <c r="FHZ92"/>
      <c r="FIA92"/>
      <c r="FIB92"/>
      <c r="FIC92"/>
      <c r="FID92"/>
      <c r="FIE92"/>
      <c r="FIF92"/>
      <c r="FIG92"/>
      <c r="FIH92"/>
      <c r="FII92"/>
      <c r="FIJ92"/>
      <c r="FIK92"/>
      <c r="FIL92"/>
      <c r="FIM92"/>
      <c r="FIN92"/>
      <c r="FIO92"/>
      <c r="FIP92"/>
      <c r="FIQ92"/>
      <c r="FIR92"/>
      <c r="FIS92"/>
      <c r="FIT92"/>
      <c r="FIU92"/>
      <c r="FIV92"/>
      <c r="FIW92"/>
      <c r="FIX92"/>
      <c r="FIY92"/>
      <c r="FIZ92"/>
      <c r="FJA92"/>
      <c r="FJB92"/>
      <c r="FJC92"/>
      <c r="FJD92"/>
      <c r="FJE92"/>
      <c r="FJF92"/>
      <c r="FJG92"/>
      <c r="FJH92"/>
      <c r="FJI92"/>
      <c r="FJJ92"/>
      <c r="FJK92"/>
      <c r="FJL92"/>
      <c r="FJM92"/>
      <c r="FJN92"/>
      <c r="FJO92"/>
      <c r="FJP92"/>
      <c r="FJQ92"/>
      <c r="FJR92"/>
      <c r="FJS92"/>
      <c r="FJT92"/>
      <c r="FJU92"/>
      <c r="FJV92"/>
      <c r="FJW92"/>
      <c r="FJX92"/>
      <c r="FJY92"/>
      <c r="FJZ92"/>
      <c r="FKA92"/>
      <c r="FKB92"/>
      <c r="FKC92"/>
      <c r="FKD92"/>
      <c r="FKE92"/>
      <c r="FKF92"/>
      <c r="FKG92"/>
      <c r="FKH92"/>
      <c r="FKI92"/>
      <c r="FKJ92"/>
      <c r="FKK92"/>
      <c r="FKL92"/>
      <c r="FKM92"/>
      <c r="FKN92"/>
      <c r="FKO92"/>
      <c r="FKP92"/>
      <c r="FKQ92"/>
      <c r="FKR92"/>
      <c r="FKS92"/>
      <c r="FKT92"/>
      <c r="FKU92"/>
      <c r="FKV92"/>
      <c r="FKW92"/>
      <c r="FKX92"/>
      <c r="FKY92"/>
      <c r="FKZ92"/>
      <c r="FLA92"/>
      <c r="FLB92"/>
      <c r="FLC92"/>
      <c r="FLD92"/>
      <c r="FLE92"/>
      <c r="FLF92"/>
      <c r="FLG92"/>
      <c r="FLH92"/>
      <c r="FLI92"/>
      <c r="FLJ92"/>
      <c r="FLK92"/>
      <c r="FLL92"/>
      <c r="FLM92"/>
      <c r="FLN92"/>
      <c r="FLO92"/>
      <c r="FLP92"/>
      <c r="FLQ92"/>
      <c r="FLR92"/>
      <c r="FLS92"/>
      <c r="FLT92"/>
      <c r="FLU92"/>
      <c r="FLV92"/>
      <c r="FLW92"/>
      <c r="FLX92"/>
      <c r="FLY92"/>
      <c r="FLZ92"/>
      <c r="FMA92"/>
      <c r="FMB92"/>
      <c r="FMC92"/>
      <c r="FMD92"/>
      <c r="FME92"/>
      <c r="FMF92"/>
      <c r="FMG92"/>
      <c r="FMH92"/>
      <c r="FMI92"/>
      <c r="FMJ92"/>
      <c r="FMK92"/>
      <c r="FML92"/>
      <c r="FMM92"/>
      <c r="FMN92"/>
      <c r="FMO92"/>
      <c r="FMP92"/>
      <c r="FMQ92"/>
      <c r="FMR92"/>
      <c r="FMS92"/>
      <c r="FMT92"/>
      <c r="FMU92"/>
      <c r="FMV92"/>
      <c r="FMW92"/>
      <c r="FMX92"/>
      <c r="FMY92"/>
      <c r="FMZ92"/>
      <c r="FNA92"/>
      <c r="FNB92"/>
      <c r="FNC92"/>
      <c r="FND92"/>
      <c r="FNE92"/>
      <c r="FNF92"/>
      <c r="FNG92"/>
      <c r="FNH92"/>
      <c r="FNI92"/>
      <c r="FNJ92"/>
      <c r="FNK92"/>
      <c r="FNL92"/>
      <c r="FNM92"/>
      <c r="FNN92"/>
      <c r="FNO92"/>
      <c r="FNP92"/>
      <c r="FNQ92"/>
      <c r="FNR92"/>
      <c r="FNS92"/>
      <c r="FNT92"/>
      <c r="FNU92"/>
      <c r="FNV92"/>
      <c r="FNW92"/>
      <c r="FNX92"/>
      <c r="FNY92"/>
      <c r="FNZ92"/>
      <c r="FOA92"/>
      <c r="FOB92"/>
      <c r="FOC92"/>
      <c r="FOD92"/>
      <c r="FOE92"/>
      <c r="FOF92"/>
      <c r="FOG92"/>
      <c r="FOH92"/>
      <c r="FOI92"/>
      <c r="FOJ92"/>
      <c r="FOK92"/>
      <c r="FOL92"/>
      <c r="FOM92"/>
      <c r="FON92"/>
      <c r="FOO92"/>
      <c r="FOP92"/>
      <c r="FOQ92"/>
      <c r="FOR92"/>
      <c r="FOS92"/>
      <c r="FOT92"/>
      <c r="FOU92"/>
      <c r="FOV92"/>
      <c r="FOW92"/>
      <c r="FOX92"/>
      <c r="FOY92"/>
      <c r="FOZ92"/>
      <c r="FPA92"/>
      <c r="FPB92"/>
      <c r="FPC92"/>
      <c r="FPD92"/>
      <c r="FPE92"/>
      <c r="FPF92"/>
      <c r="FPG92"/>
      <c r="FPH92"/>
      <c r="FPI92"/>
      <c r="FPJ92"/>
      <c r="FPK92"/>
      <c r="FPL92"/>
      <c r="FPM92"/>
      <c r="FPN92"/>
      <c r="FPO92"/>
      <c r="FPP92"/>
      <c r="FPQ92"/>
      <c r="FPR92"/>
      <c r="FPS92"/>
      <c r="FPT92"/>
      <c r="FPU92"/>
      <c r="FPV92"/>
      <c r="FPW92"/>
      <c r="FPX92"/>
      <c r="FPY92"/>
      <c r="FPZ92"/>
      <c r="FQA92"/>
      <c r="FQB92"/>
      <c r="FQC92"/>
      <c r="FQD92"/>
      <c r="FQE92"/>
      <c r="FQF92"/>
      <c r="FQG92"/>
      <c r="FQH92"/>
      <c r="FQI92"/>
      <c r="FQJ92"/>
      <c r="FQK92"/>
      <c r="FQL92"/>
      <c r="FQM92"/>
      <c r="FQN92"/>
      <c r="FQO92"/>
      <c r="FQP92"/>
      <c r="FQQ92"/>
      <c r="FQR92"/>
      <c r="FQS92"/>
      <c r="FQT92"/>
      <c r="FQU92"/>
      <c r="FQV92"/>
      <c r="FQW92"/>
      <c r="FQX92"/>
      <c r="FQY92"/>
      <c r="FQZ92"/>
      <c r="FRA92"/>
      <c r="FRB92"/>
      <c r="FRC92"/>
      <c r="FRD92"/>
      <c r="FRE92"/>
      <c r="FRF92"/>
      <c r="FRG92"/>
      <c r="FRH92"/>
      <c r="FRI92"/>
      <c r="FRJ92"/>
      <c r="FRK92"/>
      <c r="FRL92"/>
      <c r="FRM92"/>
      <c r="FRN92"/>
      <c r="FRO92"/>
      <c r="FRP92"/>
      <c r="FRQ92"/>
      <c r="FRR92"/>
      <c r="FRS92"/>
      <c r="FRT92"/>
      <c r="FRU92"/>
      <c r="FRV92"/>
      <c r="FRW92"/>
      <c r="FRX92"/>
      <c r="FRY92"/>
      <c r="FRZ92"/>
      <c r="FSA92"/>
      <c r="FSB92"/>
      <c r="FSC92"/>
      <c r="FSD92"/>
      <c r="FSE92"/>
      <c r="FSF92"/>
      <c r="FSG92"/>
      <c r="FSH92"/>
      <c r="FSI92"/>
      <c r="FSJ92"/>
      <c r="FSK92"/>
      <c r="FSL92"/>
      <c r="FSM92"/>
      <c r="FSN92"/>
      <c r="FSO92"/>
      <c r="FSP92"/>
      <c r="FSQ92"/>
      <c r="FSR92"/>
      <c r="FSS92"/>
      <c r="FST92"/>
      <c r="FSU92"/>
      <c r="FSV92"/>
      <c r="FSW92"/>
      <c r="FSX92"/>
      <c r="FSY92"/>
      <c r="FSZ92"/>
      <c r="FTA92"/>
      <c r="FTB92"/>
      <c r="FTC92"/>
      <c r="FTD92"/>
      <c r="FTE92"/>
      <c r="FTF92"/>
      <c r="FTG92"/>
      <c r="FTH92"/>
      <c r="FTI92"/>
      <c r="FTJ92"/>
      <c r="FTK92"/>
      <c r="FTL92"/>
      <c r="FTM92"/>
      <c r="FTN92"/>
      <c r="FTO92"/>
      <c r="FTP92"/>
      <c r="FTQ92"/>
      <c r="FTR92"/>
      <c r="FTS92"/>
      <c r="FTT92"/>
      <c r="FTU92"/>
      <c r="FTV92"/>
      <c r="FTW92"/>
      <c r="FTX92"/>
      <c r="FTY92"/>
      <c r="FTZ92"/>
      <c r="FUA92"/>
      <c r="FUB92"/>
      <c r="FUC92"/>
      <c r="FUD92"/>
      <c r="FUE92"/>
      <c r="FUF92"/>
      <c r="FUG92"/>
      <c r="FUH92"/>
      <c r="FUI92"/>
      <c r="FUJ92"/>
      <c r="FUK92"/>
      <c r="FUL92"/>
      <c r="FUM92"/>
      <c r="FUN92"/>
      <c r="FUO92"/>
      <c r="FUP92"/>
      <c r="FUQ92"/>
      <c r="FUR92"/>
      <c r="FUS92"/>
    </row>
    <row r="93" spans="1:4621" s="143" customFormat="1">
      <c r="A93" s="154" t="s">
        <v>91</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47"/>
      <c r="AA93" s="147"/>
      <c r="AB93" s="147"/>
      <c r="AC93" s="148"/>
      <c r="AD93" s="142">
        <f>ROW()</f>
        <v>93</v>
      </c>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c r="BXB93"/>
      <c r="BXC93"/>
      <c r="BXD93"/>
      <c r="BXE93"/>
      <c r="BXF93"/>
      <c r="BXG93"/>
      <c r="BXH93"/>
      <c r="BXI93"/>
      <c r="BXJ93"/>
      <c r="BXK93"/>
      <c r="BXL93"/>
      <c r="BXM93"/>
      <c r="BXN93"/>
      <c r="BXO93"/>
      <c r="BXP93"/>
      <c r="BXQ93"/>
      <c r="BXR93"/>
      <c r="BXS93"/>
      <c r="BXT93"/>
      <c r="BXU93"/>
      <c r="BXV93"/>
      <c r="BXW93"/>
      <c r="BXX93"/>
      <c r="BXY93"/>
      <c r="BXZ93"/>
      <c r="BYA93"/>
      <c r="BYB93"/>
      <c r="BYC93"/>
      <c r="BYD93"/>
      <c r="BYE93"/>
      <c r="BYF93"/>
      <c r="BYG93"/>
      <c r="BYH93"/>
      <c r="BYI93"/>
      <c r="BYJ93"/>
      <c r="BYK93"/>
      <c r="BYL93"/>
      <c r="BYM93"/>
      <c r="BYN93"/>
      <c r="BYO93"/>
      <c r="BYP93"/>
      <c r="BYQ93"/>
      <c r="BYR93"/>
      <c r="BYS93"/>
      <c r="BYT93"/>
      <c r="BYU93"/>
      <c r="BYV93"/>
      <c r="BYW93"/>
      <c r="BYX93"/>
      <c r="BYY93"/>
      <c r="BYZ93"/>
      <c r="BZA93"/>
      <c r="BZB93"/>
      <c r="BZC93"/>
      <c r="BZD93"/>
      <c r="BZE93"/>
      <c r="BZF93"/>
      <c r="BZG93"/>
      <c r="BZH93"/>
      <c r="BZI93"/>
      <c r="BZJ93"/>
      <c r="BZK93"/>
      <c r="BZL93"/>
      <c r="BZM93"/>
      <c r="BZN93"/>
      <c r="BZO93"/>
      <c r="BZP93"/>
      <c r="BZQ93"/>
      <c r="BZR93"/>
      <c r="BZS93"/>
      <c r="BZT93"/>
      <c r="BZU93"/>
      <c r="BZV93"/>
      <c r="BZW93"/>
      <c r="BZX93"/>
      <c r="BZY93"/>
      <c r="BZZ93"/>
      <c r="CAA93"/>
      <c r="CAB93"/>
      <c r="CAC93"/>
      <c r="CAD93"/>
      <c r="CAE93"/>
      <c r="CAF93"/>
      <c r="CAG93"/>
      <c r="CAH93"/>
      <c r="CAI93"/>
      <c r="CAJ93"/>
      <c r="CAK93"/>
      <c r="CAL93"/>
      <c r="CAM93"/>
      <c r="CAN93"/>
      <c r="CAO93"/>
      <c r="CAP93"/>
      <c r="CAQ93"/>
      <c r="CAR93"/>
      <c r="CAS93"/>
      <c r="CAT93"/>
      <c r="CAU93"/>
      <c r="CAV93"/>
      <c r="CAW93"/>
      <c r="CAX93"/>
      <c r="CAY93"/>
      <c r="CAZ93"/>
      <c r="CBA93"/>
      <c r="CBB93"/>
      <c r="CBC93"/>
      <c r="CBD93"/>
      <c r="CBE93"/>
      <c r="CBF93"/>
      <c r="CBG93"/>
      <c r="CBH93"/>
      <c r="CBI93"/>
      <c r="CBJ93"/>
      <c r="CBK93"/>
      <c r="CBL93"/>
      <c r="CBM93"/>
      <c r="CBN93"/>
      <c r="CBO93"/>
      <c r="CBP93"/>
      <c r="CBQ93"/>
      <c r="CBR93"/>
      <c r="CBS93"/>
      <c r="CBT93"/>
      <c r="CBU93"/>
      <c r="CBV93"/>
      <c r="CBW93"/>
      <c r="CBX93"/>
      <c r="CBY93"/>
      <c r="CBZ93"/>
      <c r="CCA93"/>
      <c r="CCB93"/>
      <c r="CCC93"/>
      <c r="CCD93"/>
      <c r="CCE93"/>
      <c r="CCF93"/>
      <c r="CCG93"/>
      <c r="CCH93"/>
      <c r="CCI93"/>
      <c r="CCJ93"/>
      <c r="CCK93"/>
      <c r="CCL93"/>
      <c r="CCM93"/>
      <c r="CCN93"/>
      <c r="CCO93"/>
      <c r="CCP93"/>
      <c r="CCQ93"/>
      <c r="CCR93"/>
      <c r="CCS93"/>
      <c r="CCT93"/>
      <c r="CCU93"/>
      <c r="CCV93"/>
      <c r="CCW93"/>
      <c r="CCX93"/>
      <c r="CCY93"/>
      <c r="CCZ93"/>
      <c r="CDA93"/>
      <c r="CDB93"/>
      <c r="CDC93"/>
      <c r="CDD93"/>
      <c r="CDE93"/>
      <c r="CDF93"/>
      <c r="CDG93"/>
      <c r="CDH93"/>
      <c r="CDI93"/>
      <c r="CDJ93"/>
      <c r="CDK93"/>
      <c r="CDL93"/>
      <c r="CDM93"/>
      <c r="CDN93"/>
      <c r="CDO93"/>
      <c r="CDP93"/>
      <c r="CDQ93"/>
      <c r="CDR93"/>
      <c r="CDS93"/>
      <c r="CDT93"/>
      <c r="CDU93"/>
      <c r="CDV93"/>
      <c r="CDW93"/>
      <c r="CDX93"/>
      <c r="CDY93"/>
      <c r="CDZ93"/>
      <c r="CEA93"/>
      <c r="CEB93"/>
      <c r="CEC93"/>
      <c r="CED93"/>
      <c r="CEE93"/>
      <c r="CEF93"/>
      <c r="CEG93"/>
      <c r="CEH93"/>
      <c r="CEI93"/>
      <c r="CEJ93"/>
      <c r="CEK93"/>
      <c r="CEL93"/>
      <c r="CEM93"/>
      <c r="CEN93"/>
      <c r="CEO93"/>
      <c r="CEP93"/>
      <c r="CEQ93"/>
      <c r="CER93"/>
      <c r="CES93"/>
      <c r="CET93"/>
      <c r="CEU93"/>
      <c r="CEV93"/>
      <c r="CEW93"/>
      <c r="CEX93"/>
      <c r="CEY93"/>
      <c r="CEZ93"/>
      <c r="CFA93"/>
      <c r="CFB93"/>
      <c r="CFC93"/>
      <c r="CFD93"/>
      <c r="CFE93"/>
      <c r="CFF93"/>
      <c r="CFG93"/>
      <c r="CFH93"/>
      <c r="CFI93"/>
      <c r="CFJ93"/>
      <c r="CFK93"/>
      <c r="CFL93"/>
      <c r="CFM93"/>
      <c r="CFN93"/>
      <c r="CFO93"/>
      <c r="CFP93"/>
      <c r="CFQ93"/>
      <c r="CFR93"/>
      <c r="CFS93"/>
      <c r="CFT93"/>
      <c r="CFU93"/>
      <c r="CFV93"/>
      <c r="CFW93"/>
      <c r="CFX93"/>
      <c r="CFY93"/>
      <c r="CFZ93"/>
      <c r="CGA93"/>
      <c r="CGB93"/>
      <c r="CGC93"/>
      <c r="CGD93"/>
      <c r="CGE93"/>
      <c r="CGF93"/>
      <c r="CGG93"/>
      <c r="CGH93"/>
      <c r="CGI93"/>
      <c r="CGJ93"/>
      <c r="CGK93"/>
      <c r="CGL93"/>
      <c r="CGM93"/>
      <c r="CGN93"/>
      <c r="CGO93"/>
      <c r="CGP93"/>
      <c r="CGQ93"/>
      <c r="CGR93"/>
      <c r="CGS93"/>
      <c r="CGT93"/>
      <c r="CGU93"/>
      <c r="CGV93"/>
      <c r="CGW93"/>
      <c r="CGX93"/>
      <c r="CGY93"/>
      <c r="CGZ93"/>
      <c r="CHA93"/>
      <c r="CHB93"/>
      <c r="CHC93"/>
      <c r="CHD93"/>
      <c r="CHE93"/>
      <c r="CHF93"/>
      <c r="CHG93"/>
      <c r="CHH93"/>
      <c r="CHI93"/>
      <c r="CHJ93"/>
      <c r="CHK93"/>
      <c r="CHL93"/>
      <c r="CHM93"/>
      <c r="CHN93"/>
      <c r="CHO93"/>
      <c r="CHP93"/>
      <c r="CHQ93"/>
      <c r="CHR93"/>
      <c r="CHS93"/>
      <c r="CHT93"/>
      <c r="CHU93"/>
      <c r="CHV93"/>
      <c r="CHW93"/>
      <c r="CHX93"/>
      <c r="CHY93"/>
      <c r="CHZ93"/>
      <c r="CIA93"/>
      <c r="CIB93"/>
      <c r="CIC93"/>
      <c r="CID93"/>
      <c r="CIE93"/>
      <c r="CIF93"/>
      <c r="CIG93"/>
      <c r="CIH93"/>
      <c r="CII93"/>
      <c r="CIJ93"/>
      <c r="CIK93"/>
      <c r="CIL93"/>
      <c r="CIM93"/>
      <c r="CIN93"/>
      <c r="CIO93"/>
      <c r="CIP93"/>
      <c r="CIQ93"/>
      <c r="CIR93"/>
      <c r="CIS93"/>
      <c r="CIT93"/>
      <c r="CIU93"/>
      <c r="CIV93"/>
      <c r="CIW93"/>
      <c r="CIX93"/>
      <c r="CIY93"/>
      <c r="CIZ93"/>
      <c r="CJA93"/>
      <c r="CJB93"/>
      <c r="CJC93"/>
      <c r="CJD93"/>
      <c r="CJE93"/>
      <c r="CJF93"/>
      <c r="CJG93"/>
      <c r="CJH93"/>
      <c r="CJI93"/>
      <c r="CJJ93"/>
      <c r="CJK93"/>
      <c r="CJL93"/>
      <c r="CJM93"/>
      <c r="CJN93"/>
      <c r="CJO93"/>
      <c r="CJP93"/>
      <c r="CJQ93"/>
      <c r="CJR93"/>
      <c r="CJS93"/>
      <c r="CJT93"/>
      <c r="CJU93"/>
      <c r="CJV93"/>
      <c r="CJW93"/>
      <c r="CJX93"/>
      <c r="CJY93"/>
      <c r="CJZ93"/>
      <c r="CKA93"/>
      <c r="CKB93"/>
      <c r="CKC93"/>
      <c r="CKD93"/>
      <c r="CKE93"/>
      <c r="CKF93"/>
      <c r="CKG93"/>
      <c r="CKH93"/>
      <c r="CKI93"/>
      <c r="CKJ93"/>
      <c r="CKK93"/>
      <c r="CKL93"/>
      <c r="CKM93"/>
      <c r="CKN93"/>
      <c r="CKO93"/>
      <c r="CKP93"/>
      <c r="CKQ93"/>
      <c r="CKR93"/>
      <c r="CKS93"/>
      <c r="CKT93"/>
      <c r="CKU93"/>
      <c r="CKV93"/>
      <c r="CKW93"/>
      <c r="CKX93"/>
      <c r="CKY93"/>
      <c r="CKZ93"/>
      <c r="CLA93"/>
      <c r="CLB93"/>
      <c r="CLC93"/>
      <c r="CLD93"/>
      <c r="CLE93"/>
      <c r="CLF93"/>
      <c r="CLG93"/>
      <c r="CLH93"/>
      <c r="CLI93"/>
      <c r="CLJ93"/>
      <c r="CLK93"/>
      <c r="CLL93"/>
      <c r="CLM93"/>
      <c r="CLN93"/>
      <c r="CLO93"/>
      <c r="CLP93"/>
      <c r="CLQ93"/>
      <c r="CLR93"/>
      <c r="CLS93"/>
      <c r="CLT93"/>
      <c r="CLU93"/>
      <c r="CLV93"/>
      <c r="CLW93"/>
      <c r="CLX93"/>
      <c r="CLY93"/>
      <c r="CLZ93"/>
      <c r="CMA93"/>
      <c r="CMB93"/>
      <c r="CMC93"/>
      <c r="CMD93"/>
      <c r="CME93"/>
      <c r="CMF93"/>
      <c r="CMG93"/>
      <c r="CMH93"/>
      <c r="CMI93"/>
      <c r="CMJ93"/>
      <c r="CMK93"/>
      <c r="CML93"/>
      <c r="CMM93"/>
      <c r="CMN93"/>
      <c r="CMO93"/>
      <c r="CMP93"/>
      <c r="CMQ93"/>
      <c r="CMR93"/>
      <c r="CMS93"/>
      <c r="CMT93"/>
      <c r="CMU93"/>
      <c r="CMV93"/>
      <c r="CMW93"/>
      <c r="CMX93"/>
      <c r="CMY93"/>
      <c r="CMZ93"/>
      <c r="CNA93"/>
      <c r="CNB93"/>
      <c r="CNC93"/>
      <c r="CND93"/>
      <c r="CNE93"/>
      <c r="CNF93"/>
      <c r="CNG93"/>
      <c r="CNH93"/>
      <c r="CNI93"/>
      <c r="CNJ93"/>
      <c r="CNK93"/>
      <c r="CNL93"/>
      <c r="CNM93"/>
      <c r="CNN93"/>
      <c r="CNO93"/>
      <c r="CNP93"/>
      <c r="CNQ93"/>
      <c r="CNR93"/>
      <c r="CNS93"/>
      <c r="CNT93"/>
      <c r="CNU93"/>
      <c r="CNV93"/>
      <c r="CNW93"/>
      <c r="CNX93"/>
      <c r="CNY93"/>
      <c r="CNZ93"/>
      <c r="COA93"/>
      <c r="COB93"/>
      <c r="COC93"/>
      <c r="COD93"/>
      <c r="COE93"/>
      <c r="COF93"/>
      <c r="COG93"/>
      <c r="COH93"/>
      <c r="COI93"/>
      <c r="COJ93"/>
      <c r="COK93"/>
      <c r="COL93"/>
      <c r="COM93"/>
      <c r="CON93"/>
      <c r="COO93"/>
      <c r="COP93"/>
      <c r="COQ93"/>
      <c r="COR93"/>
      <c r="COS93"/>
      <c r="COT93"/>
      <c r="COU93"/>
      <c r="COV93"/>
      <c r="COW93"/>
      <c r="COX93"/>
      <c r="COY93"/>
      <c r="COZ93"/>
      <c r="CPA93"/>
      <c r="CPB93"/>
      <c r="CPC93"/>
      <c r="CPD93"/>
      <c r="CPE93"/>
      <c r="CPF93"/>
      <c r="CPG93"/>
      <c r="CPH93"/>
      <c r="CPI93"/>
      <c r="CPJ93"/>
      <c r="CPK93"/>
      <c r="CPL93"/>
      <c r="CPM93"/>
      <c r="CPN93"/>
      <c r="CPO93"/>
      <c r="CPP93"/>
      <c r="CPQ93"/>
      <c r="CPR93"/>
      <c r="CPS93"/>
      <c r="CPT93"/>
      <c r="CPU93"/>
      <c r="CPV93"/>
      <c r="CPW93"/>
      <c r="CPX93"/>
      <c r="CPY93"/>
      <c r="CPZ93"/>
      <c r="CQA93"/>
      <c r="CQB93"/>
      <c r="CQC93"/>
      <c r="CQD93"/>
      <c r="CQE93"/>
      <c r="CQF93"/>
      <c r="CQG93"/>
      <c r="CQH93"/>
      <c r="CQI93"/>
      <c r="CQJ93"/>
      <c r="CQK93"/>
      <c r="CQL93"/>
      <c r="CQM93"/>
      <c r="CQN93"/>
      <c r="CQO93"/>
      <c r="CQP93"/>
      <c r="CQQ93"/>
      <c r="CQR93"/>
      <c r="CQS93"/>
      <c r="CQT93"/>
      <c r="CQU93"/>
      <c r="CQV93"/>
      <c r="CQW93"/>
      <c r="CQX93"/>
      <c r="CQY93"/>
      <c r="CQZ93"/>
      <c r="CRA93"/>
      <c r="CRB93"/>
      <c r="CRC93"/>
      <c r="CRD93"/>
      <c r="CRE93"/>
      <c r="CRF93"/>
      <c r="CRG93"/>
      <c r="CRH93"/>
      <c r="CRI93"/>
      <c r="CRJ93"/>
      <c r="CRK93"/>
      <c r="CRL93"/>
      <c r="CRM93"/>
      <c r="CRN93"/>
      <c r="CRO93"/>
      <c r="CRP93"/>
      <c r="CRQ93"/>
      <c r="CRR93"/>
      <c r="CRS93"/>
      <c r="CRT93"/>
      <c r="CRU93"/>
      <c r="CRV93"/>
      <c r="CRW93"/>
      <c r="CRX93"/>
      <c r="CRY93"/>
      <c r="CRZ93"/>
      <c r="CSA93"/>
      <c r="CSB93"/>
      <c r="CSC93"/>
      <c r="CSD93"/>
      <c r="CSE93"/>
      <c r="CSF93"/>
      <c r="CSG93"/>
      <c r="CSH93"/>
      <c r="CSI93"/>
      <c r="CSJ93"/>
      <c r="CSK93"/>
      <c r="CSL93"/>
      <c r="CSM93"/>
      <c r="CSN93"/>
      <c r="CSO93"/>
      <c r="CSP93"/>
      <c r="CSQ93"/>
      <c r="CSR93"/>
      <c r="CSS93"/>
      <c r="CST93"/>
      <c r="CSU93"/>
      <c r="CSV93"/>
      <c r="CSW93"/>
      <c r="CSX93"/>
      <c r="CSY93"/>
      <c r="CSZ93"/>
      <c r="CTA93"/>
      <c r="CTB93"/>
      <c r="CTC93"/>
      <c r="CTD93"/>
      <c r="CTE93"/>
      <c r="CTF93"/>
      <c r="CTG93"/>
      <c r="CTH93"/>
      <c r="CTI93"/>
      <c r="CTJ93"/>
      <c r="CTK93"/>
      <c r="CTL93"/>
      <c r="CTM93"/>
      <c r="CTN93"/>
      <c r="CTO93"/>
      <c r="CTP93"/>
      <c r="CTQ93"/>
      <c r="CTR93"/>
      <c r="CTS93"/>
      <c r="CTT93"/>
      <c r="CTU93"/>
      <c r="CTV93"/>
      <c r="CTW93"/>
      <c r="CTX93"/>
      <c r="CTY93"/>
      <c r="CTZ93"/>
      <c r="CUA93"/>
      <c r="CUB93"/>
      <c r="CUC93"/>
      <c r="CUD93"/>
      <c r="CUE93"/>
      <c r="CUF93"/>
      <c r="CUG93"/>
      <c r="CUH93"/>
      <c r="CUI93"/>
      <c r="CUJ93"/>
      <c r="CUK93"/>
      <c r="CUL93"/>
      <c r="CUM93"/>
      <c r="CUN93"/>
      <c r="CUO93"/>
      <c r="CUP93"/>
      <c r="CUQ93"/>
      <c r="CUR93"/>
      <c r="CUS93"/>
      <c r="CUT93"/>
      <c r="CUU93"/>
      <c r="CUV93"/>
      <c r="CUW93"/>
      <c r="CUX93"/>
      <c r="CUY93"/>
      <c r="CUZ93"/>
      <c r="CVA93"/>
      <c r="CVB93"/>
      <c r="CVC93"/>
      <c r="CVD93"/>
      <c r="CVE93"/>
      <c r="CVF93"/>
      <c r="CVG93"/>
      <c r="CVH93"/>
      <c r="CVI93"/>
      <c r="CVJ93"/>
      <c r="CVK93"/>
      <c r="CVL93"/>
      <c r="CVM93"/>
      <c r="CVN93"/>
      <c r="CVO93"/>
      <c r="CVP93"/>
      <c r="CVQ93"/>
      <c r="CVR93"/>
      <c r="CVS93"/>
      <c r="CVT93"/>
      <c r="CVU93"/>
      <c r="CVV93"/>
      <c r="CVW93"/>
      <c r="CVX93"/>
      <c r="CVY93"/>
      <c r="CVZ93"/>
      <c r="CWA93"/>
      <c r="CWB93"/>
      <c r="CWC93"/>
      <c r="CWD93"/>
      <c r="CWE93"/>
      <c r="CWF93"/>
      <c r="CWG93"/>
      <c r="CWH93"/>
      <c r="CWI93"/>
      <c r="CWJ93"/>
      <c r="CWK93"/>
      <c r="CWL93"/>
      <c r="CWM93"/>
      <c r="CWN93"/>
      <c r="CWO93"/>
      <c r="CWP93"/>
      <c r="CWQ93"/>
      <c r="CWR93"/>
      <c r="CWS93"/>
      <c r="CWT93"/>
      <c r="CWU93"/>
      <c r="CWV93"/>
      <c r="CWW93"/>
      <c r="CWX93"/>
      <c r="CWY93"/>
      <c r="CWZ93"/>
      <c r="CXA93"/>
      <c r="CXB93"/>
      <c r="CXC93"/>
      <c r="CXD93"/>
      <c r="CXE93"/>
      <c r="CXF93"/>
      <c r="CXG93"/>
      <c r="CXH93"/>
      <c r="CXI93"/>
      <c r="CXJ93"/>
      <c r="CXK93"/>
      <c r="CXL93"/>
      <c r="CXM93"/>
      <c r="CXN93"/>
      <c r="CXO93"/>
      <c r="CXP93"/>
      <c r="CXQ93"/>
      <c r="CXR93"/>
      <c r="CXS93"/>
      <c r="CXT93"/>
      <c r="CXU93"/>
      <c r="CXV93"/>
      <c r="CXW93"/>
      <c r="CXX93"/>
      <c r="CXY93"/>
      <c r="CXZ93"/>
      <c r="CYA93"/>
      <c r="CYB93"/>
      <c r="CYC93"/>
      <c r="CYD93"/>
      <c r="CYE93"/>
      <c r="CYF93"/>
      <c r="CYG93"/>
      <c r="CYH93"/>
      <c r="CYI93"/>
      <c r="CYJ93"/>
      <c r="CYK93"/>
      <c r="CYL93"/>
      <c r="CYM93"/>
      <c r="CYN93"/>
      <c r="CYO93"/>
      <c r="CYP93"/>
      <c r="CYQ93"/>
      <c r="CYR93"/>
      <c r="CYS93"/>
      <c r="CYT93"/>
      <c r="CYU93"/>
      <c r="CYV93"/>
      <c r="CYW93"/>
      <c r="CYX93"/>
      <c r="CYY93"/>
      <c r="CYZ93"/>
      <c r="CZA93"/>
      <c r="CZB93"/>
      <c r="CZC93"/>
      <c r="CZD93"/>
      <c r="CZE93"/>
      <c r="CZF93"/>
      <c r="CZG93"/>
      <c r="CZH93"/>
      <c r="CZI93"/>
      <c r="CZJ93"/>
      <c r="CZK93"/>
      <c r="CZL93"/>
      <c r="CZM93"/>
      <c r="CZN93"/>
      <c r="CZO93"/>
      <c r="CZP93"/>
      <c r="CZQ93"/>
      <c r="CZR93"/>
      <c r="CZS93"/>
      <c r="CZT93"/>
      <c r="CZU93"/>
      <c r="CZV93"/>
      <c r="CZW93"/>
      <c r="CZX93"/>
      <c r="CZY93"/>
      <c r="CZZ93"/>
      <c r="DAA93"/>
      <c r="DAB93"/>
      <c r="DAC93"/>
      <c r="DAD93"/>
      <c r="DAE93"/>
      <c r="DAF93"/>
      <c r="DAG93"/>
      <c r="DAH93"/>
      <c r="DAI93"/>
      <c r="DAJ93"/>
      <c r="DAK93"/>
      <c r="DAL93"/>
      <c r="DAM93"/>
      <c r="DAN93"/>
      <c r="DAO93"/>
      <c r="DAP93"/>
      <c r="DAQ93"/>
      <c r="DAR93"/>
      <c r="DAS93"/>
      <c r="DAT93"/>
      <c r="DAU93"/>
      <c r="DAV93"/>
      <c r="DAW93"/>
      <c r="DAX93"/>
      <c r="DAY93"/>
      <c r="DAZ93"/>
      <c r="DBA93"/>
      <c r="DBB93"/>
      <c r="DBC93"/>
      <c r="DBD93"/>
      <c r="DBE93"/>
      <c r="DBF93"/>
      <c r="DBG93"/>
      <c r="DBH93"/>
      <c r="DBI93"/>
      <c r="DBJ93"/>
      <c r="DBK93"/>
      <c r="DBL93"/>
      <c r="DBM93"/>
      <c r="DBN93"/>
      <c r="DBO93"/>
      <c r="DBP93"/>
      <c r="DBQ93"/>
      <c r="DBR93"/>
      <c r="DBS93"/>
      <c r="DBT93"/>
      <c r="DBU93"/>
      <c r="DBV93"/>
      <c r="DBW93"/>
      <c r="DBX93"/>
      <c r="DBY93"/>
      <c r="DBZ93"/>
      <c r="DCA93"/>
      <c r="DCB93"/>
      <c r="DCC93"/>
      <c r="DCD93"/>
      <c r="DCE93"/>
      <c r="DCF93"/>
      <c r="DCG93"/>
      <c r="DCH93"/>
      <c r="DCI93"/>
      <c r="DCJ93"/>
      <c r="DCK93"/>
      <c r="DCL93"/>
      <c r="DCM93"/>
      <c r="DCN93"/>
      <c r="DCO93"/>
      <c r="DCP93"/>
      <c r="DCQ93"/>
      <c r="DCR93"/>
      <c r="DCS93"/>
      <c r="DCT93"/>
      <c r="DCU93"/>
      <c r="DCV93"/>
      <c r="DCW93"/>
      <c r="DCX93"/>
      <c r="DCY93"/>
      <c r="DCZ93"/>
      <c r="DDA93"/>
      <c r="DDB93"/>
      <c r="DDC93"/>
      <c r="DDD93"/>
      <c r="DDE93"/>
      <c r="DDF93"/>
      <c r="DDG93"/>
      <c r="DDH93"/>
      <c r="DDI93"/>
      <c r="DDJ93"/>
      <c r="DDK93"/>
      <c r="DDL93"/>
      <c r="DDM93"/>
      <c r="DDN93"/>
      <c r="DDO93"/>
      <c r="DDP93"/>
      <c r="DDQ93"/>
      <c r="DDR93"/>
      <c r="DDS93"/>
      <c r="DDT93"/>
      <c r="DDU93"/>
      <c r="DDV93"/>
      <c r="DDW93"/>
      <c r="DDX93"/>
      <c r="DDY93"/>
      <c r="DDZ93"/>
      <c r="DEA93"/>
      <c r="DEB93"/>
      <c r="DEC93"/>
      <c r="DED93"/>
      <c r="DEE93"/>
      <c r="DEF93"/>
      <c r="DEG93"/>
      <c r="DEH93"/>
      <c r="DEI93"/>
      <c r="DEJ93"/>
      <c r="DEK93"/>
      <c r="DEL93"/>
      <c r="DEM93"/>
      <c r="DEN93"/>
      <c r="DEO93"/>
      <c r="DEP93"/>
      <c r="DEQ93"/>
      <c r="DER93"/>
      <c r="DES93"/>
      <c r="DET93"/>
      <c r="DEU93"/>
      <c r="DEV93"/>
      <c r="DEW93"/>
      <c r="DEX93"/>
      <c r="DEY93"/>
      <c r="DEZ93"/>
      <c r="DFA93"/>
      <c r="DFB93"/>
      <c r="DFC93"/>
      <c r="DFD93"/>
      <c r="DFE93"/>
      <c r="DFF93"/>
      <c r="DFG93"/>
      <c r="DFH93"/>
      <c r="DFI93"/>
      <c r="DFJ93"/>
      <c r="DFK93"/>
      <c r="DFL93"/>
      <c r="DFM93"/>
      <c r="DFN93"/>
      <c r="DFO93"/>
      <c r="DFP93"/>
      <c r="DFQ93"/>
      <c r="DFR93"/>
      <c r="DFS93"/>
      <c r="DFT93"/>
      <c r="DFU93"/>
      <c r="DFV93"/>
      <c r="DFW93"/>
      <c r="DFX93"/>
      <c r="DFY93"/>
      <c r="DFZ93"/>
      <c r="DGA93"/>
      <c r="DGB93"/>
      <c r="DGC93"/>
      <c r="DGD93"/>
      <c r="DGE93"/>
      <c r="DGF93"/>
      <c r="DGG93"/>
      <c r="DGH93"/>
      <c r="DGI93"/>
      <c r="DGJ93"/>
      <c r="DGK93"/>
      <c r="DGL93"/>
      <c r="DGM93"/>
      <c r="DGN93"/>
      <c r="DGO93"/>
      <c r="DGP93"/>
      <c r="DGQ93"/>
      <c r="DGR93"/>
      <c r="DGS93"/>
      <c r="DGT93"/>
      <c r="DGU93"/>
      <c r="DGV93"/>
      <c r="DGW93"/>
      <c r="DGX93"/>
      <c r="DGY93"/>
      <c r="DGZ93"/>
      <c r="DHA93"/>
      <c r="DHB93"/>
      <c r="DHC93"/>
      <c r="DHD93"/>
      <c r="DHE93"/>
      <c r="DHF93"/>
      <c r="DHG93"/>
      <c r="DHH93"/>
      <c r="DHI93"/>
      <c r="DHJ93"/>
      <c r="DHK93"/>
      <c r="DHL93"/>
      <c r="DHM93"/>
      <c r="DHN93"/>
      <c r="DHO93"/>
      <c r="DHP93"/>
      <c r="DHQ93"/>
      <c r="DHR93"/>
      <c r="DHS93"/>
      <c r="DHT93"/>
      <c r="DHU93"/>
      <c r="DHV93"/>
      <c r="DHW93"/>
      <c r="DHX93"/>
      <c r="DHY93"/>
      <c r="DHZ93"/>
      <c r="DIA93"/>
      <c r="DIB93"/>
      <c r="DIC93"/>
      <c r="DID93"/>
      <c r="DIE93"/>
      <c r="DIF93"/>
      <c r="DIG93"/>
      <c r="DIH93"/>
      <c r="DII93"/>
      <c r="DIJ93"/>
      <c r="DIK93"/>
      <c r="DIL93"/>
      <c r="DIM93"/>
      <c r="DIN93"/>
      <c r="DIO93"/>
      <c r="DIP93"/>
      <c r="DIQ93"/>
      <c r="DIR93"/>
      <c r="DIS93"/>
      <c r="DIT93"/>
      <c r="DIU93"/>
      <c r="DIV93"/>
      <c r="DIW93"/>
      <c r="DIX93"/>
      <c r="DIY93"/>
      <c r="DIZ93"/>
      <c r="DJA93"/>
      <c r="DJB93"/>
      <c r="DJC93"/>
      <c r="DJD93"/>
      <c r="DJE93"/>
      <c r="DJF93"/>
      <c r="DJG93"/>
      <c r="DJH93"/>
      <c r="DJI93"/>
      <c r="DJJ93"/>
      <c r="DJK93"/>
      <c r="DJL93"/>
      <c r="DJM93"/>
      <c r="DJN93"/>
      <c r="DJO93"/>
      <c r="DJP93"/>
      <c r="DJQ93"/>
      <c r="DJR93"/>
      <c r="DJS93"/>
      <c r="DJT93"/>
      <c r="DJU93"/>
      <c r="DJV93"/>
      <c r="DJW93"/>
      <c r="DJX93"/>
      <c r="DJY93"/>
      <c r="DJZ93"/>
      <c r="DKA93"/>
      <c r="DKB93"/>
      <c r="DKC93"/>
      <c r="DKD93"/>
      <c r="DKE93"/>
      <c r="DKF93"/>
      <c r="DKG93"/>
      <c r="DKH93"/>
      <c r="DKI93"/>
      <c r="DKJ93"/>
      <c r="DKK93"/>
      <c r="DKL93"/>
      <c r="DKM93"/>
      <c r="DKN93"/>
      <c r="DKO93"/>
      <c r="DKP93"/>
      <c r="DKQ93"/>
      <c r="DKR93"/>
      <c r="DKS93"/>
      <c r="DKT93"/>
      <c r="DKU93"/>
      <c r="DKV93"/>
      <c r="DKW93"/>
      <c r="DKX93"/>
      <c r="DKY93"/>
      <c r="DKZ93"/>
      <c r="DLA93"/>
      <c r="DLB93"/>
      <c r="DLC93"/>
      <c r="DLD93"/>
      <c r="DLE93"/>
      <c r="DLF93"/>
      <c r="DLG93"/>
      <c r="DLH93"/>
      <c r="DLI93"/>
      <c r="DLJ93"/>
      <c r="DLK93"/>
      <c r="DLL93"/>
      <c r="DLM93"/>
      <c r="DLN93"/>
      <c r="DLO93"/>
      <c r="DLP93"/>
      <c r="DLQ93"/>
      <c r="DLR93"/>
      <c r="DLS93"/>
      <c r="DLT93"/>
      <c r="DLU93"/>
      <c r="DLV93"/>
      <c r="DLW93"/>
      <c r="DLX93"/>
      <c r="DLY93"/>
      <c r="DLZ93"/>
      <c r="DMA93"/>
      <c r="DMB93"/>
      <c r="DMC93"/>
      <c r="DMD93"/>
      <c r="DME93"/>
      <c r="DMF93"/>
      <c r="DMG93"/>
      <c r="DMH93"/>
      <c r="DMI93"/>
      <c r="DMJ93"/>
      <c r="DMK93"/>
      <c r="DML93"/>
      <c r="DMM93"/>
      <c r="DMN93"/>
      <c r="DMO93"/>
      <c r="DMP93"/>
      <c r="DMQ93"/>
      <c r="DMR93"/>
      <c r="DMS93"/>
      <c r="DMT93"/>
      <c r="DMU93"/>
      <c r="DMV93"/>
      <c r="DMW93"/>
      <c r="DMX93"/>
      <c r="DMY93"/>
      <c r="DMZ93"/>
      <c r="DNA93"/>
      <c r="DNB93"/>
      <c r="DNC93"/>
      <c r="DND93"/>
      <c r="DNE93"/>
      <c r="DNF93"/>
      <c r="DNG93"/>
      <c r="DNH93"/>
      <c r="DNI93"/>
      <c r="DNJ93"/>
      <c r="DNK93"/>
      <c r="DNL93"/>
      <c r="DNM93"/>
      <c r="DNN93"/>
      <c r="DNO93"/>
      <c r="DNP93"/>
      <c r="DNQ93"/>
      <c r="DNR93"/>
      <c r="DNS93"/>
      <c r="DNT93"/>
      <c r="DNU93"/>
      <c r="DNV93"/>
      <c r="DNW93"/>
      <c r="DNX93"/>
      <c r="DNY93"/>
      <c r="DNZ93"/>
      <c r="DOA93"/>
      <c r="DOB93"/>
      <c r="DOC93"/>
      <c r="DOD93"/>
      <c r="DOE93"/>
      <c r="DOF93"/>
      <c r="DOG93"/>
      <c r="DOH93"/>
      <c r="DOI93"/>
      <c r="DOJ93"/>
      <c r="DOK93"/>
      <c r="DOL93"/>
      <c r="DOM93"/>
      <c r="DON93"/>
      <c r="DOO93"/>
      <c r="DOP93"/>
      <c r="DOQ93"/>
      <c r="DOR93"/>
      <c r="DOS93"/>
      <c r="DOT93"/>
      <c r="DOU93"/>
      <c r="DOV93"/>
      <c r="DOW93"/>
      <c r="DOX93"/>
      <c r="DOY93"/>
      <c r="DOZ93"/>
      <c r="DPA93"/>
      <c r="DPB93"/>
      <c r="DPC93"/>
      <c r="DPD93"/>
      <c r="DPE93"/>
      <c r="DPF93"/>
      <c r="DPG93"/>
      <c r="DPH93"/>
      <c r="DPI93"/>
      <c r="DPJ93"/>
      <c r="DPK93"/>
      <c r="DPL93"/>
      <c r="DPM93"/>
      <c r="DPN93"/>
      <c r="DPO93"/>
      <c r="DPP93"/>
      <c r="DPQ93"/>
      <c r="DPR93"/>
      <c r="DPS93"/>
      <c r="DPT93"/>
      <c r="DPU93"/>
      <c r="DPV93"/>
      <c r="DPW93"/>
      <c r="DPX93"/>
      <c r="DPY93"/>
      <c r="DPZ93"/>
      <c r="DQA93"/>
      <c r="DQB93"/>
      <c r="DQC93"/>
      <c r="DQD93"/>
      <c r="DQE93"/>
      <c r="DQF93"/>
      <c r="DQG93"/>
      <c r="DQH93"/>
      <c r="DQI93"/>
      <c r="DQJ93"/>
      <c r="DQK93"/>
      <c r="DQL93"/>
      <c r="DQM93"/>
      <c r="DQN93"/>
      <c r="DQO93"/>
      <c r="DQP93"/>
      <c r="DQQ93"/>
      <c r="DQR93"/>
      <c r="DQS93"/>
      <c r="DQT93"/>
      <c r="DQU93"/>
      <c r="DQV93"/>
      <c r="DQW93"/>
      <c r="DQX93"/>
      <c r="DQY93"/>
      <c r="DQZ93"/>
      <c r="DRA93"/>
      <c r="DRB93"/>
      <c r="DRC93"/>
      <c r="DRD93"/>
      <c r="DRE93"/>
      <c r="DRF93"/>
      <c r="DRG93"/>
      <c r="DRH93"/>
      <c r="DRI93"/>
      <c r="DRJ93"/>
      <c r="DRK93"/>
      <c r="DRL93"/>
      <c r="DRM93"/>
      <c r="DRN93"/>
      <c r="DRO93"/>
      <c r="DRP93"/>
      <c r="DRQ93"/>
      <c r="DRR93"/>
      <c r="DRS93"/>
      <c r="DRT93"/>
      <c r="DRU93"/>
      <c r="DRV93"/>
      <c r="DRW93"/>
      <c r="DRX93"/>
      <c r="DRY93"/>
      <c r="DRZ93"/>
      <c r="DSA93"/>
      <c r="DSB93"/>
      <c r="DSC93"/>
      <c r="DSD93"/>
      <c r="DSE93"/>
      <c r="DSF93"/>
      <c r="DSG93"/>
      <c r="DSH93"/>
      <c r="DSI93"/>
      <c r="DSJ93"/>
      <c r="DSK93"/>
      <c r="DSL93"/>
      <c r="DSM93"/>
      <c r="DSN93"/>
      <c r="DSO93"/>
      <c r="DSP93"/>
      <c r="DSQ93"/>
      <c r="DSR93"/>
      <c r="DSS93"/>
      <c r="DST93"/>
      <c r="DSU93"/>
      <c r="DSV93"/>
      <c r="DSW93"/>
      <c r="DSX93"/>
      <c r="DSY93"/>
      <c r="DSZ93"/>
      <c r="DTA93"/>
      <c r="DTB93"/>
      <c r="DTC93"/>
      <c r="DTD93"/>
      <c r="DTE93"/>
      <c r="DTF93"/>
      <c r="DTG93"/>
      <c r="DTH93"/>
      <c r="DTI93"/>
      <c r="DTJ93"/>
      <c r="DTK93"/>
      <c r="DTL93"/>
      <c r="DTM93"/>
      <c r="DTN93"/>
      <c r="DTO93"/>
      <c r="DTP93"/>
      <c r="DTQ93"/>
      <c r="DTR93"/>
      <c r="DTS93"/>
      <c r="DTT93"/>
      <c r="DTU93"/>
      <c r="DTV93"/>
      <c r="DTW93"/>
      <c r="DTX93"/>
      <c r="DTY93"/>
      <c r="DTZ93"/>
      <c r="DUA93"/>
      <c r="DUB93"/>
      <c r="DUC93"/>
      <c r="DUD93"/>
      <c r="DUE93"/>
      <c r="DUF93"/>
      <c r="DUG93"/>
      <c r="DUH93"/>
      <c r="DUI93"/>
      <c r="DUJ93"/>
      <c r="DUK93"/>
      <c r="DUL93"/>
      <c r="DUM93"/>
      <c r="DUN93"/>
      <c r="DUO93"/>
      <c r="DUP93"/>
      <c r="DUQ93"/>
      <c r="DUR93"/>
      <c r="DUS93"/>
      <c r="DUT93"/>
      <c r="DUU93"/>
      <c r="DUV93"/>
      <c r="DUW93"/>
      <c r="DUX93"/>
      <c r="DUY93"/>
      <c r="DUZ93"/>
      <c r="DVA93"/>
      <c r="DVB93"/>
      <c r="DVC93"/>
      <c r="DVD93"/>
      <c r="DVE93"/>
      <c r="DVF93"/>
      <c r="DVG93"/>
      <c r="DVH93"/>
      <c r="DVI93"/>
      <c r="DVJ93"/>
      <c r="DVK93"/>
      <c r="DVL93"/>
      <c r="DVM93"/>
      <c r="DVN93"/>
      <c r="DVO93"/>
      <c r="DVP93"/>
      <c r="DVQ93"/>
      <c r="DVR93"/>
      <c r="DVS93"/>
      <c r="DVT93"/>
      <c r="DVU93"/>
      <c r="DVV93"/>
      <c r="DVW93"/>
      <c r="DVX93"/>
      <c r="DVY93"/>
      <c r="DVZ93"/>
      <c r="DWA93"/>
      <c r="DWB93"/>
      <c r="DWC93"/>
      <c r="DWD93"/>
      <c r="DWE93"/>
      <c r="DWF93"/>
      <c r="DWG93"/>
      <c r="DWH93"/>
      <c r="DWI93"/>
      <c r="DWJ93"/>
      <c r="DWK93"/>
      <c r="DWL93"/>
      <c r="DWM93"/>
      <c r="DWN93"/>
      <c r="DWO93"/>
      <c r="DWP93"/>
      <c r="DWQ93"/>
      <c r="DWR93"/>
      <c r="DWS93"/>
      <c r="DWT93"/>
      <c r="DWU93"/>
      <c r="DWV93"/>
      <c r="DWW93"/>
      <c r="DWX93"/>
      <c r="DWY93"/>
      <c r="DWZ93"/>
      <c r="DXA93"/>
      <c r="DXB93"/>
      <c r="DXC93"/>
      <c r="DXD93"/>
      <c r="DXE93"/>
      <c r="DXF93"/>
      <c r="DXG93"/>
      <c r="DXH93"/>
      <c r="DXI93"/>
      <c r="DXJ93"/>
      <c r="DXK93"/>
      <c r="DXL93"/>
      <c r="DXM93"/>
      <c r="DXN93"/>
      <c r="DXO93"/>
      <c r="DXP93"/>
      <c r="DXQ93"/>
      <c r="DXR93"/>
      <c r="DXS93"/>
      <c r="DXT93"/>
      <c r="DXU93"/>
      <c r="DXV93"/>
      <c r="DXW93"/>
      <c r="DXX93"/>
      <c r="DXY93"/>
      <c r="DXZ93"/>
      <c r="DYA93"/>
      <c r="DYB93"/>
      <c r="DYC93"/>
      <c r="DYD93"/>
      <c r="DYE93"/>
      <c r="DYF93"/>
      <c r="DYG93"/>
      <c r="DYH93"/>
      <c r="DYI93"/>
      <c r="DYJ93"/>
      <c r="DYK93"/>
      <c r="DYL93"/>
      <c r="DYM93"/>
      <c r="DYN93"/>
      <c r="DYO93"/>
      <c r="DYP93"/>
      <c r="DYQ93"/>
      <c r="DYR93"/>
      <c r="DYS93"/>
      <c r="DYT93"/>
      <c r="DYU93"/>
      <c r="DYV93"/>
      <c r="DYW93"/>
      <c r="DYX93"/>
      <c r="DYY93"/>
      <c r="DYZ93"/>
      <c r="DZA93"/>
      <c r="DZB93"/>
      <c r="DZC93"/>
      <c r="DZD93"/>
      <c r="DZE93"/>
      <c r="DZF93"/>
      <c r="DZG93"/>
      <c r="DZH93"/>
      <c r="DZI93"/>
      <c r="DZJ93"/>
      <c r="DZK93"/>
      <c r="DZL93"/>
      <c r="DZM93"/>
      <c r="DZN93"/>
      <c r="DZO93"/>
      <c r="DZP93"/>
      <c r="DZQ93"/>
      <c r="DZR93"/>
      <c r="DZS93"/>
      <c r="DZT93"/>
      <c r="DZU93"/>
      <c r="DZV93"/>
      <c r="DZW93"/>
      <c r="DZX93"/>
      <c r="DZY93"/>
      <c r="DZZ93"/>
      <c r="EAA93"/>
      <c r="EAB93"/>
      <c r="EAC93"/>
      <c r="EAD93"/>
      <c r="EAE93"/>
      <c r="EAF93"/>
      <c r="EAG93"/>
      <c r="EAH93"/>
      <c r="EAI93"/>
      <c r="EAJ93"/>
      <c r="EAK93"/>
      <c r="EAL93"/>
      <c r="EAM93"/>
      <c r="EAN93"/>
      <c r="EAO93"/>
      <c r="EAP93"/>
      <c r="EAQ93"/>
      <c r="EAR93"/>
      <c r="EAS93"/>
      <c r="EAT93"/>
      <c r="EAU93"/>
      <c r="EAV93"/>
      <c r="EAW93"/>
      <c r="EAX93"/>
      <c r="EAY93"/>
      <c r="EAZ93"/>
      <c r="EBA93"/>
      <c r="EBB93"/>
      <c r="EBC93"/>
      <c r="EBD93"/>
      <c r="EBE93"/>
      <c r="EBF93"/>
      <c r="EBG93"/>
      <c r="EBH93"/>
      <c r="EBI93"/>
      <c r="EBJ93"/>
      <c r="EBK93"/>
      <c r="EBL93"/>
      <c r="EBM93"/>
      <c r="EBN93"/>
      <c r="EBO93"/>
      <c r="EBP93"/>
      <c r="EBQ93"/>
      <c r="EBR93"/>
      <c r="EBS93"/>
      <c r="EBT93"/>
      <c r="EBU93"/>
      <c r="EBV93"/>
      <c r="EBW93"/>
      <c r="EBX93"/>
      <c r="EBY93"/>
      <c r="EBZ93"/>
      <c r="ECA93"/>
      <c r="ECB93"/>
      <c r="ECC93"/>
      <c r="ECD93"/>
      <c r="ECE93"/>
      <c r="ECF93"/>
      <c r="ECG93"/>
      <c r="ECH93"/>
      <c r="ECI93"/>
      <c r="ECJ93"/>
      <c r="ECK93"/>
      <c r="ECL93"/>
      <c r="ECM93"/>
      <c r="ECN93"/>
      <c r="ECO93"/>
      <c r="ECP93"/>
      <c r="ECQ93"/>
      <c r="ECR93"/>
      <c r="ECS93"/>
      <c r="ECT93"/>
      <c r="ECU93"/>
      <c r="ECV93"/>
      <c r="ECW93"/>
      <c r="ECX93"/>
      <c r="ECY93"/>
      <c r="ECZ93"/>
      <c r="EDA93"/>
      <c r="EDB93"/>
      <c r="EDC93"/>
      <c r="EDD93"/>
      <c r="EDE93"/>
      <c r="EDF93"/>
      <c r="EDG93"/>
      <c r="EDH93"/>
      <c r="EDI93"/>
      <c r="EDJ93"/>
      <c r="EDK93"/>
      <c r="EDL93"/>
      <c r="EDM93"/>
      <c r="EDN93"/>
      <c r="EDO93"/>
      <c r="EDP93"/>
      <c r="EDQ93"/>
      <c r="EDR93"/>
      <c r="EDS93"/>
      <c r="EDT93"/>
      <c r="EDU93"/>
      <c r="EDV93"/>
      <c r="EDW93"/>
      <c r="EDX93"/>
      <c r="EDY93"/>
      <c r="EDZ93"/>
      <c r="EEA93"/>
      <c r="EEB93"/>
      <c r="EEC93"/>
      <c r="EED93"/>
      <c r="EEE93"/>
      <c r="EEF93"/>
      <c r="EEG93"/>
      <c r="EEH93"/>
      <c r="EEI93"/>
      <c r="EEJ93"/>
      <c r="EEK93"/>
      <c r="EEL93"/>
      <c r="EEM93"/>
      <c r="EEN93"/>
      <c r="EEO93"/>
      <c r="EEP93"/>
      <c r="EEQ93"/>
      <c r="EER93"/>
      <c r="EES93"/>
      <c r="EET93"/>
      <c r="EEU93"/>
      <c r="EEV93"/>
      <c r="EEW93"/>
      <c r="EEX93"/>
      <c r="EEY93"/>
      <c r="EEZ93"/>
      <c r="EFA93"/>
      <c r="EFB93"/>
      <c r="EFC93"/>
      <c r="EFD93"/>
      <c r="EFE93"/>
      <c r="EFF93"/>
      <c r="EFG93"/>
      <c r="EFH93"/>
      <c r="EFI93"/>
      <c r="EFJ93"/>
      <c r="EFK93"/>
      <c r="EFL93"/>
      <c r="EFM93"/>
      <c r="EFN93"/>
      <c r="EFO93"/>
      <c r="EFP93"/>
      <c r="EFQ93"/>
      <c r="EFR93"/>
      <c r="EFS93"/>
      <c r="EFT93"/>
      <c r="EFU93"/>
      <c r="EFV93"/>
      <c r="EFW93"/>
      <c r="EFX93"/>
      <c r="EFY93"/>
      <c r="EFZ93"/>
      <c r="EGA93"/>
      <c r="EGB93"/>
      <c r="EGC93"/>
      <c r="EGD93"/>
      <c r="EGE93"/>
      <c r="EGF93"/>
      <c r="EGG93"/>
      <c r="EGH93"/>
      <c r="EGI93"/>
      <c r="EGJ93"/>
      <c r="EGK93"/>
      <c r="EGL93"/>
      <c r="EGM93"/>
      <c r="EGN93"/>
      <c r="EGO93"/>
      <c r="EGP93"/>
      <c r="EGQ93"/>
      <c r="EGR93"/>
      <c r="EGS93"/>
      <c r="EGT93"/>
      <c r="EGU93"/>
      <c r="EGV93"/>
      <c r="EGW93"/>
      <c r="EGX93"/>
      <c r="EGY93"/>
      <c r="EGZ93"/>
      <c r="EHA93"/>
      <c r="EHB93"/>
      <c r="EHC93"/>
      <c r="EHD93"/>
      <c r="EHE93"/>
      <c r="EHF93"/>
      <c r="EHG93"/>
      <c r="EHH93"/>
      <c r="EHI93"/>
      <c r="EHJ93"/>
      <c r="EHK93"/>
      <c r="EHL93"/>
      <c r="EHM93"/>
      <c r="EHN93"/>
      <c r="EHO93"/>
      <c r="EHP93"/>
      <c r="EHQ93"/>
      <c r="EHR93"/>
      <c r="EHS93"/>
      <c r="EHT93"/>
      <c r="EHU93"/>
      <c r="EHV93"/>
      <c r="EHW93"/>
      <c r="EHX93"/>
      <c r="EHY93"/>
      <c r="EHZ93"/>
      <c r="EIA93"/>
      <c r="EIB93"/>
      <c r="EIC93"/>
      <c r="EID93"/>
      <c r="EIE93"/>
      <c r="EIF93"/>
      <c r="EIG93"/>
      <c r="EIH93"/>
      <c r="EII93"/>
      <c r="EIJ93"/>
      <c r="EIK93"/>
      <c r="EIL93"/>
      <c r="EIM93"/>
      <c r="EIN93"/>
      <c r="EIO93"/>
      <c r="EIP93"/>
      <c r="EIQ93"/>
      <c r="EIR93"/>
      <c r="EIS93"/>
      <c r="EIT93"/>
      <c r="EIU93"/>
      <c r="EIV93"/>
      <c r="EIW93"/>
      <c r="EIX93"/>
      <c r="EIY93"/>
      <c r="EIZ93"/>
      <c r="EJA93"/>
      <c r="EJB93"/>
      <c r="EJC93"/>
      <c r="EJD93"/>
      <c r="EJE93"/>
      <c r="EJF93"/>
      <c r="EJG93"/>
      <c r="EJH93"/>
      <c r="EJI93"/>
      <c r="EJJ93"/>
      <c r="EJK93"/>
      <c r="EJL93"/>
      <c r="EJM93"/>
      <c r="EJN93"/>
      <c r="EJO93"/>
      <c r="EJP93"/>
      <c r="EJQ93"/>
      <c r="EJR93"/>
      <c r="EJS93"/>
      <c r="EJT93"/>
      <c r="EJU93"/>
      <c r="EJV93"/>
      <c r="EJW93"/>
      <c r="EJX93"/>
      <c r="EJY93"/>
      <c r="EJZ93"/>
      <c r="EKA93"/>
      <c r="EKB93"/>
      <c r="EKC93"/>
      <c r="EKD93"/>
      <c r="EKE93"/>
      <c r="EKF93"/>
      <c r="EKG93"/>
      <c r="EKH93"/>
      <c r="EKI93"/>
      <c r="EKJ93"/>
      <c r="EKK93"/>
      <c r="EKL93"/>
      <c r="EKM93"/>
      <c r="EKN93"/>
      <c r="EKO93"/>
      <c r="EKP93"/>
      <c r="EKQ93"/>
      <c r="EKR93"/>
      <c r="EKS93"/>
      <c r="EKT93"/>
      <c r="EKU93"/>
      <c r="EKV93"/>
      <c r="EKW93"/>
      <c r="EKX93"/>
      <c r="EKY93"/>
      <c r="EKZ93"/>
      <c r="ELA93"/>
      <c r="ELB93"/>
      <c r="ELC93"/>
      <c r="ELD93"/>
      <c r="ELE93"/>
      <c r="ELF93"/>
      <c r="ELG93"/>
      <c r="ELH93"/>
      <c r="ELI93"/>
      <c r="ELJ93"/>
      <c r="ELK93"/>
      <c r="ELL93"/>
      <c r="ELM93"/>
      <c r="ELN93"/>
      <c r="ELO93"/>
      <c r="ELP93"/>
      <c r="ELQ93"/>
      <c r="ELR93"/>
      <c r="ELS93"/>
      <c r="ELT93"/>
      <c r="ELU93"/>
      <c r="ELV93"/>
      <c r="ELW93"/>
      <c r="ELX93"/>
      <c r="ELY93"/>
      <c r="ELZ93"/>
      <c r="EMA93"/>
      <c r="EMB93"/>
      <c r="EMC93"/>
      <c r="EMD93"/>
      <c r="EME93"/>
      <c r="EMF93"/>
      <c r="EMG93"/>
      <c r="EMH93"/>
      <c r="EMI93"/>
      <c r="EMJ93"/>
      <c r="EMK93"/>
      <c r="EML93"/>
      <c r="EMM93"/>
      <c r="EMN93"/>
      <c r="EMO93"/>
      <c r="EMP93"/>
      <c r="EMQ93"/>
      <c r="EMR93"/>
      <c r="EMS93"/>
      <c r="EMT93"/>
      <c r="EMU93"/>
      <c r="EMV93"/>
      <c r="EMW93"/>
      <c r="EMX93"/>
      <c r="EMY93"/>
      <c r="EMZ93"/>
      <c r="ENA93"/>
      <c r="ENB93"/>
      <c r="ENC93"/>
      <c r="END93"/>
      <c r="ENE93"/>
      <c r="ENF93"/>
      <c r="ENG93"/>
      <c r="ENH93"/>
      <c r="ENI93"/>
      <c r="ENJ93"/>
      <c r="ENK93"/>
      <c r="ENL93"/>
      <c r="ENM93"/>
      <c r="ENN93"/>
      <c r="ENO93"/>
      <c r="ENP93"/>
      <c r="ENQ93"/>
      <c r="ENR93"/>
      <c r="ENS93"/>
      <c r="ENT93"/>
      <c r="ENU93"/>
      <c r="ENV93"/>
      <c r="ENW93"/>
      <c r="ENX93"/>
      <c r="ENY93"/>
      <c r="ENZ93"/>
      <c r="EOA93"/>
      <c r="EOB93"/>
      <c r="EOC93"/>
      <c r="EOD93"/>
      <c r="EOE93"/>
      <c r="EOF93"/>
      <c r="EOG93"/>
      <c r="EOH93"/>
      <c r="EOI93"/>
      <c r="EOJ93"/>
      <c r="EOK93"/>
      <c r="EOL93"/>
      <c r="EOM93"/>
      <c r="EON93"/>
      <c r="EOO93"/>
      <c r="EOP93"/>
      <c r="EOQ93"/>
      <c r="EOR93"/>
      <c r="EOS93"/>
      <c r="EOT93"/>
      <c r="EOU93"/>
      <c r="EOV93"/>
      <c r="EOW93"/>
      <c r="EOX93"/>
      <c r="EOY93"/>
      <c r="EOZ93"/>
      <c r="EPA93"/>
      <c r="EPB93"/>
      <c r="EPC93"/>
      <c r="EPD93"/>
      <c r="EPE93"/>
      <c r="EPF93"/>
      <c r="EPG93"/>
      <c r="EPH93"/>
      <c r="EPI93"/>
      <c r="EPJ93"/>
      <c r="EPK93"/>
      <c r="EPL93"/>
      <c r="EPM93"/>
      <c r="EPN93"/>
      <c r="EPO93"/>
      <c r="EPP93"/>
      <c r="EPQ93"/>
      <c r="EPR93"/>
      <c r="EPS93"/>
      <c r="EPT93"/>
      <c r="EPU93"/>
      <c r="EPV93"/>
      <c r="EPW93"/>
      <c r="EPX93"/>
      <c r="EPY93"/>
      <c r="EPZ93"/>
      <c r="EQA93"/>
      <c r="EQB93"/>
      <c r="EQC93"/>
      <c r="EQD93"/>
      <c r="EQE93"/>
      <c r="EQF93"/>
      <c r="EQG93"/>
      <c r="EQH93"/>
      <c r="EQI93"/>
      <c r="EQJ93"/>
      <c r="EQK93"/>
      <c r="EQL93"/>
      <c r="EQM93"/>
      <c r="EQN93"/>
      <c r="EQO93"/>
      <c r="EQP93"/>
      <c r="EQQ93"/>
      <c r="EQR93"/>
      <c r="EQS93"/>
      <c r="EQT93"/>
      <c r="EQU93"/>
      <c r="EQV93"/>
      <c r="EQW93"/>
      <c r="EQX93"/>
      <c r="EQY93"/>
      <c r="EQZ93"/>
      <c r="ERA93"/>
      <c r="ERB93"/>
      <c r="ERC93"/>
      <c r="ERD93"/>
      <c r="ERE93"/>
      <c r="ERF93"/>
      <c r="ERG93"/>
      <c r="ERH93"/>
      <c r="ERI93"/>
      <c r="ERJ93"/>
      <c r="ERK93"/>
      <c r="ERL93"/>
      <c r="ERM93"/>
      <c r="ERN93"/>
      <c r="ERO93"/>
      <c r="ERP93"/>
      <c r="ERQ93"/>
      <c r="ERR93"/>
      <c r="ERS93"/>
      <c r="ERT93"/>
      <c r="ERU93"/>
      <c r="ERV93"/>
      <c r="ERW93"/>
      <c r="ERX93"/>
      <c r="ERY93"/>
      <c r="ERZ93"/>
      <c r="ESA93"/>
      <c r="ESB93"/>
      <c r="ESC93"/>
      <c r="ESD93"/>
      <c r="ESE93"/>
      <c r="ESF93"/>
      <c r="ESG93"/>
      <c r="ESH93"/>
      <c r="ESI93"/>
      <c r="ESJ93"/>
      <c r="ESK93"/>
      <c r="ESL93"/>
      <c r="ESM93"/>
      <c r="ESN93"/>
      <c r="ESO93"/>
      <c r="ESP93"/>
      <c r="ESQ93"/>
      <c r="ESR93"/>
      <c r="ESS93"/>
      <c r="EST93"/>
      <c r="ESU93"/>
      <c r="ESV93"/>
      <c r="ESW93"/>
      <c r="ESX93"/>
      <c r="ESY93"/>
      <c r="ESZ93"/>
      <c r="ETA93"/>
      <c r="ETB93"/>
      <c r="ETC93"/>
      <c r="ETD93"/>
      <c r="ETE93"/>
      <c r="ETF93"/>
      <c r="ETG93"/>
      <c r="ETH93"/>
      <c r="ETI93"/>
      <c r="ETJ93"/>
      <c r="ETK93"/>
      <c r="ETL93"/>
      <c r="ETM93"/>
      <c r="ETN93"/>
      <c r="ETO93"/>
      <c r="ETP93"/>
      <c r="ETQ93"/>
      <c r="ETR93"/>
      <c r="ETS93"/>
      <c r="ETT93"/>
      <c r="ETU93"/>
      <c r="ETV93"/>
      <c r="ETW93"/>
      <c r="ETX93"/>
      <c r="ETY93"/>
      <c r="ETZ93"/>
      <c r="EUA93"/>
      <c r="EUB93"/>
      <c r="EUC93"/>
      <c r="EUD93"/>
      <c r="EUE93"/>
      <c r="EUF93"/>
      <c r="EUG93"/>
      <c r="EUH93"/>
      <c r="EUI93"/>
      <c r="EUJ93"/>
      <c r="EUK93"/>
      <c r="EUL93"/>
      <c r="EUM93"/>
      <c r="EUN93"/>
      <c r="EUO93"/>
      <c r="EUP93"/>
      <c r="EUQ93"/>
      <c r="EUR93"/>
      <c r="EUS93"/>
      <c r="EUT93"/>
      <c r="EUU93"/>
      <c r="EUV93"/>
      <c r="EUW93"/>
      <c r="EUX93"/>
      <c r="EUY93"/>
      <c r="EUZ93"/>
      <c r="EVA93"/>
      <c r="EVB93"/>
      <c r="EVC93"/>
      <c r="EVD93"/>
      <c r="EVE93"/>
      <c r="EVF93"/>
      <c r="EVG93"/>
      <c r="EVH93"/>
      <c r="EVI93"/>
      <c r="EVJ93"/>
      <c r="EVK93"/>
      <c r="EVL93"/>
      <c r="EVM93"/>
      <c r="EVN93"/>
      <c r="EVO93"/>
      <c r="EVP93"/>
      <c r="EVQ93"/>
      <c r="EVR93"/>
      <c r="EVS93"/>
      <c r="EVT93"/>
      <c r="EVU93"/>
      <c r="EVV93"/>
      <c r="EVW93"/>
      <c r="EVX93"/>
      <c r="EVY93"/>
      <c r="EVZ93"/>
      <c r="EWA93"/>
      <c r="EWB93"/>
      <c r="EWC93"/>
      <c r="EWD93"/>
      <c r="EWE93"/>
      <c r="EWF93"/>
      <c r="EWG93"/>
      <c r="EWH93"/>
      <c r="EWI93"/>
      <c r="EWJ93"/>
      <c r="EWK93"/>
      <c r="EWL93"/>
      <c r="EWM93"/>
      <c r="EWN93"/>
      <c r="EWO93"/>
      <c r="EWP93"/>
      <c r="EWQ93"/>
      <c r="EWR93"/>
      <c r="EWS93"/>
      <c r="EWT93"/>
      <c r="EWU93"/>
      <c r="EWV93"/>
      <c r="EWW93"/>
      <c r="EWX93"/>
      <c r="EWY93"/>
      <c r="EWZ93"/>
      <c r="EXA93"/>
      <c r="EXB93"/>
      <c r="EXC93"/>
      <c r="EXD93"/>
      <c r="EXE93"/>
      <c r="EXF93"/>
      <c r="EXG93"/>
      <c r="EXH93"/>
      <c r="EXI93"/>
      <c r="EXJ93"/>
      <c r="EXK93"/>
      <c r="EXL93"/>
      <c r="EXM93"/>
      <c r="EXN93"/>
      <c r="EXO93"/>
      <c r="EXP93"/>
      <c r="EXQ93"/>
      <c r="EXR93"/>
      <c r="EXS93"/>
      <c r="EXT93"/>
      <c r="EXU93"/>
      <c r="EXV93"/>
      <c r="EXW93"/>
      <c r="EXX93"/>
      <c r="EXY93"/>
      <c r="EXZ93"/>
      <c r="EYA93"/>
      <c r="EYB93"/>
      <c r="EYC93"/>
      <c r="EYD93"/>
      <c r="EYE93"/>
      <c r="EYF93"/>
      <c r="EYG93"/>
      <c r="EYH93"/>
      <c r="EYI93"/>
      <c r="EYJ93"/>
      <c r="EYK93"/>
      <c r="EYL93"/>
      <c r="EYM93"/>
      <c r="EYN93"/>
      <c r="EYO93"/>
      <c r="EYP93"/>
      <c r="EYQ93"/>
      <c r="EYR93"/>
      <c r="EYS93"/>
      <c r="EYT93"/>
      <c r="EYU93"/>
      <c r="EYV93"/>
      <c r="EYW93"/>
      <c r="EYX93"/>
      <c r="EYY93"/>
      <c r="EYZ93"/>
      <c r="EZA93"/>
      <c r="EZB93"/>
      <c r="EZC93"/>
      <c r="EZD93"/>
      <c r="EZE93"/>
      <c r="EZF93"/>
      <c r="EZG93"/>
      <c r="EZH93"/>
      <c r="EZI93"/>
      <c r="EZJ93"/>
      <c r="EZK93"/>
      <c r="EZL93"/>
      <c r="EZM93"/>
      <c r="EZN93"/>
      <c r="EZO93"/>
      <c r="EZP93"/>
      <c r="EZQ93"/>
      <c r="EZR93"/>
      <c r="EZS93"/>
      <c r="EZT93"/>
      <c r="EZU93"/>
      <c r="EZV93"/>
      <c r="EZW93"/>
      <c r="EZX93"/>
      <c r="EZY93"/>
      <c r="EZZ93"/>
      <c r="FAA93"/>
      <c r="FAB93"/>
      <c r="FAC93"/>
      <c r="FAD93"/>
      <c r="FAE93"/>
      <c r="FAF93"/>
      <c r="FAG93"/>
      <c r="FAH93"/>
      <c r="FAI93"/>
      <c r="FAJ93"/>
      <c r="FAK93"/>
      <c r="FAL93"/>
      <c r="FAM93"/>
      <c r="FAN93"/>
      <c r="FAO93"/>
      <c r="FAP93"/>
      <c r="FAQ93"/>
      <c r="FAR93"/>
      <c r="FAS93"/>
      <c r="FAT93"/>
      <c r="FAU93"/>
      <c r="FAV93"/>
      <c r="FAW93"/>
      <c r="FAX93"/>
      <c r="FAY93"/>
      <c r="FAZ93"/>
      <c r="FBA93"/>
      <c r="FBB93"/>
      <c r="FBC93"/>
      <c r="FBD93"/>
      <c r="FBE93"/>
      <c r="FBF93"/>
      <c r="FBG93"/>
      <c r="FBH93"/>
      <c r="FBI93"/>
      <c r="FBJ93"/>
      <c r="FBK93"/>
      <c r="FBL93"/>
      <c r="FBM93"/>
      <c r="FBN93"/>
      <c r="FBO93"/>
      <c r="FBP93"/>
      <c r="FBQ93"/>
      <c r="FBR93"/>
      <c r="FBS93"/>
      <c r="FBT93"/>
      <c r="FBU93"/>
      <c r="FBV93"/>
      <c r="FBW93"/>
      <c r="FBX93"/>
      <c r="FBY93"/>
      <c r="FBZ93"/>
      <c r="FCA93"/>
      <c r="FCB93"/>
      <c r="FCC93"/>
      <c r="FCD93"/>
      <c r="FCE93"/>
      <c r="FCF93"/>
      <c r="FCG93"/>
      <c r="FCH93"/>
      <c r="FCI93"/>
      <c r="FCJ93"/>
      <c r="FCK93"/>
      <c r="FCL93"/>
      <c r="FCM93"/>
      <c r="FCN93"/>
      <c r="FCO93"/>
      <c r="FCP93"/>
      <c r="FCQ93"/>
      <c r="FCR93"/>
      <c r="FCS93"/>
      <c r="FCT93"/>
      <c r="FCU93"/>
      <c r="FCV93"/>
      <c r="FCW93"/>
      <c r="FCX93"/>
      <c r="FCY93"/>
      <c r="FCZ93"/>
      <c r="FDA93"/>
      <c r="FDB93"/>
      <c r="FDC93"/>
      <c r="FDD93"/>
      <c r="FDE93"/>
      <c r="FDF93"/>
      <c r="FDG93"/>
      <c r="FDH93"/>
      <c r="FDI93"/>
      <c r="FDJ93"/>
      <c r="FDK93"/>
      <c r="FDL93"/>
      <c r="FDM93"/>
      <c r="FDN93"/>
      <c r="FDO93"/>
      <c r="FDP93"/>
      <c r="FDQ93"/>
      <c r="FDR93"/>
      <c r="FDS93"/>
      <c r="FDT93"/>
      <c r="FDU93"/>
      <c r="FDV93"/>
      <c r="FDW93"/>
      <c r="FDX93"/>
      <c r="FDY93"/>
      <c r="FDZ93"/>
      <c r="FEA93"/>
      <c r="FEB93"/>
      <c r="FEC93"/>
      <c r="FED93"/>
      <c r="FEE93"/>
      <c r="FEF93"/>
      <c r="FEG93"/>
      <c r="FEH93"/>
      <c r="FEI93"/>
      <c r="FEJ93"/>
      <c r="FEK93"/>
      <c r="FEL93"/>
      <c r="FEM93"/>
      <c r="FEN93"/>
      <c r="FEO93"/>
      <c r="FEP93"/>
      <c r="FEQ93"/>
      <c r="FER93"/>
      <c r="FES93"/>
      <c r="FET93"/>
      <c r="FEU93"/>
      <c r="FEV93"/>
      <c r="FEW93"/>
      <c r="FEX93"/>
      <c r="FEY93"/>
      <c r="FEZ93"/>
      <c r="FFA93"/>
      <c r="FFB93"/>
      <c r="FFC93"/>
      <c r="FFD93"/>
      <c r="FFE93"/>
      <c r="FFF93"/>
      <c r="FFG93"/>
      <c r="FFH93"/>
      <c r="FFI93"/>
      <c r="FFJ93"/>
      <c r="FFK93"/>
      <c r="FFL93"/>
      <c r="FFM93"/>
      <c r="FFN93"/>
      <c r="FFO93"/>
      <c r="FFP93"/>
      <c r="FFQ93"/>
      <c r="FFR93"/>
      <c r="FFS93"/>
      <c r="FFT93"/>
      <c r="FFU93"/>
      <c r="FFV93"/>
      <c r="FFW93"/>
      <c r="FFX93"/>
      <c r="FFY93"/>
      <c r="FFZ93"/>
      <c r="FGA93"/>
      <c r="FGB93"/>
      <c r="FGC93"/>
      <c r="FGD93"/>
      <c r="FGE93"/>
      <c r="FGF93"/>
      <c r="FGG93"/>
      <c r="FGH93"/>
      <c r="FGI93"/>
      <c r="FGJ93"/>
      <c r="FGK93"/>
      <c r="FGL93"/>
      <c r="FGM93"/>
      <c r="FGN93"/>
      <c r="FGO93"/>
      <c r="FGP93"/>
      <c r="FGQ93"/>
      <c r="FGR93"/>
      <c r="FGS93"/>
      <c r="FGT93"/>
      <c r="FGU93"/>
      <c r="FGV93"/>
      <c r="FGW93"/>
      <c r="FGX93"/>
      <c r="FGY93"/>
      <c r="FGZ93"/>
      <c r="FHA93"/>
      <c r="FHB93"/>
      <c r="FHC93"/>
      <c r="FHD93"/>
      <c r="FHE93"/>
      <c r="FHF93"/>
      <c r="FHG93"/>
      <c r="FHH93"/>
      <c r="FHI93"/>
      <c r="FHJ93"/>
      <c r="FHK93"/>
      <c r="FHL93"/>
      <c r="FHM93"/>
      <c r="FHN93"/>
      <c r="FHO93"/>
      <c r="FHP93"/>
      <c r="FHQ93"/>
      <c r="FHR93"/>
      <c r="FHS93"/>
      <c r="FHT93"/>
      <c r="FHU93"/>
      <c r="FHV93"/>
      <c r="FHW93"/>
      <c r="FHX93"/>
      <c r="FHY93"/>
      <c r="FHZ93"/>
      <c r="FIA93"/>
      <c r="FIB93"/>
      <c r="FIC93"/>
      <c r="FID93"/>
      <c r="FIE93"/>
      <c r="FIF93"/>
      <c r="FIG93"/>
      <c r="FIH93"/>
      <c r="FII93"/>
      <c r="FIJ93"/>
      <c r="FIK93"/>
      <c r="FIL93"/>
      <c r="FIM93"/>
      <c r="FIN93"/>
      <c r="FIO93"/>
      <c r="FIP93"/>
      <c r="FIQ93"/>
      <c r="FIR93"/>
      <c r="FIS93"/>
      <c r="FIT93"/>
      <c r="FIU93"/>
      <c r="FIV93"/>
      <c r="FIW93"/>
      <c r="FIX93"/>
      <c r="FIY93"/>
      <c r="FIZ93"/>
      <c r="FJA93"/>
      <c r="FJB93"/>
      <c r="FJC93"/>
      <c r="FJD93"/>
      <c r="FJE93"/>
      <c r="FJF93"/>
      <c r="FJG93"/>
      <c r="FJH93"/>
      <c r="FJI93"/>
      <c r="FJJ93"/>
      <c r="FJK93"/>
      <c r="FJL93"/>
      <c r="FJM93"/>
      <c r="FJN93"/>
      <c r="FJO93"/>
      <c r="FJP93"/>
      <c r="FJQ93"/>
      <c r="FJR93"/>
      <c r="FJS93"/>
      <c r="FJT93"/>
      <c r="FJU93"/>
      <c r="FJV93"/>
      <c r="FJW93"/>
      <c r="FJX93"/>
      <c r="FJY93"/>
      <c r="FJZ93"/>
      <c r="FKA93"/>
      <c r="FKB93"/>
      <c r="FKC93"/>
      <c r="FKD93"/>
      <c r="FKE93"/>
      <c r="FKF93"/>
      <c r="FKG93"/>
      <c r="FKH93"/>
      <c r="FKI93"/>
      <c r="FKJ93"/>
      <c r="FKK93"/>
      <c r="FKL93"/>
      <c r="FKM93"/>
      <c r="FKN93"/>
      <c r="FKO93"/>
      <c r="FKP93"/>
      <c r="FKQ93"/>
      <c r="FKR93"/>
      <c r="FKS93"/>
      <c r="FKT93"/>
      <c r="FKU93"/>
      <c r="FKV93"/>
      <c r="FKW93"/>
      <c r="FKX93"/>
      <c r="FKY93"/>
      <c r="FKZ93"/>
      <c r="FLA93"/>
      <c r="FLB93"/>
      <c r="FLC93"/>
      <c r="FLD93"/>
      <c r="FLE93"/>
      <c r="FLF93"/>
      <c r="FLG93"/>
      <c r="FLH93"/>
      <c r="FLI93"/>
      <c r="FLJ93"/>
      <c r="FLK93"/>
      <c r="FLL93"/>
      <c r="FLM93"/>
      <c r="FLN93"/>
      <c r="FLO93"/>
      <c r="FLP93"/>
      <c r="FLQ93"/>
      <c r="FLR93"/>
      <c r="FLS93"/>
      <c r="FLT93"/>
      <c r="FLU93"/>
      <c r="FLV93"/>
      <c r="FLW93"/>
      <c r="FLX93"/>
      <c r="FLY93"/>
      <c r="FLZ93"/>
      <c r="FMA93"/>
      <c r="FMB93"/>
      <c r="FMC93"/>
      <c r="FMD93"/>
      <c r="FME93"/>
      <c r="FMF93"/>
      <c r="FMG93"/>
      <c r="FMH93"/>
      <c r="FMI93"/>
      <c r="FMJ93"/>
      <c r="FMK93"/>
      <c r="FML93"/>
      <c r="FMM93"/>
      <c r="FMN93"/>
      <c r="FMO93"/>
      <c r="FMP93"/>
      <c r="FMQ93"/>
      <c r="FMR93"/>
      <c r="FMS93"/>
      <c r="FMT93"/>
      <c r="FMU93"/>
      <c r="FMV93"/>
      <c r="FMW93"/>
      <c r="FMX93"/>
      <c r="FMY93"/>
      <c r="FMZ93"/>
      <c r="FNA93"/>
      <c r="FNB93"/>
      <c r="FNC93"/>
      <c r="FND93"/>
      <c r="FNE93"/>
      <c r="FNF93"/>
      <c r="FNG93"/>
      <c r="FNH93"/>
      <c r="FNI93"/>
      <c r="FNJ93"/>
      <c r="FNK93"/>
      <c r="FNL93"/>
      <c r="FNM93"/>
      <c r="FNN93"/>
      <c r="FNO93"/>
      <c r="FNP93"/>
      <c r="FNQ93"/>
      <c r="FNR93"/>
      <c r="FNS93"/>
      <c r="FNT93"/>
      <c r="FNU93"/>
      <c r="FNV93"/>
      <c r="FNW93"/>
      <c r="FNX93"/>
      <c r="FNY93"/>
      <c r="FNZ93"/>
      <c r="FOA93"/>
      <c r="FOB93"/>
      <c r="FOC93"/>
      <c r="FOD93"/>
      <c r="FOE93"/>
      <c r="FOF93"/>
      <c r="FOG93"/>
      <c r="FOH93"/>
      <c r="FOI93"/>
      <c r="FOJ93"/>
      <c r="FOK93"/>
      <c r="FOL93"/>
      <c r="FOM93"/>
      <c r="FON93"/>
      <c r="FOO93"/>
      <c r="FOP93"/>
      <c r="FOQ93"/>
      <c r="FOR93"/>
      <c r="FOS93"/>
      <c r="FOT93"/>
      <c r="FOU93"/>
      <c r="FOV93"/>
      <c r="FOW93"/>
      <c r="FOX93"/>
      <c r="FOY93"/>
      <c r="FOZ93"/>
      <c r="FPA93"/>
      <c r="FPB93"/>
      <c r="FPC93"/>
      <c r="FPD93"/>
      <c r="FPE93"/>
      <c r="FPF93"/>
      <c r="FPG93"/>
      <c r="FPH93"/>
      <c r="FPI93"/>
      <c r="FPJ93"/>
      <c r="FPK93"/>
      <c r="FPL93"/>
      <c r="FPM93"/>
      <c r="FPN93"/>
      <c r="FPO93"/>
      <c r="FPP93"/>
      <c r="FPQ93"/>
      <c r="FPR93"/>
      <c r="FPS93"/>
      <c r="FPT93"/>
      <c r="FPU93"/>
      <c r="FPV93"/>
      <c r="FPW93"/>
      <c r="FPX93"/>
      <c r="FPY93"/>
      <c r="FPZ93"/>
      <c r="FQA93"/>
      <c r="FQB93"/>
      <c r="FQC93"/>
      <c r="FQD93"/>
      <c r="FQE93"/>
      <c r="FQF93"/>
      <c r="FQG93"/>
      <c r="FQH93"/>
      <c r="FQI93"/>
      <c r="FQJ93"/>
      <c r="FQK93"/>
      <c r="FQL93"/>
      <c r="FQM93"/>
      <c r="FQN93"/>
      <c r="FQO93"/>
      <c r="FQP93"/>
      <c r="FQQ93"/>
      <c r="FQR93"/>
      <c r="FQS93"/>
      <c r="FQT93"/>
      <c r="FQU93"/>
      <c r="FQV93"/>
      <c r="FQW93"/>
      <c r="FQX93"/>
      <c r="FQY93"/>
      <c r="FQZ93"/>
      <c r="FRA93"/>
      <c r="FRB93"/>
      <c r="FRC93"/>
      <c r="FRD93"/>
      <c r="FRE93"/>
      <c r="FRF93"/>
      <c r="FRG93"/>
      <c r="FRH93"/>
      <c r="FRI93"/>
      <c r="FRJ93"/>
      <c r="FRK93"/>
      <c r="FRL93"/>
      <c r="FRM93"/>
      <c r="FRN93"/>
      <c r="FRO93"/>
      <c r="FRP93"/>
      <c r="FRQ93"/>
      <c r="FRR93"/>
      <c r="FRS93"/>
      <c r="FRT93"/>
      <c r="FRU93"/>
      <c r="FRV93"/>
      <c r="FRW93"/>
      <c r="FRX93"/>
      <c r="FRY93"/>
      <c r="FRZ93"/>
      <c r="FSA93"/>
      <c r="FSB93"/>
      <c r="FSC93"/>
      <c r="FSD93"/>
      <c r="FSE93"/>
      <c r="FSF93"/>
      <c r="FSG93"/>
      <c r="FSH93"/>
      <c r="FSI93"/>
      <c r="FSJ93"/>
      <c r="FSK93"/>
      <c r="FSL93"/>
      <c r="FSM93"/>
      <c r="FSN93"/>
      <c r="FSO93"/>
      <c r="FSP93"/>
      <c r="FSQ93"/>
      <c r="FSR93"/>
      <c r="FSS93"/>
      <c r="FST93"/>
      <c r="FSU93"/>
      <c r="FSV93"/>
      <c r="FSW93"/>
      <c r="FSX93"/>
      <c r="FSY93"/>
      <c r="FSZ93"/>
      <c r="FTA93"/>
      <c r="FTB93"/>
      <c r="FTC93"/>
      <c r="FTD93"/>
      <c r="FTE93"/>
      <c r="FTF93"/>
      <c r="FTG93"/>
      <c r="FTH93"/>
      <c r="FTI93"/>
      <c r="FTJ93"/>
      <c r="FTK93"/>
      <c r="FTL93"/>
      <c r="FTM93"/>
      <c r="FTN93"/>
      <c r="FTO93"/>
      <c r="FTP93"/>
      <c r="FTQ93"/>
      <c r="FTR93"/>
      <c r="FTS93"/>
      <c r="FTT93"/>
      <c r="FTU93"/>
      <c r="FTV93"/>
      <c r="FTW93"/>
      <c r="FTX93"/>
      <c r="FTY93"/>
      <c r="FTZ93"/>
      <c r="FUA93"/>
      <c r="FUB93"/>
      <c r="FUC93"/>
      <c r="FUD93"/>
      <c r="FUE93"/>
      <c r="FUF93"/>
      <c r="FUG93"/>
      <c r="FUH93"/>
      <c r="FUI93"/>
      <c r="FUJ93"/>
      <c r="FUK93"/>
      <c r="FUL93"/>
      <c r="FUM93"/>
      <c r="FUN93"/>
      <c r="FUO93"/>
      <c r="FUP93"/>
      <c r="FUQ93"/>
      <c r="FUR93"/>
      <c r="FUS93"/>
    </row>
    <row r="94" spans="1:4621" s="143" customFormat="1">
      <c r="A94" s="154" t="s">
        <v>92</v>
      </c>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47"/>
      <c r="AA94" s="147"/>
      <c r="AB94" s="147"/>
      <c r="AC94" s="148"/>
      <c r="AD94" s="142">
        <f>ROW()</f>
        <v>94</v>
      </c>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c r="AML94"/>
      <c r="AMM94"/>
      <c r="AMN94"/>
      <c r="AMO94"/>
      <c r="AMP94"/>
      <c r="AMQ94"/>
      <c r="AMR94"/>
      <c r="AMS94"/>
      <c r="AMT94"/>
      <c r="AMU94"/>
      <c r="AMV94"/>
      <c r="AMW94"/>
      <c r="AMX94"/>
      <c r="AMY94"/>
      <c r="AMZ94"/>
      <c r="ANA94"/>
      <c r="ANB94"/>
      <c r="ANC94"/>
      <c r="AND94"/>
      <c r="ANE94"/>
      <c r="ANF94"/>
      <c r="ANG94"/>
      <c r="ANH94"/>
      <c r="ANI94"/>
      <c r="ANJ94"/>
      <c r="ANK94"/>
      <c r="ANL94"/>
      <c r="ANM94"/>
      <c r="ANN94"/>
      <c r="ANO94"/>
      <c r="ANP94"/>
      <c r="ANQ94"/>
      <c r="ANR94"/>
      <c r="ANS94"/>
      <c r="ANT94"/>
      <c r="ANU94"/>
      <c r="ANV94"/>
      <c r="ANW94"/>
      <c r="ANX94"/>
      <c r="ANY94"/>
      <c r="ANZ94"/>
      <c r="AOA94"/>
      <c r="AOB94"/>
      <c r="AOC94"/>
      <c r="AOD94"/>
      <c r="AOE94"/>
      <c r="AOF94"/>
      <c r="AOG94"/>
      <c r="AOH94"/>
      <c r="AOI94"/>
      <c r="AOJ94"/>
      <c r="AOK94"/>
      <c r="AOL94"/>
      <c r="AOM94"/>
      <c r="AON94"/>
      <c r="AOO94"/>
      <c r="AOP94"/>
      <c r="AOQ94"/>
      <c r="AOR94"/>
      <c r="AOS94"/>
      <c r="AOT94"/>
      <c r="AOU94"/>
      <c r="AOV94"/>
      <c r="AOW94"/>
      <c r="AOX94"/>
      <c r="AOY94"/>
      <c r="AOZ94"/>
      <c r="APA94"/>
      <c r="APB94"/>
      <c r="APC94"/>
      <c r="APD94"/>
      <c r="APE94"/>
      <c r="APF94"/>
      <c r="APG94"/>
      <c r="APH94"/>
      <c r="API94"/>
      <c r="APJ94"/>
      <c r="APK94"/>
      <c r="APL94"/>
      <c r="APM94"/>
      <c r="APN94"/>
      <c r="APO94"/>
      <c r="APP94"/>
      <c r="APQ94"/>
      <c r="APR94"/>
      <c r="APS94"/>
      <c r="APT94"/>
      <c r="APU94"/>
      <c r="APV94"/>
      <c r="APW94"/>
      <c r="APX94"/>
      <c r="APY94"/>
      <c r="APZ94"/>
      <c r="AQA94"/>
      <c r="AQB94"/>
      <c r="AQC94"/>
      <c r="AQD94"/>
      <c r="AQE94"/>
      <c r="AQF94"/>
      <c r="AQG94"/>
      <c r="AQH94"/>
      <c r="AQI94"/>
      <c r="AQJ94"/>
      <c r="AQK94"/>
      <c r="AQL94"/>
      <c r="AQM94"/>
      <c r="AQN94"/>
      <c r="AQO94"/>
      <c r="AQP94"/>
      <c r="AQQ94"/>
      <c r="AQR94"/>
      <c r="AQS94"/>
      <c r="AQT94"/>
      <c r="AQU94"/>
      <c r="AQV94"/>
      <c r="AQW94"/>
      <c r="AQX94"/>
      <c r="AQY94"/>
      <c r="AQZ94"/>
      <c r="ARA94"/>
      <c r="ARB94"/>
      <c r="ARC94"/>
      <c r="ARD94"/>
      <c r="ARE94"/>
      <c r="ARF94"/>
      <c r="ARG94"/>
      <c r="ARH94"/>
      <c r="ARI94"/>
      <c r="ARJ94"/>
      <c r="ARK94"/>
      <c r="ARL94"/>
      <c r="ARM94"/>
      <c r="ARN94"/>
      <c r="ARO94"/>
      <c r="ARP94"/>
      <c r="ARQ94"/>
      <c r="ARR94"/>
      <c r="ARS94"/>
      <c r="ART94"/>
      <c r="ARU94"/>
      <c r="ARV94"/>
      <c r="ARW94"/>
      <c r="ARX94"/>
      <c r="ARY94"/>
      <c r="ARZ94"/>
      <c r="ASA94"/>
      <c r="ASB94"/>
      <c r="ASC94"/>
      <c r="ASD94"/>
      <c r="ASE94"/>
      <c r="ASF94"/>
      <c r="ASG94"/>
      <c r="ASH94"/>
      <c r="ASI94"/>
      <c r="ASJ94"/>
      <c r="ASK94"/>
      <c r="ASL94"/>
      <c r="ASM94"/>
      <c r="ASN94"/>
      <c r="ASO94"/>
      <c r="ASP94"/>
      <c r="ASQ94"/>
      <c r="ASR94"/>
      <c r="ASS94"/>
      <c r="AST94"/>
      <c r="ASU94"/>
      <c r="ASV94"/>
      <c r="ASW94"/>
      <c r="ASX94"/>
      <c r="ASY94"/>
      <c r="ASZ94"/>
      <c r="ATA94"/>
      <c r="ATB94"/>
      <c r="ATC94"/>
      <c r="ATD94"/>
      <c r="ATE94"/>
      <c r="ATF94"/>
      <c r="ATG94"/>
      <c r="ATH94"/>
      <c r="ATI94"/>
      <c r="ATJ94"/>
      <c r="ATK94"/>
      <c r="ATL94"/>
      <c r="ATM94"/>
      <c r="ATN94"/>
      <c r="ATO94"/>
      <c r="ATP94"/>
      <c r="ATQ94"/>
      <c r="ATR94"/>
      <c r="ATS94"/>
      <c r="ATT94"/>
      <c r="ATU94"/>
      <c r="ATV94"/>
      <c r="ATW94"/>
      <c r="ATX94"/>
      <c r="ATY94"/>
      <c r="ATZ94"/>
      <c r="AUA94"/>
      <c r="AUB94"/>
      <c r="AUC94"/>
      <c r="AUD94"/>
      <c r="AUE94"/>
      <c r="AUF94"/>
      <c r="AUG94"/>
      <c r="AUH94"/>
      <c r="AUI94"/>
      <c r="AUJ94"/>
      <c r="AUK94"/>
      <c r="AUL94"/>
      <c r="AUM94"/>
      <c r="AUN94"/>
      <c r="AUO94"/>
      <c r="AUP94"/>
      <c r="AUQ94"/>
      <c r="AUR94"/>
      <c r="AUS94"/>
      <c r="AUT94"/>
      <c r="AUU94"/>
      <c r="AUV94"/>
      <c r="AUW94"/>
      <c r="AUX94"/>
      <c r="AUY94"/>
      <c r="AUZ94"/>
      <c r="AVA94"/>
      <c r="AVB94"/>
      <c r="AVC94"/>
      <c r="AVD94"/>
      <c r="AVE94"/>
      <c r="AVF94"/>
      <c r="AVG94"/>
      <c r="AVH94"/>
      <c r="AVI94"/>
      <c r="AVJ94"/>
      <c r="AVK94"/>
      <c r="AVL94"/>
      <c r="AVM94"/>
      <c r="AVN94"/>
      <c r="AVO94"/>
      <c r="AVP94"/>
      <c r="AVQ94"/>
      <c r="AVR94"/>
      <c r="AVS94"/>
      <c r="AVT94"/>
      <c r="AVU94"/>
      <c r="AVV94"/>
      <c r="AVW94"/>
      <c r="AVX94"/>
      <c r="AVY94"/>
      <c r="AVZ94"/>
      <c r="AWA94"/>
      <c r="AWB94"/>
      <c r="AWC94"/>
      <c r="AWD94"/>
      <c r="AWE94"/>
      <c r="AWF94"/>
      <c r="AWG94"/>
      <c r="AWH94"/>
      <c r="AWI94"/>
      <c r="AWJ94"/>
      <c r="AWK94"/>
      <c r="AWL94"/>
      <c r="AWM94"/>
      <c r="AWN94"/>
      <c r="AWO94"/>
      <c r="AWP94"/>
      <c r="AWQ94"/>
      <c r="AWR94"/>
      <c r="AWS94"/>
      <c r="AWT94"/>
      <c r="AWU94"/>
      <c r="AWV94"/>
      <c r="AWW94"/>
      <c r="AWX94"/>
      <c r="AWY94"/>
      <c r="AWZ94"/>
      <c r="AXA94"/>
      <c r="AXB94"/>
      <c r="AXC94"/>
      <c r="AXD94"/>
      <c r="AXE94"/>
      <c r="AXF94"/>
      <c r="AXG94"/>
      <c r="AXH94"/>
      <c r="AXI94"/>
      <c r="AXJ94"/>
      <c r="AXK94"/>
      <c r="AXL94"/>
      <c r="AXM94"/>
      <c r="AXN94"/>
      <c r="AXO94"/>
      <c r="AXP94"/>
      <c r="AXQ94"/>
      <c r="AXR94"/>
      <c r="AXS94"/>
      <c r="AXT94"/>
      <c r="AXU94"/>
      <c r="AXV94"/>
      <c r="AXW94"/>
      <c r="AXX94"/>
      <c r="AXY94"/>
      <c r="AXZ94"/>
      <c r="AYA94"/>
      <c r="AYB94"/>
      <c r="AYC94"/>
      <c r="AYD94"/>
      <c r="AYE94"/>
      <c r="AYF94"/>
      <c r="AYG94"/>
      <c r="AYH94"/>
      <c r="AYI94"/>
      <c r="AYJ94"/>
      <c r="AYK94"/>
      <c r="AYL94"/>
      <c r="AYM94"/>
      <c r="AYN94"/>
      <c r="AYO94"/>
      <c r="AYP94"/>
      <c r="AYQ94"/>
      <c r="AYR94"/>
      <c r="AYS94"/>
      <c r="AYT94"/>
      <c r="AYU94"/>
      <c r="AYV94"/>
      <c r="AYW94"/>
      <c r="AYX94"/>
      <c r="AYY94"/>
      <c r="AYZ94"/>
      <c r="AZA94"/>
      <c r="AZB94"/>
      <c r="AZC94"/>
      <c r="AZD94"/>
      <c r="AZE94"/>
      <c r="AZF94"/>
      <c r="AZG94"/>
      <c r="AZH94"/>
      <c r="AZI94"/>
      <c r="AZJ94"/>
      <c r="AZK94"/>
      <c r="AZL94"/>
      <c r="AZM94"/>
      <c r="AZN94"/>
      <c r="AZO94"/>
      <c r="AZP94"/>
      <c r="AZQ94"/>
      <c r="AZR94"/>
      <c r="AZS94"/>
      <c r="AZT94"/>
      <c r="AZU94"/>
      <c r="AZV94"/>
      <c r="AZW94"/>
      <c r="AZX94"/>
      <c r="AZY94"/>
      <c r="AZZ94"/>
      <c r="BAA94"/>
      <c r="BAB94"/>
      <c r="BAC94"/>
      <c r="BAD94"/>
      <c r="BAE94"/>
      <c r="BAF94"/>
      <c r="BAG94"/>
      <c r="BAH94"/>
      <c r="BAI94"/>
      <c r="BAJ94"/>
      <c r="BAK94"/>
      <c r="BAL94"/>
      <c r="BAM94"/>
      <c r="BAN94"/>
      <c r="BAO94"/>
      <c r="BAP94"/>
      <c r="BAQ94"/>
      <c r="BAR94"/>
      <c r="BAS94"/>
      <c r="BAT94"/>
      <c r="BAU94"/>
      <c r="BAV94"/>
      <c r="BAW94"/>
      <c r="BAX94"/>
      <c r="BAY94"/>
      <c r="BAZ94"/>
      <c r="BBA94"/>
      <c r="BBB94"/>
      <c r="BBC94"/>
      <c r="BBD94"/>
      <c r="BBE94"/>
      <c r="BBF94"/>
      <c r="BBG94"/>
      <c r="BBH94"/>
      <c r="BBI94"/>
      <c r="BBJ94"/>
      <c r="BBK94"/>
      <c r="BBL94"/>
      <c r="BBM94"/>
      <c r="BBN94"/>
      <c r="BBO94"/>
      <c r="BBP94"/>
      <c r="BBQ94"/>
      <c r="BBR94"/>
      <c r="BBS94"/>
      <c r="BBT94"/>
      <c r="BBU94"/>
      <c r="BBV94"/>
      <c r="BBW94"/>
      <c r="BBX94"/>
      <c r="BBY94"/>
      <c r="BBZ94"/>
      <c r="BCA94"/>
      <c r="BCB94"/>
      <c r="BCC94"/>
      <c r="BCD94"/>
      <c r="BCE94"/>
      <c r="BCF94"/>
      <c r="BCG94"/>
      <c r="BCH94"/>
      <c r="BCI94"/>
      <c r="BCJ94"/>
      <c r="BCK94"/>
      <c r="BCL94"/>
      <c r="BCM94"/>
      <c r="BCN94"/>
      <c r="BCO94"/>
      <c r="BCP94"/>
      <c r="BCQ94"/>
      <c r="BCR94"/>
      <c r="BCS94"/>
      <c r="BCT94"/>
      <c r="BCU94"/>
      <c r="BCV94"/>
      <c r="BCW94"/>
      <c r="BCX94"/>
      <c r="BCY94"/>
      <c r="BCZ94"/>
      <c r="BDA94"/>
      <c r="BDB94"/>
      <c r="BDC94"/>
      <c r="BDD94"/>
      <c r="BDE94"/>
      <c r="BDF94"/>
      <c r="BDG94"/>
      <c r="BDH94"/>
      <c r="BDI94"/>
      <c r="BDJ94"/>
      <c r="BDK94"/>
      <c r="BDL94"/>
      <c r="BDM94"/>
      <c r="BDN94"/>
      <c r="BDO94"/>
      <c r="BDP94"/>
      <c r="BDQ94"/>
      <c r="BDR94"/>
      <c r="BDS94"/>
      <c r="BDT94"/>
      <c r="BDU94"/>
      <c r="BDV94"/>
      <c r="BDW94"/>
      <c r="BDX94"/>
      <c r="BDY94"/>
      <c r="BDZ94"/>
      <c r="BEA94"/>
      <c r="BEB94"/>
      <c r="BEC94"/>
      <c r="BED94"/>
      <c r="BEE94"/>
      <c r="BEF94"/>
      <c r="BEG94"/>
      <c r="BEH94"/>
      <c r="BEI94"/>
      <c r="BEJ94"/>
      <c r="BEK94"/>
      <c r="BEL94"/>
      <c r="BEM94"/>
      <c r="BEN94"/>
      <c r="BEO94"/>
      <c r="BEP94"/>
      <c r="BEQ94"/>
      <c r="BER94"/>
      <c r="BES94"/>
      <c r="BET94"/>
      <c r="BEU94"/>
      <c r="BEV94"/>
      <c r="BEW94"/>
      <c r="BEX94"/>
      <c r="BEY94"/>
      <c r="BEZ94"/>
      <c r="BFA94"/>
      <c r="BFB94"/>
      <c r="BFC94"/>
      <c r="BFD94"/>
      <c r="BFE94"/>
      <c r="BFF94"/>
      <c r="BFG94"/>
      <c r="BFH94"/>
      <c r="BFI94"/>
      <c r="BFJ94"/>
      <c r="BFK94"/>
      <c r="BFL94"/>
      <c r="BFM94"/>
      <c r="BFN94"/>
      <c r="BFO94"/>
      <c r="BFP94"/>
      <c r="BFQ94"/>
      <c r="BFR94"/>
      <c r="BFS94"/>
      <c r="BFT94"/>
      <c r="BFU94"/>
      <c r="BFV94"/>
      <c r="BFW94"/>
      <c r="BFX94"/>
      <c r="BFY94"/>
      <c r="BFZ94"/>
      <c r="BGA94"/>
      <c r="BGB94"/>
      <c r="BGC94"/>
      <c r="BGD94"/>
      <c r="BGE94"/>
      <c r="BGF94"/>
      <c r="BGG94"/>
      <c r="BGH94"/>
      <c r="BGI94"/>
      <c r="BGJ94"/>
      <c r="BGK94"/>
      <c r="BGL94"/>
      <c r="BGM94"/>
      <c r="BGN94"/>
      <c r="BGO94"/>
      <c r="BGP94"/>
      <c r="BGQ94"/>
      <c r="BGR94"/>
      <c r="BGS94"/>
      <c r="BGT94"/>
      <c r="BGU94"/>
      <c r="BGV94"/>
      <c r="BGW94"/>
      <c r="BGX94"/>
      <c r="BGY94"/>
      <c r="BGZ94"/>
      <c r="BHA94"/>
      <c r="BHB94"/>
      <c r="BHC94"/>
      <c r="BHD94"/>
      <c r="BHE94"/>
      <c r="BHF94"/>
      <c r="BHG94"/>
      <c r="BHH94"/>
      <c r="BHI94"/>
      <c r="BHJ94"/>
      <c r="BHK94"/>
      <c r="BHL94"/>
      <c r="BHM94"/>
      <c r="BHN94"/>
      <c r="BHO94"/>
      <c r="BHP94"/>
      <c r="BHQ94"/>
      <c r="BHR94"/>
      <c r="BHS94"/>
      <c r="BHT94"/>
      <c r="BHU94"/>
      <c r="BHV94"/>
      <c r="BHW94"/>
      <c r="BHX94"/>
      <c r="BHY94"/>
      <c r="BHZ94"/>
      <c r="BIA94"/>
      <c r="BIB94"/>
      <c r="BIC94"/>
      <c r="BID94"/>
      <c r="BIE94"/>
      <c r="BIF94"/>
      <c r="BIG94"/>
      <c r="BIH94"/>
      <c r="BII94"/>
      <c r="BIJ94"/>
      <c r="BIK94"/>
      <c r="BIL94"/>
      <c r="BIM94"/>
      <c r="BIN94"/>
      <c r="BIO94"/>
      <c r="BIP94"/>
      <c r="BIQ94"/>
      <c r="BIR94"/>
      <c r="BIS94"/>
      <c r="BIT94"/>
      <c r="BIU94"/>
      <c r="BIV94"/>
      <c r="BIW94"/>
      <c r="BIX94"/>
      <c r="BIY94"/>
      <c r="BIZ94"/>
      <c r="BJA94"/>
      <c r="BJB94"/>
      <c r="BJC94"/>
      <c r="BJD94"/>
      <c r="BJE94"/>
      <c r="BJF94"/>
      <c r="BJG94"/>
      <c r="BJH94"/>
      <c r="BJI94"/>
      <c r="BJJ94"/>
      <c r="BJK94"/>
      <c r="BJL94"/>
      <c r="BJM94"/>
      <c r="BJN94"/>
      <c r="BJO94"/>
      <c r="BJP94"/>
      <c r="BJQ94"/>
      <c r="BJR94"/>
      <c r="BJS94"/>
      <c r="BJT94"/>
      <c r="BJU94"/>
      <c r="BJV94"/>
      <c r="BJW94"/>
      <c r="BJX94"/>
      <c r="BJY94"/>
      <c r="BJZ94"/>
      <c r="BKA94"/>
      <c r="BKB94"/>
      <c r="BKC94"/>
      <c r="BKD94"/>
      <c r="BKE94"/>
      <c r="BKF94"/>
      <c r="BKG94"/>
      <c r="BKH94"/>
      <c r="BKI94"/>
      <c r="BKJ94"/>
      <c r="BKK94"/>
      <c r="BKL94"/>
      <c r="BKM94"/>
      <c r="BKN94"/>
      <c r="BKO94"/>
      <c r="BKP94"/>
      <c r="BKQ94"/>
      <c r="BKR94"/>
      <c r="BKS94"/>
      <c r="BKT94"/>
      <c r="BKU94"/>
      <c r="BKV94"/>
      <c r="BKW94"/>
      <c r="BKX94"/>
      <c r="BKY94"/>
      <c r="BKZ94"/>
      <c r="BLA94"/>
      <c r="BLB94"/>
      <c r="BLC94"/>
      <c r="BLD94"/>
      <c r="BLE94"/>
      <c r="BLF94"/>
      <c r="BLG94"/>
      <c r="BLH94"/>
      <c r="BLI94"/>
      <c r="BLJ94"/>
      <c r="BLK94"/>
      <c r="BLL94"/>
      <c r="BLM94"/>
      <c r="BLN94"/>
      <c r="BLO94"/>
      <c r="BLP94"/>
      <c r="BLQ94"/>
      <c r="BLR94"/>
      <c r="BLS94"/>
      <c r="BLT94"/>
      <c r="BLU94"/>
      <c r="BLV94"/>
      <c r="BLW94"/>
      <c r="BLX94"/>
      <c r="BLY94"/>
      <c r="BLZ94"/>
      <c r="BMA94"/>
      <c r="BMB94"/>
      <c r="BMC94"/>
      <c r="BMD94"/>
      <c r="BME94"/>
      <c r="BMF94"/>
      <c r="BMG94"/>
      <c r="BMH94"/>
      <c r="BMI94"/>
      <c r="BMJ94"/>
      <c r="BMK94"/>
      <c r="BML94"/>
      <c r="BMM94"/>
      <c r="BMN94"/>
      <c r="BMO94"/>
      <c r="BMP94"/>
      <c r="BMQ94"/>
      <c r="BMR94"/>
      <c r="BMS94"/>
      <c r="BMT94"/>
      <c r="BMU94"/>
      <c r="BMV94"/>
      <c r="BMW94"/>
      <c r="BMX94"/>
      <c r="BMY94"/>
      <c r="BMZ94"/>
      <c r="BNA94"/>
      <c r="BNB94"/>
      <c r="BNC94"/>
      <c r="BND94"/>
      <c r="BNE94"/>
      <c r="BNF94"/>
      <c r="BNG94"/>
      <c r="BNH94"/>
      <c r="BNI94"/>
      <c r="BNJ94"/>
      <c r="BNK94"/>
      <c r="BNL94"/>
      <c r="BNM94"/>
      <c r="BNN94"/>
      <c r="BNO94"/>
      <c r="BNP94"/>
      <c r="BNQ94"/>
      <c r="BNR94"/>
      <c r="BNS94"/>
      <c r="BNT94"/>
      <c r="BNU94"/>
      <c r="BNV94"/>
      <c r="BNW94"/>
      <c r="BNX94"/>
      <c r="BNY94"/>
      <c r="BNZ94"/>
      <c r="BOA94"/>
      <c r="BOB94"/>
      <c r="BOC94"/>
      <c r="BOD94"/>
      <c r="BOE94"/>
      <c r="BOF94"/>
      <c r="BOG94"/>
      <c r="BOH94"/>
      <c r="BOI94"/>
      <c r="BOJ94"/>
      <c r="BOK94"/>
      <c r="BOL94"/>
      <c r="BOM94"/>
      <c r="BON94"/>
      <c r="BOO94"/>
      <c r="BOP94"/>
      <c r="BOQ94"/>
      <c r="BOR94"/>
      <c r="BOS94"/>
      <c r="BOT94"/>
      <c r="BOU94"/>
      <c r="BOV94"/>
      <c r="BOW94"/>
      <c r="BOX94"/>
      <c r="BOY94"/>
      <c r="BOZ94"/>
      <c r="BPA94"/>
      <c r="BPB94"/>
      <c r="BPC94"/>
      <c r="BPD94"/>
      <c r="BPE94"/>
      <c r="BPF94"/>
      <c r="BPG94"/>
      <c r="BPH94"/>
      <c r="BPI94"/>
      <c r="BPJ94"/>
      <c r="BPK94"/>
      <c r="BPL94"/>
      <c r="BPM94"/>
      <c r="BPN94"/>
      <c r="BPO94"/>
      <c r="BPP94"/>
      <c r="BPQ94"/>
      <c r="BPR94"/>
      <c r="BPS94"/>
      <c r="BPT94"/>
      <c r="BPU94"/>
      <c r="BPV94"/>
      <c r="BPW94"/>
      <c r="BPX94"/>
      <c r="BPY94"/>
      <c r="BPZ94"/>
      <c r="BQA94"/>
      <c r="BQB94"/>
      <c r="BQC94"/>
      <c r="BQD94"/>
      <c r="BQE94"/>
      <c r="BQF94"/>
      <c r="BQG94"/>
      <c r="BQH94"/>
      <c r="BQI94"/>
      <c r="BQJ94"/>
      <c r="BQK94"/>
      <c r="BQL94"/>
      <c r="BQM94"/>
      <c r="BQN94"/>
      <c r="BQO94"/>
      <c r="BQP94"/>
      <c r="BQQ94"/>
      <c r="BQR94"/>
      <c r="BQS94"/>
      <c r="BQT94"/>
      <c r="BQU94"/>
      <c r="BQV94"/>
      <c r="BQW94"/>
      <c r="BQX94"/>
      <c r="BQY94"/>
      <c r="BQZ94"/>
      <c r="BRA94"/>
      <c r="BRB94"/>
      <c r="BRC94"/>
      <c r="BRD94"/>
      <c r="BRE94"/>
      <c r="BRF94"/>
      <c r="BRG94"/>
      <c r="BRH94"/>
      <c r="BRI94"/>
      <c r="BRJ94"/>
      <c r="BRK94"/>
      <c r="BRL94"/>
      <c r="BRM94"/>
      <c r="BRN94"/>
      <c r="BRO94"/>
      <c r="BRP94"/>
      <c r="BRQ94"/>
      <c r="BRR94"/>
      <c r="BRS94"/>
      <c r="BRT94"/>
      <c r="BRU94"/>
      <c r="BRV94"/>
      <c r="BRW94"/>
      <c r="BRX94"/>
      <c r="BRY94"/>
      <c r="BRZ94"/>
      <c r="BSA94"/>
      <c r="BSB94"/>
      <c r="BSC94"/>
      <c r="BSD94"/>
      <c r="BSE94"/>
      <c r="BSF94"/>
      <c r="BSG94"/>
      <c r="BSH94"/>
      <c r="BSI94"/>
      <c r="BSJ94"/>
      <c r="BSK94"/>
      <c r="BSL94"/>
      <c r="BSM94"/>
      <c r="BSN94"/>
      <c r="BSO94"/>
      <c r="BSP94"/>
      <c r="BSQ94"/>
      <c r="BSR94"/>
      <c r="BSS94"/>
      <c r="BST94"/>
      <c r="BSU94"/>
      <c r="BSV94"/>
      <c r="BSW94"/>
      <c r="BSX94"/>
      <c r="BSY94"/>
      <c r="BSZ94"/>
      <c r="BTA94"/>
      <c r="BTB94"/>
      <c r="BTC94"/>
      <c r="BTD94"/>
      <c r="BTE94"/>
      <c r="BTF94"/>
      <c r="BTG94"/>
      <c r="BTH94"/>
      <c r="BTI94"/>
      <c r="BTJ94"/>
      <c r="BTK94"/>
      <c r="BTL94"/>
      <c r="BTM94"/>
      <c r="BTN94"/>
      <c r="BTO94"/>
      <c r="BTP94"/>
      <c r="BTQ94"/>
      <c r="BTR94"/>
      <c r="BTS94"/>
      <c r="BTT94"/>
      <c r="BTU94"/>
      <c r="BTV94"/>
      <c r="BTW94"/>
      <c r="BTX94"/>
      <c r="BTY94"/>
      <c r="BTZ94"/>
      <c r="BUA94"/>
      <c r="BUB94"/>
      <c r="BUC94"/>
      <c r="BUD94"/>
      <c r="BUE94"/>
      <c r="BUF94"/>
      <c r="BUG94"/>
      <c r="BUH94"/>
      <c r="BUI94"/>
      <c r="BUJ94"/>
      <c r="BUK94"/>
      <c r="BUL94"/>
      <c r="BUM94"/>
      <c r="BUN94"/>
      <c r="BUO94"/>
      <c r="BUP94"/>
      <c r="BUQ94"/>
      <c r="BUR94"/>
      <c r="BUS94"/>
      <c r="BUT94"/>
      <c r="BUU94"/>
      <c r="BUV94"/>
      <c r="BUW94"/>
      <c r="BUX94"/>
      <c r="BUY94"/>
      <c r="BUZ94"/>
      <c r="BVA94"/>
      <c r="BVB94"/>
      <c r="BVC94"/>
      <c r="BVD94"/>
      <c r="BVE94"/>
      <c r="BVF94"/>
      <c r="BVG94"/>
      <c r="BVH94"/>
      <c r="BVI94"/>
      <c r="BVJ94"/>
      <c r="BVK94"/>
      <c r="BVL94"/>
      <c r="BVM94"/>
      <c r="BVN94"/>
      <c r="BVO94"/>
      <c r="BVP94"/>
      <c r="BVQ94"/>
      <c r="BVR94"/>
      <c r="BVS94"/>
      <c r="BVT94"/>
      <c r="BVU94"/>
      <c r="BVV94"/>
      <c r="BVW94"/>
      <c r="BVX94"/>
      <c r="BVY94"/>
      <c r="BVZ94"/>
      <c r="BWA94"/>
      <c r="BWB94"/>
      <c r="BWC94"/>
      <c r="BWD94"/>
      <c r="BWE94"/>
      <c r="BWF94"/>
      <c r="BWG94"/>
      <c r="BWH94"/>
      <c r="BWI94"/>
      <c r="BWJ94"/>
      <c r="BWK94"/>
      <c r="BWL94"/>
      <c r="BWM94"/>
      <c r="BWN94"/>
      <c r="BWO94"/>
      <c r="BWP94"/>
      <c r="BWQ94"/>
      <c r="BWR94"/>
      <c r="BWS94"/>
      <c r="BWT94"/>
      <c r="BWU94"/>
      <c r="BWV94"/>
      <c r="BWW94"/>
      <c r="BWX94"/>
      <c r="BWY94"/>
      <c r="BWZ94"/>
      <c r="BXA94"/>
      <c r="BXB94"/>
      <c r="BXC94"/>
      <c r="BXD94"/>
      <c r="BXE94"/>
      <c r="BXF94"/>
      <c r="BXG94"/>
      <c r="BXH94"/>
      <c r="BXI94"/>
      <c r="BXJ94"/>
      <c r="BXK94"/>
      <c r="BXL94"/>
      <c r="BXM94"/>
      <c r="BXN94"/>
      <c r="BXO94"/>
      <c r="BXP94"/>
      <c r="BXQ94"/>
      <c r="BXR94"/>
      <c r="BXS94"/>
      <c r="BXT94"/>
      <c r="BXU94"/>
      <c r="BXV94"/>
      <c r="BXW94"/>
      <c r="BXX94"/>
      <c r="BXY94"/>
      <c r="BXZ94"/>
      <c r="BYA94"/>
      <c r="BYB94"/>
      <c r="BYC94"/>
      <c r="BYD94"/>
      <c r="BYE94"/>
      <c r="BYF94"/>
      <c r="BYG94"/>
      <c r="BYH94"/>
      <c r="BYI94"/>
      <c r="BYJ94"/>
      <c r="BYK94"/>
      <c r="BYL94"/>
      <c r="BYM94"/>
      <c r="BYN94"/>
      <c r="BYO94"/>
      <c r="BYP94"/>
      <c r="BYQ94"/>
      <c r="BYR94"/>
      <c r="BYS94"/>
      <c r="BYT94"/>
      <c r="BYU94"/>
      <c r="BYV94"/>
      <c r="BYW94"/>
      <c r="BYX94"/>
      <c r="BYY94"/>
      <c r="BYZ94"/>
      <c r="BZA94"/>
      <c r="BZB94"/>
      <c r="BZC94"/>
      <c r="BZD94"/>
      <c r="BZE94"/>
      <c r="BZF94"/>
      <c r="BZG94"/>
      <c r="BZH94"/>
      <c r="BZI94"/>
      <c r="BZJ94"/>
      <c r="BZK94"/>
      <c r="BZL94"/>
      <c r="BZM94"/>
      <c r="BZN94"/>
      <c r="BZO94"/>
      <c r="BZP94"/>
      <c r="BZQ94"/>
      <c r="BZR94"/>
      <c r="BZS94"/>
      <c r="BZT94"/>
      <c r="BZU94"/>
      <c r="BZV94"/>
      <c r="BZW94"/>
      <c r="BZX94"/>
      <c r="BZY94"/>
      <c r="BZZ94"/>
      <c r="CAA94"/>
      <c r="CAB94"/>
      <c r="CAC94"/>
      <c r="CAD94"/>
      <c r="CAE94"/>
      <c r="CAF94"/>
      <c r="CAG94"/>
      <c r="CAH94"/>
      <c r="CAI94"/>
      <c r="CAJ94"/>
      <c r="CAK94"/>
      <c r="CAL94"/>
      <c r="CAM94"/>
      <c r="CAN94"/>
      <c r="CAO94"/>
      <c r="CAP94"/>
      <c r="CAQ94"/>
      <c r="CAR94"/>
      <c r="CAS94"/>
      <c r="CAT94"/>
      <c r="CAU94"/>
      <c r="CAV94"/>
      <c r="CAW94"/>
      <c r="CAX94"/>
      <c r="CAY94"/>
      <c r="CAZ94"/>
      <c r="CBA94"/>
      <c r="CBB94"/>
      <c r="CBC94"/>
      <c r="CBD94"/>
      <c r="CBE94"/>
      <c r="CBF94"/>
      <c r="CBG94"/>
      <c r="CBH94"/>
      <c r="CBI94"/>
      <c r="CBJ94"/>
      <c r="CBK94"/>
      <c r="CBL94"/>
      <c r="CBM94"/>
      <c r="CBN94"/>
      <c r="CBO94"/>
      <c r="CBP94"/>
      <c r="CBQ94"/>
      <c r="CBR94"/>
      <c r="CBS94"/>
      <c r="CBT94"/>
      <c r="CBU94"/>
      <c r="CBV94"/>
      <c r="CBW94"/>
      <c r="CBX94"/>
      <c r="CBY94"/>
      <c r="CBZ94"/>
      <c r="CCA94"/>
      <c r="CCB94"/>
      <c r="CCC94"/>
      <c r="CCD94"/>
      <c r="CCE94"/>
      <c r="CCF94"/>
      <c r="CCG94"/>
      <c r="CCH94"/>
      <c r="CCI94"/>
      <c r="CCJ94"/>
      <c r="CCK94"/>
      <c r="CCL94"/>
      <c r="CCM94"/>
      <c r="CCN94"/>
      <c r="CCO94"/>
      <c r="CCP94"/>
      <c r="CCQ94"/>
      <c r="CCR94"/>
      <c r="CCS94"/>
      <c r="CCT94"/>
      <c r="CCU94"/>
      <c r="CCV94"/>
      <c r="CCW94"/>
      <c r="CCX94"/>
      <c r="CCY94"/>
      <c r="CCZ94"/>
      <c r="CDA94"/>
      <c r="CDB94"/>
      <c r="CDC94"/>
      <c r="CDD94"/>
      <c r="CDE94"/>
      <c r="CDF94"/>
      <c r="CDG94"/>
      <c r="CDH94"/>
      <c r="CDI94"/>
      <c r="CDJ94"/>
      <c r="CDK94"/>
      <c r="CDL94"/>
      <c r="CDM94"/>
      <c r="CDN94"/>
      <c r="CDO94"/>
      <c r="CDP94"/>
      <c r="CDQ94"/>
      <c r="CDR94"/>
      <c r="CDS94"/>
      <c r="CDT94"/>
      <c r="CDU94"/>
      <c r="CDV94"/>
      <c r="CDW94"/>
      <c r="CDX94"/>
      <c r="CDY94"/>
      <c r="CDZ94"/>
      <c r="CEA94"/>
      <c r="CEB94"/>
      <c r="CEC94"/>
      <c r="CED94"/>
      <c r="CEE94"/>
      <c r="CEF94"/>
      <c r="CEG94"/>
      <c r="CEH94"/>
      <c r="CEI94"/>
      <c r="CEJ94"/>
      <c r="CEK94"/>
      <c r="CEL94"/>
      <c r="CEM94"/>
      <c r="CEN94"/>
      <c r="CEO94"/>
      <c r="CEP94"/>
      <c r="CEQ94"/>
      <c r="CER94"/>
      <c r="CES94"/>
      <c r="CET94"/>
      <c r="CEU94"/>
      <c r="CEV94"/>
      <c r="CEW94"/>
      <c r="CEX94"/>
      <c r="CEY94"/>
      <c r="CEZ94"/>
      <c r="CFA94"/>
      <c r="CFB94"/>
      <c r="CFC94"/>
      <c r="CFD94"/>
      <c r="CFE94"/>
      <c r="CFF94"/>
      <c r="CFG94"/>
      <c r="CFH94"/>
      <c r="CFI94"/>
      <c r="CFJ94"/>
      <c r="CFK94"/>
      <c r="CFL94"/>
      <c r="CFM94"/>
      <c r="CFN94"/>
      <c r="CFO94"/>
      <c r="CFP94"/>
      <c r="CFQ94"/>
      <c r="CFR94"/>
      <c r="CFS94"/>
      <c r="CFT94"/>
      <c r="CFU94"/>
      <c r="CFV94"/>
      <c r="CFW94"/>
      <c r="CFX94"/>
      <c r="CFY94"/>
      <c r="CFZ94"/>
      <c r="CGA94"/>
      <c r="CGB94"/>
      <c r="CGC94"/>
      <c r="CGD94"/>
      <c r="CGE94"/>
      <c r="CGF94"/>
      <c r="CGG94"/>
      <c r="CGH94"/>
      <c r="CGI94"/>
      <c r="CGJ94"/>
      <c r="CGK94"/>
      <c r="CGL94"/>
      <c r="CGM94"/>
      <c r="CGN94"/>
      <c r="CGO94"/>
      <c r="CGP94"/>
      <c r="CGQ94"/>
      <c r="CGR94"/>
      <c r="CGS94"/>
      <c r="CGT94"/>
      <c r="CGU94"/>
      <c r="CGV94"/>
      <c r="CGW94"/>
      <c r="CGX94"/>
      <c r="CGY94"/>
      <c r="CGZ94"/>
      <c r="CHA94"/>
      <c r="CHB94"/>
      <c r="CHC94"/>
      <c r="CHD94"/>
      <c r="CHE94"/>
      <c r="CHF94"/>
      <c r="CHG94"/>
      <c r="CHH94"/>
      <c r="CHI94"/>
      <c r="CHJ94"/>
      <c r="CHK94"/>
      <c r="CHL94"/>
      <c r="CHM94"/>
      <c r="CHN94"/>
      <c r="CHO94"/>
      <c r="CHP94"/>
      <c r="CHQ94"/>
      <c r="CHR94"/>
      <c r="CHS94"/>
      <c r="CHT94"/>
      <c r="CHU94"/>
      <c r="CHV94"/>
      <c r="CHW94"/>
      <c r="CHX94"/>
      <c r="CHY94"/>
      <c r="CHZ94"/>
      <c r="CIA94"/>
      <c r="CIB94"/>
      <c r="CIC94"/>
      <c r="CID94"/>
      <c r="CIE94"/>
      <c r="CIF94"/>
      <c r="CIG94"/>
      <c r="CIH94"/>
      <c r="CII94"/>
      <c r="CIJ94"/>
      <c r="CIK94"/>
      <c r="CIL94"/>
      <c r="CIM94"/>
      <c r="CIN94"/>
      <c r="CIO94"/>
      <c r="CIP94"/>
      <c r="CIQ94"/>
      <c r="CIR94"/>
      <c r="CIS94"/>
      <c r="CIT94"/>
      <c r="CIU94"/>
      <c r="CIV94"/>
      <c r="CIW94"/>
      <c r="CIX94"/>
      <c r="CIY94"/>
      <c r="CIZ94"/>
      <c r="CJA94"/>
      <c r="CJB94"/>
      <c r="CJC94"/>
      <c r="CJD94"/>
      <c r="CJE94"/>
      <c r="CJF94"/>
      <c r="CJG94"/>
      <c r="CJH94"/>
      <c r="CJI94"/>
      <c r="CJJ94"/>
      <c r="CJK94"/>
      <c r="CJL94"/>
      <c r="CJM94"/>
      <c r="CJN94"/>
      <c r="CJO94"/>
      <c r="CJP94"/>
      <c r="CJQ94"/>
      <c r="CJR94"/>
      <c r="CJS94"/>
      <c r="CJT94"/>
      <c r="CJU94"/>
      <c r="CJV94"/>
      <c r="CJW94"/>
      <c r="CJX94"/>
      <c r="CJY94"/>
      <c r="CJZ94"/>
      <c r="CKA94"/>
      <c r="CKB94"/>
      <c r="CKC94"/>
      <c r="CKD94"/>
      <c r="CKE94"/>
      <c r="CKF94"/>
      <c r="CKG94"/>
      <c r="CKH94"/>
      <c r="CKI94"/>
      <c r="CKJ94"/>
      <c r="CKK94"/>
      <c r="CKL94"/>
      <c r="CKM94"/>
      <c r="CKN94"/>
      <c r="CKO94"/>
      <c r="CKP94"/>
      <c r="CKQ94"/>
      <c r="CKR94"/>
      <c r="CKS94"/>
      <c r="CKT94"/>
      <c r="CKU94"/>
      <c r="CKV94"/>
      <c r="CKW94"/>
      <c r="CKX94"/>
      <c r="CKY94"/>
      <c r="CKZ94"/>
      <c r="CLA94"/>
      <c r="CLB94"/>
      <c r="CLC94"/>
      <c r="CLD94"/>
      <c r="CLE94"/>
      <c r="CLF94"/>
      <c r="CLG94"/>
      <c r="CLH94"/>
      <c r="CLI94"/>
      <c r="CLJ94"/>
      <c r="CLK94"/>
      <c r="CLL94"/>
      <c r="CLM94"/>
      <c r="CLN94"/>
      <c r="CLO94"/>
      <c r="CLP94"/>
      <c r="CLQ94"/>
      <c r="CLR94"/>
      <c r="CLS94"/>
      <c r="CLT94"/>
      <c r="CLU94"/>
      <c r="CLV94"/>
      <c r="CLW94"/>
      <c r="CLX94"/>
      <c r="CLY94"/>
      <c r="CLZ94"/>
      <c r="CMA94"/>
      <c r="CMB94"/>
      <c r="CMC94"/>
      <c r="CMD94"/>
      <c r="CME94"/>
      <c r="CMF94"/>
      <c r="CMG94"/>
      <c r="CMH94"/>
      <c r="CMI94"/>
      <c r="CMJ94"/>
      <c r="CMK94"/>
      <c r="CML94"/>
      <c r="CMM94"/>
      <c r="CMN94"/>
      <c r="CMO94"/>
      <c r="CMP94"/>
      <c r="CMQ94"/>
      <c r="CMR94"/>
      <c r="CMS94"/>
      <c r="CMT94"/>
      <c r="CMU94"/>
      <c r="CMV94"/>
      <c r="CMW94"/>
      <c r="CMX94"/>
      <c r="CMY94"/>
      <c r="CMZ94"/>
      <c r="CNA94"/>
      <c r="CNB94"/>
      <c r="CNC94"/>
      <c r="CND94"/>
      <c r="CNE94"/>
      <c r="CNF94"/>
      <c r="CNG94"/>
      <c r="CNH94"/>
      <c r="CNI94"/>
      <c r="CNJ94"/>
      <c r="CNK94"/>
      <c r="CNL94"/>
      <c r="CNM94"/>
      <c r="CNN94"/>
      <c r="CNO94"/>
      <c r="CNP94"/>
      <c r="CNQ94"/>
      <c r="CNR94"/>
      <c r="CNS94"/>
      <c r="CNT94"/>
      <c r="CNU94"/>
      <c r="CNV94"/>
      <c r="CNW94"/>
      <c r="CNX94"/>
      <c r="CNY94"/>
      <c r="CNZ94"/>
      <c r="COA94"/>
      <c r="COB94"/>
      <c r="COC94"/>
      <c r="COD94"/>
      <c r="COE94"/>
      <c r="COF94"/>
      <c r="COG94"/>
      <c r="COH94"/>
      <c r="COI94"/>
      <c r="COJ94"/>
      <c r="COK94"/>
      <c r="COL94"/>
      <c r="COM94"/>
      <c r="CON94"/>
      <c r="COO94"/>
      <c r="COP94"/>
      <c r="COQ94"/>
      <c r="COR94"/>
      <c r="COS94"/>
      <c r="COT94"/>
      <c r="COU94"/>
      <c r="COV94"/>
      <c r="COW94"/>
      <c r="COX94"/>
      <c r="COY94"/>
      <c r="COZ94"/>
      <c r="CPA94"/>
      <c r="CPB94"/>
      <c r="CPC94"/>
      <c r="CPD94"/>
      <c r="CPE94"/>
      <c r="CPF94"/>
      <c r="CPG94"/>
      <c r="CPH94"/>
      <c r="CPI94"/>
      <c r="CPJ94"/>
      <c r="CPK94"/>
      <c r="CPL94"/>
      <c r="CPM94"/>
      <c r="CPN94"/>
      <c r="CPO94"/>
      <c r="CPP94"/>
      <c r="CPQ94"/>
      <c r="CPR94"/>
      <c r="CPS94"/>
      <c r="CPT94"/>
      <c r="CPU94"/>
      <c r="CPV94"/>
      <c r="CPW94"/>
      <c r="CPX94"/>
      <c r="CPY94"/>
      <c r="CPZ94"/>
      <c r="CQA94"/>
      <c r="CQB94"/>
      <c r="CQC94"/>
      <c r="CQD94"/>
      <c r="CQE94"/>
      <c r="CQF94"/>
      <c r="CQG94"/>
      <c r="CQH94"/>
      <c r="CQI94"/>
      <c r="CQJ94"/>
      <c r="CQK94"/>
      <c r="CQL94"/>
      <c r="CQM94"/>
      <c r="CQN94"/>
      <c r="CQO94"/>
      <c r="CQP94"/>
      <c r="CQQ94"/>
      <c r="CQR94"/>
      <c r="CQS94"/>
      <c r="CQT94"/>
      <c r="CQU94"/>
      <c r="CQV94"/>
      <c r="CQW94"/>
      <c r="CQX94"/>
      <c r="CQY94"/>
      <c r="CQZ94"/>
      <c r="CRA94"/>
      <c r="CRB94"/>
      <c r="CRC94"/>
      <c r="CRD94"/>
      <c r="CRE94"/>
      <c r="CRF94"/>
      <c r="CRG94"/>
      <c r="CRH94"/>
      <c r="CRI94"/>
      <c r="CRJ94"/>
      <c r="CRK94"/>
      <c r="CRL94"/>
      <c r="CRM94"/>
      <c r="CRN94"/>
      <c r="CRO94"/>
      <c r="CRP94"/>
      <c r="CRQ94"/>
      <c r="CRR94"/>
      <c r="CRS94"/>
      <c r="CRT94"/>
      <c r="CRU94"/>
      <c r="CRV94"/>
      <c r="CRW94"/>
      <c r="CRX94"/>
      <c r="CRY94"/>
      <c r="CRZ94"/>
      <c r="CSA94"/>
      <c r="CSB94"/>
      <c r="CSC94"/>
      <c r="CSD94"/>
      <c r="CSE94"/>
      <c r="CSF94"/>
      <c r="CSG94"/>
      <c r="CSH94"/>
      <c r="CSI94"/>
      <c r="CSJ94"/>
      <c r="CSK94"/>
      <c r="CSL94"/>
      <c r="CSM94"/>
      <c r="CSN94"/>
      <c r="CSO94"/>
      <c r="CSP94"/>
      <c r="CSQ94"/>
      <c r="CSR94"/>
      <c r="CSS94"/>
      <c r="CST94"/>
      <c r="CSU94"/>
      <c r="CSV94"/>
      <c r="CSW94"/>
      <c r="CSX94"/>
      <c r="CSY94"/>
      <c r="CSZ94"/>
      <c r="CTA94"/>
      <c r="CTB94"/>
      <c r="CTC94"/>
      <c r="CTD94"/>
      <c r="CTE94"/>
      <c r="CTF94"/>
      <c r="CTG94"/>
      <c r="CTH94"/>
      <c r="CTI94"/>
      <c r="CTJ94"/>
      <c r="CTK94"/>
      <c r="CTL94"/>
      <c r="CTM94"/>
      <c r="CTN94"/>
      <c r="CTO94"/>
      <c r="CTP94"/>
      <c r="CTQ94"/>
      <c r="CTR94"/>
      <c r="CTS94"/>
      <c r="CTT94"/>
      <c r="CTU94"/>
      <c r="CTV94"/>
      <c r="CTW94"/>
      <c r="CTX94"/>
      <c r="CTY94"/>
      <c r="CTZ94"/>
      <c r="CUA94"/>
      <c r="CUB94"/>
      <c r="CUC94"/>
      <c r="CUD94"/>
      <c r="CUE94"/>
      <c r="CUF94"/>
      <c r="CUG94"/>
      <c r="CUH94"/>
      <c r="CUI94"/>
      <c r="CUJ94"/>
      <c r="CUK94"/>
      <c r="CUL94"/>
      <c r="CUM94"/>
      <c r="CUN94"/>
      <c r="CUO94"/>
      <c r="CUP94"/>
      <c r="CUQ94"/>
      <c r="CUR94"/>
      <c r="CUS94"/>
      <c r="CUT94"/>
      <c r="CUU94"/>
      <c r="CUV94"/>
      <c r="CUW94"/>
      <c r="CUX94"/>
      <c r="CUY94"/>
      <c r="CUZ94"/>
      <c r="CVA94"/>
      <c r="CVB94"/>
      <c r="CVC94"/>
      <c r="CVD94"/>
      <c r="CVE94"/>
      <c r="CVF94"/>
      <c r="CVG94"/>
      <c r="CVH94"/>
      <c r="CVI94"/>
      <c r="CVJ94"/>
      <c r="CVK94"/>
      <c r="CVL94"/>
      <c r="CVM94"/>
      <c r="CVN94"/>
      <c r="CVO94"/>
      <c r="CVP94"/>
      <c r="CVQ94"/>
      <c r="CVR94"/>
      <c r="CVS94"/>
      <c r="CVT94"/>
      <c r="CVU94"/>
      <c r="CVV94"/>
      <c r="CVW94"/>
      <c r="CVX94"/>
      <c r="CVY94"/>
      <c r="CVZ94"/>
      <c r="CWA94"/>
      <c r="CWB94"/>
      <c r="CWC94"/>
      <c r="CWD94"/>
      <c r="CWE94"/>
      <c r="CWF94"/>
      <c r="CWG94"/>
      <c r="CWH94"/>
      <c r="CWI94"/>
      <c r="CWJ94"/>
      <c r="CWK94"/>
      <c r="CWL94"/>
      <c r="CWM94"/>
      <c r="CWN94"/>
      <c r="CWO94"/>
      <c r="CWP94"/>
      <c r="CWQ94"/>
      <c r="CWR94"/>
      <c r="CWS94"/>
      <c r="CWT94"/>
      <c r="CWU94"/>
      <c r="CWV94"/>
      <c r="CWW94"/>
      <c r="CWX94"/>
      <c r="CWY94"/>
      <c r="CWZ94"/>
      <c r="CXA94"/>
      <c r="CXB94"/>
      <c r="CXC94"/>
      <c r="CXD94"/>
      <c r="CXE94"/>
      <c r="CXF94"/>
      <c r="CXG94"/>
      <c r="CXH94"/>
      <c r="CXI94"/>
      <c r="CXJ94"/>
      <c r="CXK94"/>
      <c r="CXL94"/>
      <c r="CXM94"/>
      <c r="CXN94"/>
      <c r="CXO94"/>
      <c r="CXP94"/>
      <c r="CXQ94"/>
      <c r="CXR94"/>
      <c r="CXS94"/>
      <c r="CXT94"/>
      <c r="CXU94"/>
      <c r="CXV94"/>
      <c r="CXW94"/>
      <c r="CXX94"/>
      <c r="CXY94"/>
      <c r="CXZ94"/>
      <c r="CYA94"/>
      <c r="CYB94"/>
      <c r="CYC94"/>
      <c r="CYD94"/>
      <c r="CYE94"/>
      <c r="CYF94"/>
      <c r="CYG94"/>
      <c r="CYH94"/>
      <c r="CYI94"/>
      <c r="CYJ94"/>
      <c r="CYK94"/>
      <c r="CYL94"/>
      <c r="CYM94"/>
      <c r="CYN94"/>
      <c r="CYO94"/>
      <c r="CYP94"/>
      <c r="CYQ94"/>
      <c r="CYR94"/>
      <c r="CYS94"/>
      <c r="CYT94"/>
      <c r="CYU94"/>
      <c r="CYV94"/>
      <c r="CYW94"/>
      <c r="CYX94"/>
      <c r="CYY94"/>
      <c r="CYZ94"/>
      <c r="CZA94"/>
      <c r="CZB94"/>
      <c r="CZC94"/>
      <c r="CZD94"/>
      <c r="CZE94"/>
      <c r="CZF94"/>
      <c r="CZG94"/>
      <c r="CZH94"/>
      <c r="CZI94"/>
      <c r="CZJ94"/>
      <c r="CZK94"/>
      <c r="CZL94"/>
      <c r="CZM94"/>
      <c r="CZN94"/>
      <c r="CZO94"/>
      <c r="CZP94"/>
      <c r="CZQ94"/>
      <c r="CZR94"/>
      <c r="CZS94"/>
      <c r="CZT94"/>
      <c r="CZU94"/>
      <c r="CZV94"/>
      <c r="CZW94"/>
      <c r="CZX94"/>
      <c r="CZY94"/>
      <c r="CZZ94"/>
      <c r="DAA94"/>
      <c r="DAB94"/>
      <c r="DAC94"/>
      <c r="DAD94"/>
      <c r="DAE94"/>
      <c r="DAF94"/>
      <c r="DAG94"/>
      <c r="DAH94"/>
      <c r="DAI94"/>
      <c r="DAJ94"/>
      <c r="DAK94"/>
      <c r="DAL94"/>
      <c r="DAM94"/>
      <c r="DAN94"/>
      <c r="DAO94"/>
      <c r="DAP94"/>
      <c r="DAQ94"/>
      <c r="DAR94"/>
      <c r="DAS94"/>
      <c r="DAT94"/>
      <c r="DAU94"/>
      <c r="DAV94"/>
      <c r="DAW94"/>
      <c r="DAX94"/>
      <c r="DAY94"/>
      <c r="DAZ94"/>
      <c r="DBA94"/>
      <c r="DBB94"/>
      <c r="DBC94"/>
      <c r="DBD94"/>
      <c r="DBE94"/>
      <c r="DBF94"/>
      <c r="DBG94"/>
      <c r="DBH94"/>
      <c r="DBI94"/>
      <c r="DBJ94"/>
      <c r="DBK94"/>
      <c r="DBL94"/>
      <c r="DBM94"/>
      <c r="DBN94"/>
      <c r="DBO94"/>
      <c r="DBP94"/>
      <c r="DBQ94"/>
      <c r="DBR94"/>
      <c r="DBS94"/>
      <c r="DBT94"/>
      <c r="DBU94"/>
      <c r="DBV94"/>
      <c r="DBW94"/>
      <c r="DBX94"/>
      <c r="DBY94"/>
      <c r="DBZ94"/>
      <c r="DCA94"/>
      <c r="DCB94"/>
      <c r="DCC94"/>
      <c r="DCD94"/>
      <c r="DCE94"/>
      <c r="DCF94"/>
      <c r="DCG94"/>
      <c r="DCH94"/>
      <c r="DCI94"/>
      <c r="DCJ94"/>
      <c r="DCK94"/>
      <c r="DCL94"/>
      <c r="DCM94"/>
      <c r="DCN94"/>
      <c r="DCO94"/>
      <c r="DCP94"/>
      <c r="DCQ94"/>
      <c r="DCR94"/>
      <c r="DCS94"/>
      <c r="DCT94"/>
      <c r="DCU94"/>
      <c r="DCV94"/>
      <c r="DCW94"/>
      <c r="DCX94"/>
      <c r="DCY94"/>
      <c r="DCZ94"/>
      <c r="DDA94"/>
      <c r="DDB94"/>
      <c r="DDC94"/>
      <c r="DDD94"/>
      <c r="DDE94"/>
      <c r="DDF94"/>
      <c r="DDG94"/>
      <c r="DDH94"/>
      <c r="DDI94"/>
      <c r="DDJ94"/>
      <c r="DDK94"/>
      <c r="DDL94"/>
      <c r="DDM94"/>
      <c r="DDN94"/>
      <c r="DDO94"/>
      <c r="DDP94"/>
      <c r="DDQ94"/>
      <c r="DDR94"/>
      <c r="DDS94"/>
      <c r="DDT94"/>
      <c r="DDU94"/>
      <c r="DDV94"/>
      <c r="DDW94"/>
      <c r="DDX94"/>
      <c r="DDY94"/>
      <c r="DDZ94"/>
      <c r="DEA94"/>
      <c r="DEB94"/>
      <c r="DEC94"/>
      <c r="DED94"/>
      <c r="DEE94"/>
      <c r="DEF94"/>
      <c r="DEG94"/>
      <c r="DEH94"/>
      <c r="DEI94"/>
      <c r="DEJ94"/>
      <c r="DEK94"/>
      <c r="DEL94"/>
      <c r="DEM94"/>
      <c r="DEN94"/>
      <c r="DEO94"/>
      <c r="DEP94"/>
      <c r="DEQ94"/>
      <c r="DER94"/>
      <c r="DES94"/>
      <c r="DET94"/>
      <c r="DEU94"/>
      <c r="DEV94"/>
      <c r="DEW94"/>
      <c r="DEX94"/>
      <c r="DEY94"/>
      <c r="DEZ94"/>
      <c r="DFA94"/>
      <c r="DFB94"/>
      <c r="DFC94"/>
      <c r="DFD94"/>
      <c r="DFE94"/>
      <c r="DFF94"/>
      <c r="DFG94"/>
      <c r="DFH94"/>
      <c r="DFI94"/>
      <c r="DFJ94"/>
      <c r="DFK94"/>
      <c r="DFL94"/>
      <c r="DFM94"/>
      <c r="DFN94"/>
      <c r="DFO94"/>
      <c r="DFP94"/>
      <c r="DFQ94"/>
      <c r="DFR94"/>
      <c r="DFS94"/>
      <c r="DFT94"/>
      <c r="DFU94"/>
      <c r="DFV94"/>
      <c r="DFW94"/>
      <c r="DFX94"/>
      <c r="DFY94"/>
      <c r="DFZ94"/>
      <c r="DGA94"/>
      <c r="DGB94"/>
      <c r="DGC94"/>
      <c r="DGD94"/>
      <c r="DGE94"/>
      <c r="DGF94"/>
      <c r="DGG94"/>
      <c r="DGH94"/>
      <c r="DGI94"/>
      <c r="DGJ94"/>
      <c r="DGK94"/>
      <c r="DGL94"/>
      <c r="DGM94"/>
      <c r="DGN94"/>
      <c r="DGO94"/>
      <c r="DGP94"/>
      <c r="DGQ94"/>
      <c r="DGR94"/>
      <c r="DGS94"/>
      <c r="DGT94"/>
      <c r="DGU94"/>
      <c r="DGV94"/>
      <c r="DGW94"/>
      <c r="DGX94"/>
      <c r="DGY94"/>
      <c r="DGZ94"/>
      <c r="DHA94"/>
      <c r="DHB94"/>
      <c r="DHC94"/>
      <c r="DHD94"/>
      <c r="DHE94"/>
      <c r="DHF94"/>
      <c r="DHG94"/>
      <c r="DHH94"/>
      <c r="DHI94"/>
      <c r="DHJ94"/>
      <c r="DHK94"/>
      <c r="DHL94"/>
      <c r="DHM94"/>
      <c r="DHN94"/>
      <c r="DHO94"/>
      <c r="DHP94"/>
      <c r="DHQ94"/>
      <c r="DHR94"/>
      <c r="DHS94"/>
      <c r="DHT94"/>
      <c r="DHU94"/>
      <c r="DHV94"/>
      <c r="DHW94"/>
      <c r="DHX94"/>
      <c r="DHY94"/>
      <c r="DHZ94"/>
      <c r="DIA94"/>
      <c r="DIB94"/>
      <c r="DIC94"/>
      <c r="DID94"/>
      <c r="DIE94"/>
      <c r="DIF94"/>
      <c r="DIG94"/>
      <c r="DIH94"/>
      <c r="DII94"/>
      <c r="DIJ94"/>
      <c r="DIK94"/>
      <c r="DIL94"/>
      <c r="DIM94"/>
      <c r="DIN94"/>
      <c r="DIO94"/>
      <c r="DIP94"/>
      <c r="DIQ94"/>
      <c r="DIR94"/>
      <c r="DIS94"/>
      <c r="DIT94"/>
      <c r="DIU94"/>
      <c r="DIV94"/>
      <c r="DIW94"/>
      <c r="DIX94"/>
      <c r="DIY94"/>
      <c r="DIZ94"/>
      <c r="DJA94"/>
      <c r="DJB94"/>
      <c r="DJC94"/>
      <c r="DJD94"/>
      <c r="DJE94"/>
      <c r="DJF94"/>
      <c r="DJG94"/>
      <c r="DJH94"/>
      <c r="DJI94"/>
      <c r="DJJ94"/>
      <c r="DJK94"/>
      <c r="DJL94"/>
      <c r="DJM94"/>
      <c r="DJN94"/>
      <c r="DJO94"/>
      <c r="DJP94"/>
      <c r="DJQ94"/>
      <c r="DJR94"/>
      <c r="DJS94"/>
      <c r="DJT94"/>
      <c r="DJU94"/>
      <c r="DJV94"/>
      <c r="DJW94"/>
      <c r="DJX94"/>
      <c r="DJY94"/>
      <c r="DJZ94"/>
      <c r="DKA94"/>
      <c r="DKB94"/>
      <c r="DKC94"/>
      <c r="DKD94"/>
      <c r="DKE94"/>
      <c r="DKF94"/>
      <c r="DKG94"/>
      <c r="DKH94"/>
      <c r="DKI94"/>
      <c r="DKJ94"/>
      <c r="DKK94"/>
      <c r="DKL94"/>
      <c r="DKM94"/>
      <c r="DKN94"/>
      <c r="DKO94"/>
      <c r="DKP94"/>
      <c r="DKQ94"/>
      <c r="DKR94"/>
      <c r="DKS94"/>
      <c r="DKT94"/>
      <c r="DKU94"/>
      <c r="DKV94"/>
      <c r="DKW94"/>
      <c r="DKX94"/>
      <c r="DKY94"/>
      <c r="DKZ94"/>
      <c r="DLA94"/>
      <c r="DLB94"/>
      <c r="DLC94"/>
      <c r="DLD94"/>
      <c r="DLE94"/>
      <c r="DLF94"/>
      <c r="DLG94"/>
      <c r="DLH94"/>
      <c r="DLI94"/>
      <c r="DLJ94"/>
      <c r="DLK94"/>
      <c r="DLL94"/>
      <c r="DLM94"/>
      <c r="DLN94"/>
      <c r="DLO94"/>
      <c r="DLP94"/>
      <c r="DLQ94"/>
      <c r="DLR94"/>
      <c r="DLS94"/>
      <c r="DLT94"/>
      <c r="DLU94"/>
      <c r="DLV94"/>
      <c r="DLW94"/>
      <c r="DLX94"/>
      <c r="DLY94"/>
      <c r="DLZ94"/>
      <c r="DMA94"/>
      <c r="DMB94"/>
      <c r="DMC94"/>
      <c r="DMD94"/>
      <c r="DME94"/>
      <c r="DMF94"/>
      <c r="DMG94"/>
      <c r="DMH94"/>
      <c r="DMI94"/>
      <c r="DMJ94"/>
      <c r="DMK94"/>
      <c r="DML94"/>
      <c r="DMM94"/>
      <c r="DMN94"/>
      <c r="DMO94"/>
      <c r="DMP94"/>
      <c r="DMQ94"/>
      <c r="DMR94"/>
      <c r="DMS94"/>
      <c r="DMT94"/>
      <c r="DMU94"/>
      <c r="DMV94"/>
      <c r="DMW94"/>
      <c r="DMX94"/>
      <c r="DMY94"/>
      <c r="DMZ94"/>
      <c r="DNA94"/>
      <c r="DNB94"/>
      <c r="DNC94"/>
      <c r="DND94"/>
      <c r="DNE94"/>
      <c r="DNF94"/>
      <c r="DNG94"/>
      <c r="DNH94"/>
      <c r="DNI94"/>
      <c r="DNJ94"/>
      <c r="DNK94"/>
      <c r="DNL94"/>
      <c r="DNM94"/>
      <c r="DNN94"/>
      <c r="DNO94"/>
      <c r="DNP94"/>
      <c r="DNQ94"/>
      <c r="DNR94"/>
      <c r="DNS94"/>
      <c r="DNT94"/>
      <c r="DNU94"/>
      <c r="DNV94"/>
      <c r="DNW94"/>
      <c r="DNX94"/>
      <c r="DNY94"/>
      <c r="DNZ94"/>
      <c r="DOA94"/>
      <c r="DOB94"/>
      <c r="DOC94"/>
      <c r="DOD94"/>
      <c r="DOE94"/>
      <c r="DOF94"/>
      <c r="DOG94"/>
      <c r="DOH94"/>
      <c r="DOI94"/>
      <c r="DOJ94"/>
      <c r="DOK94"/>
      <c r="DOL94"/>
      <c r="DOM94"/>
      <c r="DON94"/>
      <c r="DOO94"/>
      <c r="DOP94"/>
      <c r="DOQ94"/>
      <c r="DOR94"/>
      <c r="DOS94"/>
      <c r="DOT94"/>
      <c r="DOU94"/>
      <c r="DOV94"/>
      <c r="DOW94"/>
      <c r="DOX94"/>
      <c r="DOY94"/>
      <c r="DOZ94"/>
      <c r="DPA94"/>
      <c r="DPB94"/>
      <c r="DPC94"/>
      <c r="DPD94"/>
      <c r="DPE94"/>
      <c r="DPF94"/>
      <c r="DPG94"/>
      <c r="DPH94"/>
      <c r="DPI94"/>
      <c r="DPJ94"/>
      <c r="DPK94"/>
      <c r="DPL94"/>
      <c r="DPM94"/>
      <c r="DPN94"/>
      <c r="DPO94"/>
      <c r="DPP94"/>
      <c r="DPQ94"/>
      <c r="DPR94"/>
      <c r="DPS94"/>
      <c r="DPT94"/>
      <c r="DPU94"/>
      <c r="DPV94"/>
      <c r="DPW94"/>
      <c r="DPX94"/>
      <c r="DPY94"/>
      <c r="DPZ94"/>
      <c r="DQA94"/>
      <c r="DQB94"/>
      <c r="DQC94"/>
      <c r="DQD94"/>
      <c r="DQE94"/>
      <c r="DQF94"/>
      <c r="DQG94"/>
      <c r="DQH94"/>
      <c r="DQI94"/>
      <c r="DQJ94"/>
      <c r="DQK94"/>
      <c r="DQL94"/>
      <c r="DQM94"/>
      <c r="DQN94"/>
      <c r="DQO94"/>
      <c r="DQP94"/>
      <c r="DQQ94"/>
      <c r="DQR94"/>
      <c r="DQS94"/>
      <c r="DQT94"/>
      <c r="DQU94"/>
      <c r="DQV94"/>
      <c r="DQW94"/>
      <c r="DQX94"/>
      <c r="DQY94"/>
      <c r="DQZ94"/>
      <c r="DRA94"/>
      <c r="DRB94"/>
      <c r="DRC94"/>
      <c r="DRD94"/>
      <c r="DRE94"/>
      <c r="DRF94"/>
      <c r="DRG94"/>
      <c r="DRH94"/>
      <c r="DRI94"/>
      <c r="DRJ94"/>
      <c r="DRK94"/>
      <c r="DRL94"/>
      <c r="DRM94"/>
      <c r="DRN94"/>
      <c r="DRO94"/>
      <c r="DRP94"/>
      <c r="DRQ94"/>
      <c r="DRR94"/>
      <c r="DRS94"/>
      <c r="DRT94"/>
      <c r="DRU94"/>
      <c r="DRV94"/>
      <c r="DRW94"/>
      <c r="DRX94"/>
      <c r="DRY94"/>
      <c r="DRZ94"/>
      <c r="DSA94"/>
      <c r="DSB94"/>
      <c r="DSC94"/>
      <c r="DSD94"/>
      <c r="DSE94"/>
      <c r="DSF94"/>
      <c r="DSG94"/>
      <c r="DSH94"/>
      <c r="DSI94"/>
      <c r="DSJ94"/>
      <c r="DSK94"/>
      <c r="DSL94"/>
      <c r="DSM94"/>
      <c r="DSN94"/>
      <c r="DSO94"/>
      <c r="DSP94"/>
      <c r="DSQ94"/>
      <c r="DSR94"/>
      <c r="DSS94"/>
      <c r="DST94"/>
      <c r="DSU94"/>
      <c r="DSV94"/>
      <c r="DSW94"/>
      <c r="DSX94"/>
      <c r="DSY94"/>
      <c r="DSZ94"/>
      <c r="DTA94"/>
      <c r="DTB94"/>
      <c r="DTC94"/>
      <c r="DTD94"/>
      <c r="DTE94"/>
      <c r="DTF94"/>
      <c r="DTG94"/>
      <c r="DTH94"/>
      <c r="DTI94"/>
      <c r="DTJ94"/>
      <c r="DTK94"/>
      <c r="DTL94"/>
      <c r="DTM94"/>
      <c r="DTN94"/>
      <c r="DTO94"/>
      <c r="DTP94"/>
      <c r="DTQ94"/>
      <c r="DTR94"/>
      <c r="DTS94"/>
      <c r="DTT94"/>
      <c r="DTU94"/>
      <c r="DTV94"/>
      <c r="DTW94"/>
      <c r="DTX94"/>
      <c r="DTY94"/>
      <c r="DTZ94"/>
      <c r="DUA94"/>
      <c r="DUB94"/>
      <c r="DUC94"/>
      <c r="DUD94"/>
      <c r="DUE94"/>
      <c r="DUF94"/>
      <c r="DUG94"/>
      <c r="DUH94"/>
      <c r="DUI94"/>
      <c r="DUJ94"/>
      <c r="DUK94"/>
      <c r="DUL94"/>
      <c r="DUM94"/>
      <c r="DUN94"/>
      <c r="DUO94"/>
      <c r="DUP94"/>
      <c r="DUQ94"/>
      <c r="DUR94"/>
      <c r="DUS94"/>
      <c r="DUT94"/>
      <c r="DUU94"/>
      <c r="DUV94"/>
      <c r="DUW94"/>
      <c r="DUX94"/>
      <c r="DUY94"/>
      <c r="DUZ94"/>
      <c r="DVA94"/>
      <c r="DVB94"/>
      <c r="DVC94"/>
      <c r="DVD94"/>
      <c r="DVE94"/>
      <c r="DVF94"/>
      <c r="DVG94"/>
      <c r="DVH94"/>
      <c r="DVI94"/>
      <c r="DVJ94"/>
      <c r="DVK94"/>
      <c r="DVL94"/>
      <c r="DVM94"/>
      <c r="DVN94"/>
      <c r="DVO94"/>
      <c r="DVP94"/>
      <c r="DVQ94"/>
      <c r="DVR94"/>
      <c r="DVS94"/>
      <c r="DVT94"/>
      <c r="DVU94"/>
      <c r="DVV94"/>
      <c r="DVW94"/>
      <c r="DVX94"/>
      <c r="DVY94"/>
      <c r="DVZ94"/>
      <c r="DWA94"/>
      <c r="DWB94"/>
      <c r="DWC94"/>
      <c r="DWD94"/>
      <c r="DWE94"/>
      <c r="DWF94"/>
      <c r="DWG94"/>
      <c r="DWH94"/>
      <c r="DWI94"/>
      <c r="DWJ94"/>
      <c r="DWK94"/>
      <c r="DWL94"/>
      <c r="DWM94"/>
      <c r="DWN94"/>
      <c r="DWO94"/>
      <c r="DWP94"/>
      <c r="DWQ94"/>
      <c r="DWR94"/>
      <c r="DWS94"/>
      <c r="DWT94"/>
      <c r="DWU94"/>
      <c r="DWV94"/>
      <c r="DWW94"/>
      <c r="DWX94"/>
      <c r="DWY94"/>
      <c r="DWZ94"/>
      <c r="DXA94"/>
      <c r="DXB94"/>
      <c r="DXC94"/>
      <c r="DXD94"/>
      <c r="DXE94"/>
      <c r="DXF94"/>
      <c r="DXG94"/>
      <c r="DXH94"/>
      <c r="DXI94"/>
      <c r="DXJ94"/>
      <c r="DXK94"/>
      <c r="DXL94"/>
      <c r="DXM94"/>
      <c r="DXN94"/>
      <c r="DXO94"/>
      <c r="DXP94"/>
      <c r="DXQ94"/>
      <c r="DXR94"/>
      <c r="DXS94"/>
      <c r="DXT94"/>
      <c r="DXU94"/>
      <c r="DXV94"/>
      <c r="DXW94"/>
      <c r="DXX94"/>
      <c r="DXY94"/>
      <c r="DXZ94"/>
      <c r="DYA94"/>
      <c r="DYB94"/>
      <c r="DYC94"/>
      <c r="DYD94"/>
      <c r="DYE94"/>
      <c r="DYF94"/>
      <c r="DYG94"/>
      <c r="DYH94"/>
      <c r="DYI94"/>
      <c r="DYJ94"/>
      <c r="DYK94"/>
      <c r="DYL94"/>
      <c r="DYM94"/>
      <c r="DYN94"/>
      <c r="DYO94"/>
      <c r="DYP94"/>
      <c r="DYQ94"/>
      <c r="DYR94"/>
      <c r="DYS94"/>
      <c r="DYT94"/>
      <c r="DYU94"/>
      <c r="DYV94"/>
      <c r="DYW94"/>
      <c r="DYX94"/>
      <c r="DYY94"/>
      <c r="DYZ94"/>
      <c r="DZA94"/>
      <c r="DZB94"/>
      <c r="DZC94"/>
      <c r="DZD94"/>
      <c r="DZE94"/>
      <c r="DZF94"/>
      <c r="DZG94"/>
      <c r="DZH94"/>
      <c r="DZI94"/>
      <c r="DZJ94"/>
      <c r="DZK94"/>
      <c r="DZL94"/>
      <c r="DZM94"/>
      <c r="DZN94"/>
      <c r="DZO94"/>
      <c r="DZP94"/>
      <c r="DZQ94"/>
      <c r="DZR94"/>
      <c r="DZS94"/>
      <c r="DZT94"/>
      <c r="DZU94"/>
      <c r="DZV94"/>
      <c r="DZW94"/>
      <c r="DZX94"/>
      <c r="DZY94"/>
      <c r="DZZ94"/>
      <c r="EAA94"/>
      <c r="EAB94"/>
      <c r="EAC94"/>
      <c r="EAD94"/>
      <c r="EAE94"/>
      <c r="EAF94"/>
      <c r="EAG94"/>
      <c r="EAH94"/>
      <c r="EAI94"/>
      <c r="EAJ94"/>
      <c r="EAK94"/>
      <c r="EAL94"/>
      <c r="EAM94"/>
      <c r="EAN94"/>
      <c r="EAO94"/>
      <c r="EAP94"/>
      <c r="EAQ94"/>
      <c r="EAR94"/>
      <c r="EAS94"/>
      <c r="EAT94"/>
      <c r="EAU94"/>
      <c r="EAV94"/>
      <c r="EAW94"/>
      <c r="EAX94"/>
      <c r="EAY94"/>
      <c r="EAZ94"/>
      <c r="EBA94"/>
      <c r="EBB94"/>
      <c r="EBC94"/>
      <c r="EBD94"/>
      <c r="EBE94"/>
      <c r="EBF94"/>
      <c r="EBG94"/>
      <c r="EBH94"/>
      <c r="EBI94"/>
      <c r="EBJ94"/>
      <c r="EBK94"/>
      <c r="EBL94"/>
      <c r="EBM94"/>
      <c r="EBN94"/>
      <c r="EBO94"/>
      <c r="EBP94"/>
      <c r="EBQ94"/>
      <c r="EBR94"/>
      <c r="EBS94"/>
      <c r="EBT94"/>
      <c r="EBU94"/>
      <c r="EBV94"/>
      <c r="EBW94"/>
      <c r="EBX94"/>
      <c r="EBY94"/>
      <c r="EBZ94"/>
      <c r="ECA94"/>
      <c r="ECB94"/>
      <c r="ECC94"/>
      <c r="ECD94"/>
      <c r="ECE94"/>
      <c r="ECF94"/>
      <c r="ECG94"/>
      <c r="ECH94"/>
      <c r="ECI94"/>
      <c r="ECJ94"/>
      <c r="ECK94"/>
      <c r="ECL94"/>
      <c r="ECM94"/>
      <c r="ECN94"/>
      <c r="ECO94"/>
      <c r="ECP94"/>
      <c r="ECQ94"/>
      <c r="ECR94"/>
      <c r="ECS94"/>
      <c r="ECT94"/>
      <c r="ECU94"/>
      <c r="ECV94"/>
      <c r="ECW94"/>
      <c r="ECX94"/>
      <c r="ECY94"/>
      <c r="ECZ94"/>
      <c r="EDA94"/>
      <c r="EDB94"/>
      <c r="EDC94"/>
      <c r="EDD94"/>
      <c r="EDE94"/>
      <c r="EDF94"/>
      <c r="EDG94"/>
      <c r="EDH94"/>
      <c r="EDI94"/>
      <c r="EDJ94"/>
      <c r="EDK94"/>
      <c r="EDL94"/>
      <c r="EDM94"/>
      <c r="EDN94"/>
      <c r="EDO94"/>
      <c r="EDP94"/>
      <c r="EDQ94"/>
      <c r="EDR94"/>
      <c r="EDS94"/>
      <c r="EDT94"/>
      <c r="EDU94"/>
      <c r="EDV94"/>
      <c r="EDW94"/>
      <c r="EDX94"/>
      <c r="EDY94"/>
      <c r="EDZ94"/>
      <c r="EEA94"/>
      <c r="EEB94"/>
      <c r="EEC94"/>
      <c r="EED94"/>
      <c r="EEE94"/>
      <c r="EEF94"/>
      <c r="EEG94"/>
      <c r="EEH94"/>
      <c r="EEI94"/>
      <c r="EEJ94"/>
      <c r="EEK94"/>
      <c r="EEL94"/>
      <c r="EEM94"/>
      <c r="EEN94"/>
      <c r="EEO94"/>
      <c r="EEP94"/>
      <c r="EEQ94"/>
      <c r="EER94"/>
      <c r="EES94"/>
      <c r="EET94"/>
      <c r="EEU94"/>
      <c r="EEV94"/>
      <c r="EEW94"/>
      <c r="EEX94"/>
      <c r="EEY94"/>
      <c r="EEZ94"/>
      <c r="EFA94"/>
      <c r="EFB94"/>
      <c r="EFC94"/>
      <c r="EFD94"/>
      <c r="EFE94"/>
      <c r="EFF94"/>
      <c r="EFG94"/>
      <c r="EFH94"/>
      <c r="EFI94"/>
      <c r="EFJ94"/>
      <c r="EFK94"/>
      <c r="EFL94"/>
      <c r="EFM94"/>
      <c r="EFN94"/>
      <c r="EFO94"/>
      <c r="EFP94"/>
      <c r="EFQ94"/>
      <c r="EFR94"/>
      <c r="EFS94"/>
      <c r="EFT94"/>
      <c r="EFU94"/>
      <c r="EFV94"/>
      <c r="EFW94"/>
      <c r="EFX94"/>
      <c r="EFY94"/>
      <c r="EFZ94"/>
      <c r="EGA94"/>
      <c r="EGB94"/>
      <c r="EGC94"/>
      <c r="EGD94"/>
      <c r="EGE94"/>
      <c r="EGF94"/>
      <c r="EGG94"/>
      <c r="EGH94"/>
      <c r="EGI94"/>
      <c r="EGJ94"/>
      <c r="EGK94"/>
      <c r="EGL94"/>
      <c r="EGM94"/>
      <c r="EGN94"/>
      <c r="EGO94"/>
      <c r="EGP94"/>
      <c r="EGQ94"/>
      <c r="EGR94"/>
      <c r="EGS94"/>
      <c r="EGT94"/>
      <c r="EGU94"/>
      <c r="EGV94"/>
      <c r="EGW94"/>
      <c r="EGX94"/>
      <c r="EGY94"/>
      <c r="EGZ94"/>
      <c r="EHA94"/>
      <c r="EHB94"/>
      <c r="EHC94"/>
      <c r="EHD94"/>
      <c r="EHE94"/>
      <c r="EHF94"/>
      <c r="EHG94"/>
      <c r="EHH94"/>
      <c r="EHI94"/>
      <c r="EHJ94"/>
      <c r="EHK94"/>
      <c r="EHL94"/>
      <c r="EHM94"/>
      <c r="EHN94"/>
      <c r="EHO94"/>
      <c r="EHP94"/>
      <c r="EHQ94"/>
      <c r="EHR94"/>
      <c r="EHS94"/>
      <c r="EHT94"/>
      <c r="EHU94"/>
      <c r="EHV94"/>
      <c r="EHW94"/>
      <c r="EHX94"/>
      <c r="EHY94"/>
      <c r="EHZ94"/>
      <c r="EIA94"/>
      <c r="EIB94"/>
      <c r="EIC94"/>
      <c r="EID94"/>
      <c r="EIE94"/>
      <c r="EIF94"/>
      <c r="EIG94"/>
      <c r="EIH94"/>
      <c r="EII94"/>
      <c r="EIJ94"/>
      <c r="EIK94"/>
      <c r="EIL94"/>
      <c r="EIM94"/>
      <c r="EIN94"/>
      <c r="EIO94"/>
      <c r="EIP94"/>
      <c r="EIQ94"/>
      <c r="EIR94"/>
      <c r="EIS94"/>
      <c r="EIT94"/>
      <c r="EIU94"/>
      <c r="EIV94"/>
      <c r="EIW94"/>
      <c r="EIX94"/>
      <c r="EIY94"/>
      <c r="EIZ94"/>
      <c r="EJA94"/>
      <c r="EJB94"/>
      <c r="EJC94"/>
      <c r="EJD94"/>
      <c r="EJE94"/>
      <c r="EJF94"/>
      <c r="EJG94"/>
      <c r="EJH94"/>
      <c r="EJI94"/>
      <c r="EJJ94"/>
      <c r="EJK94"/>
      <c r="EJL94"/>
      <c r="EJM94"/>
      <c r="EJN94"/>
      <c r="EJO94"/>
      <c r="EJP94"/>
      <c r="EJQ94"/>
      <c r="EJR94"/>
      <c r="EJS94"/>
      <c r="EJT94"/>
      <c r="EJU94"/>
      <c r="EJV94"/>
      <c r="EJW94"/>
      <c r="EJX94"/>
      <c r="EJY94"/>
      <c r="EJZ94"/>
      <c r="EKA94"/>
      <c r="EKB94"/>
      <c r="EKC94"/>
      <c r="EKD94"/>
      <c r="EKE94"/>
      <c r="EKF94"/>
      <c r="EKG94"/>
      <c r="EKH94"/>
      <c r="EKI94"/>
      <c r="EKJ94"/>
      <c r="EKK94"/>
      <c r="EKL94"/>
      <c r="EKM94"/>
      <c r="EKN94"/>
      <c r="EKO94"/>
      <c r="EKP94"/>
      <c r="EKQ94"/>
      <c r="EKR94"/>
      <c r="EKS94"/>
      <c r="EKT94"/>
      <c r="EKU94"/>
      <c r="EKV94"/>
      <c r="EKW94"/>
      <c r="EKX94"/>
      <c r="EKY94"/>
      <c r="EKZ94"/>
      <c r="ELA94"/>
      <c r="ELB94"/>
      <c r="ELC94"/>
      <c r="ELD94"/>
      <c r="ELE94"/>
      <c r="ELF94"/>
      <c r="ELG94"/>
      <c r="ELH94"/>
      <c r="ELI94"/>
      <c r="ELJ94"/>
      <c r="ELK94"/>
      <c r="ELL94"/>
      <c r="ELM94"/>
      <c r="ELN94"/>
      <c r="ELO94"/>
      <c r="ELP94"/>
      <c r="ELQ94"/>
      <c r="ELR94"/>
      <c r="ELS94"/>
      <c r="ELT94"/>
      <c r="ELU94"/>
      <c r="ELV94"/>
      <c r="ELW94"/>
      <c r="ELX94"/>
      <c r="ELY94"/>
      <c r="ELZ94"/>
      <c r="EMA94"/>
      <c r="EMB94"/>
      <c r="EMC94"/>
      <c r="EMD94"/>
      <c r="EME94"/>
      <c r="EMF94"/>
      <c r="EMG94"/>
      <c r="EMH94"/>
      <c r="EMI94"/>
      <c r="EMJ94"/>
      <c r="EMK94"/>
      <c r="EML94"/>
      <c r="EMM94"/>
      <c r="EMN94"/>
      <c r="EMO94"/>
      <c r="EMP94"/>
      <c r="EMQ94"/>
      <c r="EMR94"/>
      <c r="EMS94"/>
      <c r="EMT94"/>
      <c r="EMU94"/>
      <c r="EMV94"/>
      <c r="EMW94"/>
      <c r="EMX94"/>
      <c r="EMY94"/>
      <c r="EMZ94"/>
      <c r="ENA94"/>
      <c r="ENB94"/>
      <c r="ENC94"/>
      <c r="END94"/>
      <c r="ENE94"/>
      <c r="ENF94"/>
      <c r="ENG94"/>
      <c r="ENH94"/>
      <c r="ENI94"/>
      <c r="ENJ94"/>
      <c r="ENK94"/>
      <c r="ENL94"/>
      <c r="ENM94"/>
      <c r="ENN94"/>
      <c r="ENO94"/>
      <c r="ENP94"/>
      <c r="ENQ94"/>
      <c r="ENR94"/>
      <c r="ENS94"/>
      <c r="ENT94"/>
      <c r="ENU94"/>
      <c r="ENV94"/>
      <c r="ENW94"/>
      <c r="ENX94"/>
      <c r="ENY94"/>
      <c r="ENZ94"/>
      <c r="EOA94"/>
      <c r="EOB94"/>
      <c r="EOC94"/>
      <c r="EOD94"/>
      <c r="EOE94"/>
      <c r="EOF94"/>
      <c r="EOG94"/>
      <c r="EOH94"/>
      <c r="EOI94"/>
      <c r="EOJ94"/>
      <c r="EOK94"/>
      <c r="EOL94"/>
      <c r="EOM94"/>
      <c r="EON94"/>
      <c r="EOO94"/>
      <c r="EOP94"/>
      <c r="EOQ94"/>
      <c r="EOR94"/>
      <c r="EOS94"/>
      <c r="EOT94"/>
      <c r="EOU94"/>
      <c r="EOV94"/>
      <c r="EOW94"/>
      <c r="EOX94"/>
      <c r="EOY94"/>
      <c r="EOZ94"/>
      <c r="EPA94"/>
      <c r="EPB94"/>
      <c r="EPC94"/>
      <c r="EPD94"/>
      <c r="EPE94"/>
      <c r="EPF94"/>
      <c r="EPG94"/>
      <c r="EPH94"/>
      <c r="EPI94"/>
      <c r="EPJ94"/>
      <c r="EPK94"/>
      <c r="EPL94"/>
      <c r="EPM94"/>
      <c r="EPN94"/>
      <c r="EPO94"/>
      <c r="EPP94"/>
      <c r="EPQ94"/>
      <c r="EPR94"/>
      <c r="EPS94"/>
      <c r="EPT94"/>
      <c r="EPU94"/>
      <c r="EPV94"/>
      <c r="EPW94"/>
      <c r="EPX94"/>
      <c r="EPY94"/>
      <c r="EPZ94"/>
      <c r="EQA94"/>
      <c r="EQB94"/>
      <c r="EQC94"/>
      <c r="EQD94"/>
      <c r="EQE94"/>
      <c r="EQF94"/>
      <c r="EQG94"/>
      <c r="EQH94"/>
      <c r="EQI94"/>
      <c r="EQJ94"/>
      <c r="EQK94"/>
      <c r="EQL94"/>
      <c r="EQM94"/>
      <c r="EQN94"/>
      <c r="EQO94"/>
      <c r="EQP94"/>
      <c r="EQQ94"/>
      <c r="EQR94"/>
      <c r="EQS94"/>
      <c r="EQT94"/>
      <c r="EQU94"/>
      <c r="EQV94"/>
      <c r="EQW94"/>
      <c r="EQX94"/>
      <c r="EQY94"/>
      <c r="EQZ94"/>
      <c r="ERA94"/>
      <c r="ERB94"/>
      <c r="ERC94"/>
      <c r="ERD94"/>
      <c r="ERE94"/>
      <c r="ERF94"/>
      <c r="ERG94"/>
      <c r="ERH94"/>
      <c r="ERI94"/>
      <c r="ERJ94"/>
      <c r="ERK94"/>
      <c r="ERL94"/>
      <c r="ERM94"/>
      <c r="ERN94"/>
      <c r="ERO94"/>
      <c r="ERP94"/>
      <c r="ERQ94"/>
      <c r="ERR94"/>
      <c r="ERS94"/>
      <c r="ERT94"/>
      <c r="ERU94"/>
      <c r="ERV94"/>
      <c r="ERW94"/>
      <c r="ERX94"/>
      <c r="ERY94"/>
      <c r="ERZ94"/>
      <c r="ESA94"/>
      <c r="ESB94"/>
      <c r="ESC94"/>
      <c r="ESD94"/>
      <c r="ESE94"/>
      <c r="ESF94"/>
      <c r="ESG94"/>
      <c r="ESH94"/>
      <c r="ESI94"/>
      <c r="ESJ94"/>
      <c r="ESK94"/>
      <c r="ESL94"/>
      <c r="ESM94"/>
      <c r="ESN94"/>
      <c r="ESO94"/>
      <c r="ESP94"/>
      <c r="ESQ94"/>
      <c r="ESR94"/>
      <c r="ESS94"/>
      <c r="EST94"/>
      <c r="ESU94"/>
      <c r="ESV94"/>
      <c r="ESW94"/>
      <c r="ESX94"/>
      <c r="ESY94"/>
      <c r="ESZ94"/>
      <c r="ETA94"/>
      <c r="ETB94"/>
      <c r="ETC94"/>
      <c r="ETD94"/>
      <c r="ETE94"/>
      <c r="ETF94"/>
      <c r="ETG94"/>
      <c r="ETH94"/>
      <c r="ETI94"/>
      <c r="ETJ94"/>
      <c r="ETK94"/>
      <c r="ETL94"/>
      <c r="ETM94"/>
      <c r="ETN94"/>
      <c r="ETO94"/>
      <c r="ETP94"/>
      <c r="ETQ94"/>
      <c r="ETR94"/>
      <c r="ETS94"/>
      <c r="ETT94"/>
      <c r="ETU94"/>
      <c r="ETV94"/>
      <c r="ETW94"/>
      <c r="ETX94"/>
      <c r="ETY94"/>
      <c r="ETZ94"/>
      <c r="EUA94"/>
      <c r="EUB94"/>
      <c r="EUC94"/>
      <c r="EUD94"/>
      <c r="EUE94"/>
      <c r="EUF94"/>
      <c r="EUG94"/>
      <c r="EUH94"/>
      <c r="EUI94"/>
      <c r="EUJ94"/>
      <c r="EUK94"/>
      <c r="EUL94"/>
      <c r="EUM94"/>
      <c r="EUN94"/>
      <c r="EUO94"/>
      <c r="EUP94"/>
      <c r="EUQ94"/>
      <c r="EUR94"/>
      <c r="EUS94"/>
      <c r="EUT94"/>
      <c r="EUU94"/>
      <c r="EUV94"/>
      <c r="EUW94"/>
      <c r="EUX94"/>
      <c r="EUY94"/>
      <c r="EUZ94"/>
      <c r="EVA94"/>
      <c r="EVB94"/>
      <c r="EVC94"/>
      <c r="EVD94"/>
      <c r="EVE94"/>
      <c r="EVF94"/>
      <c r="EVG94"/>
      <c r="EVH94"/>
      <c r="EVI94"/>
      <c r="EVJ94"/>
      <c r="EVK94"/>
      <c r="EVL94"/>
      <c r="EVM94"/>
      <c r="EVN94"/>
      <c r="EVO94"/>
      <c r="EVP94"/>
      <c r="EVQ94"/>
      <c r="EVR94"/>
      <c r="EVS94"/>
      <c r="EVT94"/>
      <c r="EVU94"/>
      <c r="EVV94"/>
      <c r="EVW94"/>
      <c r="EVX94"/>
      <c r="EVY94"/>
      <c r="EVZ94"/>
      <c r="EWA94"/>
      <c r="EWB94"/>
      <c r="EWC94"/>
      <c r="EWD94"/>
      <c r="EWE94"/>
      <c r="EWF94"/>
      <c r="EWG94"/>
      <c r="EWH94"/>
      <c r="EWI94"/>
      <c r="EWJ94"/>
      <c r="EWK94"/>
      <c r="EWL94"/>
      <c r="EWM94"/>
      <c r="EWN94"/>
      <c r="EWO94"/>
      <c r="EWP94"/>
      <c r="EWQ94"/>
      <c r="EWR94"/>
      <c r="EWS94"/>
      <c r="EWT94"/>
      <c r="EWU94"/>
      <c r="EWV94"/>
      <c r="EWW94"/>
      <c r="EWX94"/>
      <c r="EWY94"/>
      <c r="EWZ94"/>
      <c r="EXA94"/>
      <c r="EXB94"/>
      <c r="EXC94"/>
      <c r="EXD94"/>
      <c r="EXE94"/>
      <c r="EXF94"/>
      <c r="EXG94"/>
      <c r="EXH94"/>
      <c r="EXI94"/>
      <c r="EXJ94"/>
      <c r="EXK94"/>
      <c r="EXL94"/>
      <c r="EXM94"/>
      <c r="EXN94"/>
      <c r="EXO94"/>
      <c r="EXP94"/>
      <c r="EXQ94"/>
      <c r="EXR94"/>
      <c r="EXS94"/>
      <c r="EXT94"/>
      <c r="EXU94"/>
      <c r="EXV94"/>
      <c r="EXW94"/>
      <c r="EXX94"/>
      <c r="EXY94"/>
      <c r="EXZ94"/>
      <c r="EYA94"/>
      <c r="EYB94"/>
      <c r="EYC94"/>
      <c r="EYD94"/>
      <c r="EYE94"/>
      <c r="EYF94"/>
      <c r="EYG94"/>
      <c r="EYH94"/>
      <c r="EYI94"/>
      <c r="EYJ94"/>
      <c r="EYK94"/>
      <c r="EYL94"/>
      <c r="EYM94"/>
      <c r="EYN94"/>
      <c r="EYO94"/>
      <c r="EYP94"/>
      <c r="EYQ94"/>
      <c r="EYR94"/>
      <c r="EYS94"/>
      <c r="EYT94"/>
      <c r="EYU94"/>
      <c r="EYV94"/>
      <c r="EYW94"/>
      <c r="EYX94"/>
      <c r="EYY94"/>
      <c r="EYZ94"/>
      <c r="EZA94"/>
      <c r="EZB94"/>
      <c r="EZC94"/>
      <c r="EZD94"/>
      <c r="EZE94"/>
      <c r="EZF94"/>
      <c r="EZG94"/>
      <c r="EZH94"/>
      <c r="EZI94"/>
      <c r="EZJ94"/>
      <c r="EZK94"/>
      <c r="EZL94"/>
      <c r="EZM94"/>
      <c r="EZN94"/>
      <c r="EZO94"/>
      <c r="EZP94"/>
      <c r="EZQ94"/>
      <c r="EZR94"/>
      <c r="EZS94"/>
      <c r="EZT94"/>
      <c r="EZU94"/>
      <c r="EZV94"/>
      <c r="EZW94"/>
      <c r="EZX94"/>
      <c r="EZY94"/>
      <c r="EZZ94"/>
      <c r="FAA94"/>
      <c r="FAB94"/>
      <c r="FAC94"/>
      <c r="FAD94"/>
      <c r="FAE94"/>
      <c r="FAF94"/>
      <c r="FAG94"/>
      <c r="FAH94"/>
      <c r="FAI94"/>
      <c r="FAJ94"/>
      <c r="FAK94"/>
      <c r="FAL94"/>
      <c r="FAM94"/>
      <c r="FAN94"/>
      <c r="FAO94"/>
      <c r="FAP94"/>
      <c r="FAQ94"/>
      <c r="FAR94"/>
      <c r="FAS94"/>
      <c r="FAT94"/>
      <c r="FAU94"/>
      <c r="FAV94"/>
      <c r="FAW94"/>
      <c r="FAX94"/>
      <c r="FAY94"/>
      <c r="FAZ94"/>
      <c r="FBA94"/>
      <c r="FBB94"/>
      <c r="FBC94"/>
      <c r="FBD94"/>
      <c r="FBE94"/>
      <c r="FBF94"/>
      <c r="FBG94"/>
      <c r="FBH94"/>
      <c r="FBI94"/>
      <c r="FBJ94"/>
      <c r="FBK94"/>
      <c r="FBL94"/>
      <c r="FBM94"/>
      <c r="FBN94"/>
      <c r="FBO94"/>
      <c r="FBP94"/>
      <c r="FBQ94"/>
      <c r="FBR94"/>
      <c r="FBS94"/>
      <c r="FBT94"/>
      <c r="FBU94"/>
      <c r="FBV94"/>
      <c r="FBW94"/>
      <c r="FBX94"/>
      <c r="FBY94"/>
      <c r="FBZ94"/>
      <c r="FCA94"/>
      <c r="FCB94"/>
      <c r="FCC94"/>
      <c r="FCD94"/>
      <c r="FCE94"/>
      <c r="FCF94"/>
      <c r="FCG94"/>
      <c r="FCH94"/>
      <c r="FCI94"/>
      <c r="FCJ94"/>
      <c r="FCK94"/>
      <c r="FCL94"/>
      <c r="FCM94"/>
      <c r="FCN94"/>
      <c r="FCO94"/>
      <c r="FCP94"/>
      <c r="FCQ94"/>
      <c r="FCR94"/>
      <c r="FCS94"/>
      <c r="FCT94"/>
      <c r="FCU94"/>
      <c r="FCV94"/>
      <c r="FCW94"/>
      <c r="FCX94"/>
      <c r="FCY94"/>
      <c r="FCZ94"/>
      <c r="FDA94"/>
      <c r="FDB94"/>
      <c r="FDC94"/>
      <c r="FDD94"/>
      <c r="FDE94"/>
      <c r="FDF94"/>
      <c r="FDG94"/>
      <c r="FDH94"/>
      <c r="FDI94"/>
      <c r="FDJ94"/>
      <c r="FDK94"/>
      <c r="FDL94"/>
      <c r="FDM94"/>
      <c r="FDN94"/>
      <c r="FDO94"/>
      <c r="FDP94"/>
      <c r="FDQ94"/>
      <c r="FDR94"/>
      <c r="FDS94"/>
      <c r="FDT94"/>
      <c r="FDU94"/>
      <c r="FDV94"/>
      <c r="FDW94"/>
      <c r="FDX94"/>
      <c r="FDY94"/>
      <c r="FDZ94"/>
      <c r="FEA94"/>
      <c r="FEB94"/>
      <c r="FEC94"/>
      <c r="FED94"/>
      <c r="FEE94"/>
      <c r="FEF94"/>
      <c r="FEG94"/>
      <c r="FEH94"/>
      <c r="FEI94"/>
      <c r="FEJ94"/>
      <c r="FEK94"/>
      <c r="FEL94"/>
      <c r="FEM94"/>
      <c r="FEN94"/>
      <c r="FEO94"/>
      <c r="FEP94"/>
      <c r="FEQ94"/>
      <c r="FER94"/>
      <c r="FES94"/>
      <c r="FET94"/>
      <c r="FEU94"/>
      <c r="FEV94"/>
      <c r="FEW94"/>
      <c r="FEX94"/>
      <c r="FEY94"/>
      <c r="FEZ94"/>
      <c r="FFA94"/>
      <c r="FFB94"/>
      <c r="FFC94"/>
      <c r="FFD94"/>
      <c r="FFE94"/>
      <c r="FFF94"/>
      <c r="FFG94"/>
      <c r="FFH94"/>
      <c r="FFI94"/>
      <c r="FFJ94"/>
      <c r="FFK94"/>
      <c r="FFL94"/>
      <c r="FFM94"/>
      <c r="FFN94"/>
      <c r="FFO94"/>
      <c r="FFP94"/>
      <c r="FFQ94"/>
      <c r="FFR94"/>
      <c r="FFS94"/>
      <c r="FFT94"/>
      <c r="FFU94"/>
      <c r="FFV94"/>
      <c r="FFW94"/>
      <c r="FFX94"/>
      <c r="FFY94"/>
      <c r="FFZ94"/>
      <c r="FGA94"/>
      <c r="FGB94"/>
      <c r="FGC94"/>
      <c r="FGD94"/>
      <c r="FGE94"/>
      <c r="FGF94"/>
      <c r="FGG94"/>
      <c r="FGH94"/>
      <c r="FGI94"/>
      <c r="FGJ94"/>
      <c r="FGK94"/>
      <c r="FGL94"/>
      <c r="FGM94"/>
      <c r="FGN94"/>
      <c r="FGO94"/>
      <c r="FGP94"/>
      <c r="FGQ94"/>
      <c r="FGR94"/>
      <c r="FGS94"/>
      <c r="FGT94"/>
      <c r="FGU94"/>
      <c r="FGV94"/>
      <c r="FGW94"/>
      <c r="FGX94"/>
      <c r="FGY94"/>
      <c r="FGZ94"/>
      <c r="FHA94"/>
      <c r="FHB94"/>
      <c r="FHC94"/>
      <c r="FHD94"/>
      <c r="FHE94"/>
      <c r="FHF94"/>
      <c r="FHG94"/>
      <c r="FHH94"/>
      <c r="FHI94"/>
      <c r="FHJ94"/>
      <c r="FHK94"/>
      <c r="FHL94"/>
      <c r="FHM94"/>
      <c r="FHN94"/>
      <c r="FHO94"/>
      <c r="FHP94"/>
      <c r="FHQ94"/>
      <c r="FHR94"/>
      <c r="FHS94"/>
      <c r="FHT94"/>
      <c r="FHU94"/>
      <c r="FHV94"/>
      <c r="FHW94"/>
      <c r="FHX94"/>
      <c r="FHY94"/>
      <c r="FHZ94"/>
      <c r="FIA94"/>
      <c r="FIB94"/>
      <c r="FIC94"/>
      <c r="FID94"/>
      <c r="FIE94"/>
      <c r="FIF94"/>
      <c r="FIG94"/>
      <c r="FIH94"/>
      <c r="FII94"/>
      <c r="FIJ94"/>
      <c r="FIK94"/>
      <c r="FIL94"/>
      <c r="FIM94"/>
      <c r="FIN94"/>
      <c r="FIO94"/>
      <c r="FIP94"/>
      <c r="FIQ94"/>
      <c r="FIR94"/>
      <c r="FIS94"/>
      <c r="FIT94"/>
      <c r="FIU94"/>
      <c r="FIV94"/>
      <c r="FIW94"/>
      <c r="FIX94"/>
      <c r="FIY94"/>
      <c r="FIZ94"/>
      <c r="FJA94"/>
      <c r="FJB94"/>
      <c r="FJC94"/>
      <c r="FJD94"/>
      <c r="FJE94"/>
      <c r="FJF94"/>
      <c r="FJG94"/>
      <c r="FJH94"/>
      <c r="FJI94"/>
      <c r="FJJ94"/>
      <c r="FJK94"/>
      <c r="FJL94"/>
      <c r="FJM94"/>
      <c r="FJN94"/>
      <c r="FJO94"/>
      <c r="FJP94"/>
      <c r="FJQ94"/>
      <c r="FJR94"/>
      <c r="FJS94"/>
      <c r="FJT94"/>
      <c r="FJU94"/>
      <c r="FJV94"/>
      <c r="FJW94"/>
      <c r="FJX94"/>
      <c r="FJY94"/>
      <c r="FJZ94"/>
      <c r="FKA94"/>
      <c r="FKB94"/>
      <c r="FKC94"/>
      <c r="FKD94"/>
      <c r="FKE94"/>
      <c r="FKF94"/>
      <c r="FKG94"/>
      <c r="FKH94"/>
      <c r="FKI94"/>
      <c r="FKJ94"/>
      <c r="FKK94"/>
      <c r="FKL94"/>
      <c r="FKM94"/>
      <c r="FKN94"/>
      <c r="FKO94"/>
      <c r="FKP94"/>
      <c r="FKQ94"/>
      <c r="FKR94"/>
      <c r="FKS94"/>
      <c r="FKT94"/>
      <c r="FKU94"/>
      <c r="FKV94"/>
      <c r="FKW94"/>
      <c r="FKX94"/>
      <c r="FKY94"/>
      <c r="FKZ94"/>
      <c r="FLA94"/>
      <c r="FLB94"/>
      <c r="FLC94"/>
      <c r="FLD94"/>
      <c r="FLE94"/>
      <c r="FLF94"/>
      <c r="FLG94"/>
      <c r="FLH94"/>
      <c r="FLI94"/>
      <c r="FLJ94"/>
      <c r="FLK94"/>
      <c r="FLL94"/>
      <c r="FLM94"/>
      <c r="FLN94"/>
      <c r="FLO94"/>
      <c r="FLP94"/>
      <c r="FLQ94"/>
      <c r="FLR94"/>
      <c r="FLS94"/>
      <c r="FLT94"/>
      <c r="FLU94"/>
      <c r="FLV94"/>
      <c r="FLW94"/>
      <c r="FLX94"/>
      <c r="FLY94"/>
      <c r="FLZ94"/>
      <c r="FMA94"/>
      <c r="FMB94"/>
      <c r="FMC94"/>
      <c r="FMD94"/>
      <c r="FME94"/>
      <c r="FMF94"/>
      <c r="FMG94"/>
      <c r="FMH94"/>
      <c r="FMI94"/>
      <c r="FMJ94"/>
      <c r="FMK94"/>
      <c r="FML94"/>
      <c r="FMM94"/>
      <c r="FMN94"/>
      <c r="FMO94"/>
      <c r="FMP94"/>
      <c r="FMQ94"/>
      <c r="FMR94"/>
      <c r="FMS94"/>
      <c r="FMT94"/>
      <c r="FMU94"/>
      <c r="FMV94"/>
      <c r="FMW94"/>
      <c r="FMX94"/>
      <c r="FMY94"/>
      <c r="FMZ94"/>
      <c r="FNA94"/>
      <c r="FNB94"/>
      <c r="FNC94"/>
      <c r="FND94"/>
      <c r="FNE94"/>
      <c r="FNF94"/>
      <c r="FNG94"/>
      <c r="FNH94"/>
      <c r="FNI94"/>
      <c r="FNJ94"/>
      <c r="FNK94"/>
      <c r="FNL94"/>
      <c r="FNM94"/>
      <c r="FNN94"/>
      <c r="FNO94"/>
      <c r="FNP94"/>
      <c r="FNQ94"/>
      <c r="FNR94"/>
      <c r="FNS94"/>
      <c r="FNT94"/>
      <c r="FNU94"/>
      <c r="FNV94"/>
      <c r="FNW94"/>
      <c r="FNX94"/>
      <c r="FNY94"/>
      <c r="FNZ94"/>
      <c r="FOA94"/>
      <c r="FOB94"/>
      <c r="FOC94"/>
      <c r="FOD94"/>
      <c r="FOE94"/>
      <c r="FOF94"/>
      <c r="FOG94"/>
      <c r="FOH94"/>
      <c r="FOI94"/>
      <c r="FOJ94"/>
      <c r="FOK94"/>
      <c r="FOL94"/>
      <c r="FOM94"/>
      <c r="FON94"/>
      <c r="FOO94"/>
      <c r="FOP94"/>
      <c r="FOQ94"/>
      <c r="FOR94"/>
      <c r="FOS94"/>
      <c r="FOT94"/>
      <c r="FOU94"/>
      <c r="FOV94"/>
      <c r="FOW94"/>
      <c r="FOX94"/>
      <c r="FOY94"/>
      <c r="FOZ94"/>
      <c r="FPA94"/>
      <c r="FPB94"/>
      <c r="FPC94"/>
      <c r="FPD94"/>
      <c r="FPE94"/>
      <c r="FPF94"/>
      <c r="FPG94"/>
      <c r="FPH94"/>
      <c r="FPI94"/>
      <c r="FPJ94"/>
      <c r="FPK94"/>
      <c r="FPL94"/>
      <c r="FPM94"/>
      <c r="FPN94"/>
      <c r="FPO94"/>
      <c r="FPP94"/>
      <c r="FPQ94"/>
      <c r="FPR94"/>
      <c r="FPS94"/>
      <c r="FPT94"/>
      <c r="FPU94"/>
      <c r="FPV94"/>
      <c r="FPW94"/>
      <c r="FPX94"/>
      <c r="FPY94"/>
      <c r="FPZ94"/>
      <c r="FQA94"/>
      <c r="FQB94"/>
      <c r="FQC94"/>
      <c r="FQD94"/>
      <c r="FQE94"/>
      <c r="FQF94"/>
      <c r="FQG94"/>
      <c r="FQH94"/>
      <c r="FQI94"/>
      <c r="FQJ94"/>
      <c r="FQK94"/>
      <c r="FQL94"/>
      <c r="FQM94"/>
      <c r="FQN94"/>
      <c r="FQO94"/>
      <c r="FQP94"/>
      <c r="FQQ94"/>
      <c r="FQR94"/>
      <c r="FQS94"/>
      <c r="FQT94"/>
      <c r="FQU94"/>
      <c r="FQV94"/>
      <c r="FQW94"/>
      <c r="FQX94"/>
      <c r="FQY94"/>
      <c r="FQZ94"/>
      <c r="FRA94"/>
      <c r="FRB94"/>
      <c r="FRC94"/>
      <c r="FRD94"/>
      <c r="FRE94"/>
      <c r="FRF94"/>
      <c r="FRG94"/>
      <c r="FRH94"/>
      <c r="FRI94"/>
      <c r="FRJ94"/>
      <c r="FRK94"/>
      <c r="FRL94"/>
      <c r="FRM94"/>
      <c r="FRN94"/>
      <c r="FRO94"/>
      <c r="FRP94"/>
      <c r="FRQ94"/>
      <c r="FRR94"/>
      <c r="FRS94"/>
      <c r="FRT94"/>
      <c r="FRU94"/>
      <c r="FRV94"/>
      <c r="FRW94"/>
      <c r="FRX94"/>
      <c r="FRY94"/>
      <c r="FRZ94"/>
      <c r="FSA94"/>
      <c r="FSB94"/>
      <c r="FSC94"/>
      <c r="FSD94"/>
      <c r="FSE94"/>
      <c r="FSF94"/>
      <c r="FSG94"/>
      <c r="FSH94"/>
      <c r="FSI94"/>
      <c r="FSJ94"/>
      <c r="FSK94"/>
      <c r="FSL94"/>
      <c r="FSM94"/>
      <c r="FSN94"/>
      <c r="FSO94"/>
      <c r="FSP94"/>
      <c r="FSQ94"/>
      <c r="FSR94"/>
      <c r="FSS94"/>
      <c r="FST94"/>
      <c r="FSU94"/>
      <c r="FSV94"/>
      <c r="FSW94"/>
      <c r="FSX94"/>
      <c r="FSY94"/>
      <c r="FSZ94"/>
      <c r="FTA94"/>
      <c r="FTB94"/>
      <c r="FTC94"/>
      <c r="FTD94"/>
      <c r="FTE94"/>
      <c r="FTF94"/>
      <c r="FTG94"/>
      <c r="FTH94"/>
      <c r="FTI94"/>
      <c r="FTJ94"/>
      <c r="FTK94"/>
      <c r="FTL94"/>
      <c r="FTM94"/>
      <c r="FTN94"/>
      <c r="FTO94"/>
      <c r="FTP94"/>
      <c r="FTQ94"/>
      <c r="FTR94"/>
      <c r="FTS94"/>
      <c r="FTT94"/>
      <c r="FTU94"/>
      <c r="FTV94"/>
      <c r="FTW94"/>
      <c r="FTX94"/>
      <c r="FTY94"/>
      <c r="FTZ94"/>
      <c r="FUA94"/>
      <c r="FUB94"/>
      <c r="FUC94"/>
      <c r="FUD94"/>
      <c r="FUE94"/>
      <c r="FUF94"/>
      <c r="FUG94"/>
      <c r="FUH94"/>
      <c r="FUI94"/>
      <c r="FUJ94"/>
      <c r="FUK94"/>
      <c r="FUL94"/>
      <c r="FUM94"/>
      <c r="FUN94"/>
      <c r="FUO94"/>
      <c r="FUP94"/>
      <c r="FUQ94"/>
      <c r="FUR94"/>
      <c r="FUS94"/>
    </row>
    <row r="95" spans="1:4621" s="143" customFormat="1">
      <c r="A95" s="155" t="s">
        <v>120</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47"/>
      <c r="AA95" s="147"/>
      <c r="AB95" s="147"/>
      <c r="AC95" s="148"/>
      <c r="AD95" s="142">
        <f>ROW()</f>
        <v>95</v>
      </c>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c r="DRH95"/>
      <c r="DRI95"/>
      <c r="DRJ95"/>
      <c r="DRK95"/>
      <c r="DRL95"/>
      <c r="DRM95"/>
      <c r="DRN95"/>
      <c r="DRO95"/>
      <c r="DRP95"/>
      <c r="DRQ95"/>
      <c r="DRR95"/>
      <c r="DRS95"/>
      <c r="DRT95"/>
      <c r="DRU95"/>
      <c r="DRV95"/>
      <c r="DRW95"/>
      <c r="DRX95"/>
      <c r="DRY95"/>
      <c r="DRZ95"/>
      <c r="DSA95"/>
      <c r="DSB95"/>
      <c r="DSC95"/>
      <c r="DSD95"/>
      <c r="DSE95"/>
      <c r="DSF95"/>
      <c r="DSG95"/>
      <c r="DSH95"/>
      <c r="DSI95"/>
      <c r="DSJ95"/>
      <c r="DSK95"/>
      <c r="DSL95"/>
      <c r="DSM95"/>
      <c r="DSN95"/>
      <c r="DSO95"/>
      <c r="DSP95"/>
      <c r="DSQ95"/>
      <c r="DSR95"/>
      <c r="DSS95"/>
      <c r="DST95"/>
      <c r="DSU95"/>
      <c r="DSV95"/>
      <c r="DSW95"/>
      <c r="DSX95"/>
      <c r="DSY95"/>
      <c r="DSZ95"/>
      <c r="DTA95"/>
      <c r="DTB95"/>
      <c r="DTC95"/>
      <c r="DTD95"/>
      <c r="DTE95"/>
      <c r="DTF95"/>
      <c r="DTG95"/>
      <c r="DTH95"/>
      <c r="DTI95"/>
      <c r="DTJ95"/>
      <c r="DTK95"/>
      <c r="DTL95"/>
      <c r="DTM95"/>
      <c r="DTN95"/>
      <c r="DTO95"/>
      <c r="DTP95"/>
      <c r="DTQ95"/>
      <c r="DTR95"/>
      <c r="DTS95"/>
      <c r="DTT95"/>
      <c r="DTU95"/>
      <c r="DTV95"/>
      <c r="DTW95"/>
      <c r="DTX95"/>
      <c r="DTY95"/>
      <c r="DTZ95"/>
      <c r="DUA95"/>
      <c r="DUB95"/>
      <c r="DUC95"/>
      <c r="DUD95"/>
      <c r="DUE95"/>
      <c r="DUF95"/>
      <c r="DUG95"/>
      <c r="DUH95"/>
      <c r="DUI95"/>
      <c r="DUJ95"/>
      <c r="DUK95"/>
      <c r="DUL95"/>
      <c r="DUM95"/>
      <c r="DUN95"/>
      <c r="DUO95"/>
      <c r="DUP95"/>
      <c r="DUQ95"/>
      <c r="DUR95"/>
      <c r="DUS95"/>
      <c r="DUT95"/>
      <c r="DUU95"/>
      <c r="DUV95"/>
      <c r="DUW95"/>
      <c r="DUX95"/>
      <c r="DUY95"/>
      <c r="DUZ95"/>
      <c r="DVA95"/>
      <c r="DVB95"/>
      <c r="DVC95"/>
      <c r="DVD95"/>
      <c r="DVE95"/>
      <c r="DVF95"/>
      <c r="DVG95"/>
      <c r="DVH95"/>
      <c r="DVI95"/>
      <c r="DVJ95"/>
      <c r="DVK95"/>
      <c r="DVL95"/>
      <c r="DVM95"/>
      <c r="DVN95"/>
      <c r="DVO95"/>
      <c r="DVP95"/>
      <c r="DVQ95"/>
      <c r="DVR95"/>
      <c r="DVS95"/>
      <c r="DVT95"/>
      <c r="DVU95"/>
      <c r="DVV95"/>
      <c r="DVW95"/>
      <c r="DVX95"/>
      <c r="DVY95"/>
      <c r="DVZ95"/>
      <c r="DWA95"/>
      <c r="DWB95"/>
      <c r="DWC95"/>
      <c r="DWD95"/>
      <c r="DWE95"/>
      <c r="DWF95"/>
      <c r="DWG95"/>
      <c r="DWH95"/>
      <c r="DWI95"/>
      <c r="DWJ95"/>
      <c r="DWK95"/>
      <c r="DWL95"/>
      <c r="DWM95"/>
      <c r="DWN95"/>
      <c r="DWO95"/>
      <c r="DWP95"/>
      <c r="DWQ95"/>
      <c r="DWR95"/>
      <c r="DWS95"/>
      <c r="DWT95"/>
      <c r="DWU95"/>
      <c r="DWV95"/>
      <c r="DWW95"/>
      <c r="DWX95"/>
      <c r="DWY95"/>
      <c r="DWZ95"/>
      <c r="DXA95"/>
      <c r="DXB95"/>
      <c r="DXC95"/>
      <c r="DXD95"/>
      <c r="DXE95"/>
      <c r="DXF95"/>
      <c r="DXG95"/>
      <c r="DXH95"/>
      <c r="DXI95"/>
      <c r="DXJ95"/>
      <c r="DXK95"/>
      <c r="DXL95"/>
      <c r="DXM95"/>
      <c r="DXN95"/>
      <c r="DXO95"/>
      <c r="DXP95"/>
      <c r="DXQ95"/>
      <c r="DXR95"/>
      <c r="DXS95"/>
      <c r="DXT95"/>
      <c r="DXU95"/>
      <c r="DXV95"/>
      <c r="DXW95"/>
      <c r="DXX95"/>
      <c r="DXY95"/>
      <c r="DXZ95"/>
      <c r="DYA95"/>
      <c r="DYB95"/>
      <c r="DYC95"/>
      <c r="DYD95"/>
      <c r="DYE95"/>
      <c r="DYF95"/>
      <c r="DYG95"/>
      <c r="DYH95"/>
      <c r="DYI95"/>
      <c r="DYJ95"/>
      <c r="DYK95"/>
      <c r="DYL95"/>
      <c r="DYM95"/>
      <c r="DYN95"/>
      <c r="DYO95"/>
      <c r="DYP95"/>
      <c r="DYQ95"/>
      <c r="DYR95"/>
      <c r="DYS95"/>
      <c r="DYT95"/>
      <c r="DYU95"/>
      <c r="DYV95"/>
      <c r="DYW95"/>
      <c r="DYX95"/>
      <c r="DYY95"/>
      <c r="DYZ95"/>
      <c r="DZA95"/>
      <c r="DZB95"/>
      <c r="DZC95"/>
      <c r="DZD95"/>
      <c r="DZE95"/>
      <c r="DZF95"/>
      <c r="DZG95"/>
      <c r="DZH95"/>
      <c r="DZI95"/>
      <c r="DZJ95"/>
      <c r="DZK95"/>
      <c r="DZL95"/>
      <c r="DZM95"/>
      <c r="DZN95"/>
      <c r="DZO95"/>
      <c r="DZP95"/>
      <c r="DZQ95"/>
      <c r="DZR95"/>
      <c r="DZS95"/>
      <c r="DZT95"/>
      <c r="DZU95"/>
      <c r="DZV95"/>
      <c r="DZW95"/>
      <c r="DZX95"/>
      <c r="DZY95"/>
      <c r="DZZ95"/>
      <c r="EAA95"/>
      <c r="EAB95"/>
      <c r="EAC95"/>
      <c r="EAD95"/>
      <c r="EAE95"/>
      <c r="EAF95"/>
      <c r="EAG95"/>
      <c r="EAH95"/>
      <c r="EAI95"/>
      <c r="EAJ95"/>
      <c r="EAK95"/>
      <c r="EAL95"/>
      <c r="EAM95"/>
      <c r="EAN95"/>
      <c r="EAO95"/>
      <c r="EAP95"/>
      <c r="EAQ95"/>
      <c r="EAR95"/>
      <c r="EAS95"/>
      <c r="EAT95"/>
      <c r="EAU95"/>
      <c r="EAV95"/>
      <c r="EAW95"/>
      <c r="EAX95"/>
      <c r="EAY95"/>
      <c r="EAZ95"/>
      <c r="EBA95"/>
      <c r="EBB95"/>
      <c r="EBC95"/>
      <c r="EBD95"/>
      <c r="EBE95"/>
      <c r="EBF95"/>
      <c r="EBG95"/>
      <c r="EBH95"/>
      <c r="EBI95"/>
      <c r="EBJ95"/>
      <c r="EBK95"/>
      <c r="EBL95"/>
      <c r="EBM95"/>
      <c r="EBN95"/>
      <c r="EBO95"/>
      <c r="EBP95"/>
      <c r="EBQ95"/>
      <c r="EBR95"/>
      <c r="EBS95"/>
      <c r="EBT95"/>
      <c r="EBU95"/>
      <c r="EBV95"/>
      <c r="EBW95"/>
      <c r="EBX95"/>
      <c r="EBY95"/>
      <c r="EBZ95"/>
      <c r="ECA95"/>
      <c r="ECB95"/>
      <c r="ECC95"/>
      <c r="ECD95"/>
      <c r="ECE95"/>
      <c r="ECF95"/>
      <c r="ECG95"/>
      <c r="ECH95"/>
      <c r="ECI95"/>
      <c r="ECJ95"/>
      <c r="ECK95"/>
      <c r="ECL95"/>
      <c r="ECM95"/>
      <c r="ECN95"/>
      <c r="ECO95"/>
      <c r="ECP95"/>
      <c r="ECQ95"/>
      <c r="ECR95"/>
      <c r="ECS95"/>
      <c r="ECT95"/>
      <c r="ECU95"/>
      <c r="ECV95"/>
      <c r="ECW95"/>
      <c r="ECX95"/>
      <c r="ECY95"/>
      <c r="ECZ95"/>
      <c r="EDA95"/>
      <c r="EDB95"/>
      <c r="EDC95"/>
      <c r="EDD95"/>
      <c r="EDE95"/>
      <c r="EDF95"/>
      <c r="EDG95"/>
      <c r="EDH95"/>
      <c r="EDI95"/>
      <c r="EDJ95"/>
      <c r="EDK95"/>
      <c r="EDL95"/>
      <c r="EDM95"/>
      <c r="EDN95"/>
      <c r="EDO95"/>
      <c r="EDP95"/>
      <c r="EDQ95"/>
      <c r="EDR95"/>
      <c r="EDS95"/>
      <c r="EDT95"/>
      <c r="EDU95"/>
      <c r="EDV95"/>
      <c r="EDW95"/>
      <c r="EDX95"/>
      <c r="EDY95"/>
      <c r="EDZ95"/>
      <c r="EEA95"/>
      <c r="EEB95"/>
      <c r="EEC95"/>
      <c r="EED95"/>
      <c r="EEE95"/>
      <c r="EEF95"/>
      <c r="EEG95"/>
      <c r="EEH95"/>
      <c r="EEI95"/>
      <c r="EEJ95"/>
      <c r="EEK95"/>
      <c r="EEL95"/>
      <c r="EEM95"/>
      <c r="EEN95"/>
      <c r="EEO95"/>
      <c r="EEP95"/>
      <c r="EEQ95"/>
      <c r="EER95"/>
      <c r="EES95"/>
      <c r="EET95"/>
      <c r="EEU95"/>
      <c r="EEV95"/>
      <c r="EEW95"/>
      <c r="EEX95"/>
      <c r="EEY95"/>
      <c r="EEZ95"/>
      <c r="EFA95"/>
      <c r="EFB95"/>
      <c r="EFC95"/>
      <c r="EFD95"/>
      <c r="EFE95"/>
      <c r="EFF95"/>
      <c r="EFG95"/>
      <c r="EFH95"/>
      <c r="EFI95"/>
      <c r="EFJ95"/>
      <c r="EFK95"/>
      <c r="EFL95"/>
      <c r="EFM95"/>
      <c r="EFN95"/>
      <c r="EFO95"/>
      <c r="EFP95"/>
      <c r="EFQ95"/>
      <c r="EFR95"/>
      <c r="EFS95"/>
      <c r="EFT95"/>
      <c r="EFU95"/>
      <c r="EFV95"/>
      <c r="EFW95"/>
      <c r="EFX95"/>
      <c r="EFY95"/>
      <c r="EFZ95"/>
      <c r="EGA95"/>
      <c r="EGB95"/>
      <c r="EGC95"/>
      <c r="EGD95"/>
      <c r="EGE95"/>
      <c r="EGF95"/>
      <c r="EGG95"/>
      <c r="EGH95"/>
      <c r="EGI95"/>
      <c r="EGJ95"/>
      <c r="EGK95"/>
      <c r="EGL95"/>
      <c r="EGM95"/>
      <c r="EGN95"/>
      <c r="EGO95"/>
      <c r="EGP95"/>
      <c r="EGQ95"/>
      <c r="EGR95"/>
      <c r="EGS95"/>
      <c r="EGT95"/>
      <c r="EGU95"/>
      <c r="EGV95"/>
      <c r="EGW95"/>
      <c r="EGX95"/>
      <c r="EGY95"/>
      <c r="EGZ95"/>
      <c r="EHA95"/>
      <c r="EHB95"/>
      <c r="EHC95"/>
      <c r="EHD95"/>
      <c r="EHE95"/>
      <c r="EHF95"/>
      <c r="EHG95"/>
      <c r="EHH95"/>
      <c r="EHI95"/>
      <c r="EHJ95"/>
      <c r="EHK95"/>
      <c r="EHL95"/>
      <c r="EHM95"/>
      <c r="EHN95"/>
      <c r="EHO95"/>
      <c r="EHP95"/>
      <c r="EHQ95"/>
      <c r="EHR95"/>
      <c r="EHS95"/>
      <c r="EHT95"/>
      <c r="EHU95"/>
      <c r="EHV95"/>
      <c r="EHW95"/>
      <c r="EHX95"/>
      <c r="EHY95"/>
      <c r="EHZ95"/>
      <c r="EIA95"/>
      <c r="EIB95"/>
      <c r="EIC95"/>
      <c r="EID95"/>
      <c r="EIE95"/>
      <c r="EIF95"/>
      <c r="EIG95"/>
      <c r="EIH95"/>
      <c r="EII95"/>
      <c r="EIJ95"/>
      <c r="EIK95"/>
      <c r="EIL95"/>
      <c r="EIM95"/>
      <c r="EIN95"/>
      <c r="EIO95"/>
      <c r="EIP95"/>
      <c r="EIQ95"/>
      <c r="EIR95"/>
      <c r="EIS95"/>
      <c r="EIT95"/>
      <c r="EIU95"/>
      <c r="EIV95"/>
      <c r="EIW95"/>
      <c r="EIX95"/>
      <c r="EIY95"/>
      <c r="EIZ95"/>
      <c r="EJA95"/>
      <c r="EJB95"/>
      <c r="EJC95"/>
      <c r="EJD95"/>
      <c r="EJE95"/>
      <c r="EJF95"/>
      <c r="EJG95"/>
      <c r="EJH95"/>
      <c r="EJI95"/>
      <c r="EJJ95"/>
      <c r="EJK95"/>
      <c r="EJL95"/>
      <c r="EJM95"/>
      <c r="EJN95"/>
      <c r="EJO95"/>
      <c r="EJP95"/>
      <c r="EJQ95"/>
      <c r="EJR95"/>
      <c r="EJS95"/>
      <c r="EJT95"/>
      <c r="EJU95"/>
      <c r="EJV95"/>
      <c r="EJW95"/>
      <c r="EJX95"/>
      <c r="EJY95"/>
      <c r="EJZ95"/>
      <c r="EKA95"/>
      <c r="EKB95"/>
      <c r="EKC95"/>
      <c r="EKD95"/>
      <c r="EKE95"/>
      <c r="EKF95"/>
      <c r="EKG95"/>
      <c r="EKH95"/>
      <c r="EKI95"/>
      <c r="EKJ95"/>
      <c r="EKK95"/>
      <c r="EKL95"/>
      <c r="EKM95"/>
      <c r="EKN95"/>
      <c r="EKO95"/>
      <c r="EKP95"/>
      <c r="EKQ95"/>
      <c r="EKR95"/>
      <c r="EKS95"/>
      <c r="EKT95"/>
      <c r="EKU95"/>
      <c r="EKV95"/>
      <c r="EKW95"/>
      <c r="EKX95"/>
      <c r="EKY95"/>
      <c r="EKZ95"/>
      <c r="ELA95"/>
      <c r="ELB95"/>
      <c r="ELC95"/>
      <c r="ELD95"/>
      <c r="ELE95"/>
      <c r="ELF95"/>
      <c r="ELG95"/>
      <c r="ELH95"/>
      <c r="ELI95"/>
      <c r="ELJ95"/>
      <c r="ELK95"/>
      <c r="ELL95"/>
      <c r="ELM95"/>
      <c r="ELN95"/>
      <c r="ELO95"/>
      <c r="ELP95"/>
      <c r="ELQ95"/>
      <c r="ELR95"/>
      <c r="ELS95"/>
      <c r="ELT95"/>
      <c r="ELU95"/>
      <c r="ELV95"/>
      <c r="ELW95"/>
      <c r="ELX95"/>
      <c r="ELY95"/>
      <c r="ELZ95"/>
      <c r="EMA95"/>
      <c r="EMB95"/>
      <c r="EMC95"/>
      <c r="EMD95"/>
      <c r="EME95"/>
      <c r="EMF95"/>
      <c r="EMG95"/>
      <c r="EMH95"/>
      <c r="EMI95"/>
      <c r="EMJ95"/>
      <c r="EMK95"/>
      <c r="EML95"/>
      <c r="EMM95"/>
      <c r="EMN95"/>
      <c r="EMO95"/>
      <c r="EMP95"/>
      <c r="EMQ95"/>
      <c r="EMR95"/>
      <c r="EMS95"/>
      <c r="EMT95"/>
      <c r="EMU95"/>
      <c r="EMV95"/>
      <c r="EMW95"/>
      <c r="EMX95"/>
      <c r="EMY95"/>
      <c r="EMZ95"/>
      <c r="ENA95"/>
      <c r="ENB95"/>
      <c r="ENC95"/>
      <c r="END95"/>
      <c r="ENE95"/>
      <c r="ENF95"/>
      <c r="ENG95"/>
      <c r="ENH95"/>
      <c r="ENI95"/>
      <c r="ENJ95"/>
      <c r="ENK95"/>
      <c r="ENL95"/>
      <c r="ENM95"/>
      <c r="ENN95"/>
      <c r="ENO95"/>
      <c r="ENP95"/>
      <c r="ENQ95"/>
      <c r="ENR95"/>
      <c r="ENS95"/>
      <c r="ENT95"/>
      <c r="ENU95"/>
      <c r="ENV95"/>
      <c r="ENW95"/>
      <c r="ENX95"/>
      <c r="ENY95"/>
      <c r="ENZ95"/>
      <c r="EOA95"/>
      <c r="EOB95"/>
      <c r="EOC95"/>
      <c r="EOD95"/>
      <c r="EOE95"/>
      <c r="EOF95"/>
      <c r="EOG95"/>
      <c r="EOH95"/>
      <c r="EOI95"/>
      <c r="EOJ95"/>
      <c r="EOK95"/>
      <c r="EOL95"/>
      <c r="EOM95"/>
      <c r="EON95"/>
      <c r="EOO95"/>
      <c r="EOP95"/>
      <c r="EOQ95"/>
      <c r="EOR95"/>
      <c r="EOS95"/>
      <c r="EOT95"/>
      <c r="EOU95"/>
      <c r="EOV95"/>
      <c r="EOW95"/>
      <c r="EOX95"/>
      <c r="EOY95"/>
      <c r="EOZ95"/>
      <c r="EPA95"/>
      <c r="EPB95"/>
      <c r="EPC95"/>
      <c r="EPD95"/>
      <c r="EPE95"/>
      <c r="EPF95"/>
      <c r="EPG95"/>
      <c r="EPH95"/>
      <c r="EPI95"/>
      <c r="EPJ95"/>
      <c r="EPK95"/>
      <c r="EPL95"/>
      <c r="EPM95"/>
      <c r="EPN95"/>
      <c r="EPO95"/>
      <c r="EPP95"/>
      <c r="EPQ95"/>
      <c r="EPR95"/>
      <c r="EPS95"/>
      <c r="EPT95"/>
      <c r="EPU95"/>
      <c r="EPV95"/>
      <c r="EPW95"/>
      <c r="EPX95"/>
      <c r="EPY95"/>
      <c r="EPZ95"/>
      <c r="EQA95"/>
      <c r="EQB95"/>
      <c r="EQC95"/>
      <c r="EQD95"/>
      <c r="EQE95"/>
      <c r="EQF95"/>
      <c r="EQG95"/>
      <c r="EQH95"/>
      <c r="EQI95"/>
      <c r="EQJ95"/>
      <c r="EQK95"/>
      <c r="EQL95"/>
      <c r="EQM95"/>
      <c r="EQN95"/>
      <c r="EQO95"/>
      <c r="EQP95"/>
      <c r="EQQ95"/>
      <c r="EQR95"/>
      <c r="EQS95"/>
      <c r="EQT95"/>
      <c r="EQU95"/>
      <c r="EQV95"/>
      <c r="EQW95"/>
      <c r="EQX95"/>
      <c r="EQY95"/>
      <c r="EQZ95"/>
      <c r="ERA95"/>
      <c r="ERB95"/>
      <c r="ERC95"/>
      <c r="ERD95"/>
      <c r="ERE95"/>
      <c r="ERF95"/>
      <c r="ERG95"/>
      <c r="ERH95"/>
      <c r="ERI95"/>
      <c r="ERJ95"/>
      <c r="ERK95"/>
      <c r="ERL95"/>
      <c r="ERM95"/>
      <c r="ERN95"/>
      <c r="ERO95"/>
      <c r="ERP95"/>
      <c r="ERQ95"/>
      <c r="ERR95"/>
      <c r="ERS95"/>
      <c r="ERT95"/>
      <c r="ERU95"/>
      <c r="ERV95"/>
      <c r="ERW95"/>
      <c r="ERX95"/>
      <c r="ERY95"/>
      <c r="ERZ95"/>
      <c r="ESA95"/>
      <c r="ESB95"/>
      <c r="ESC95"/>
      <c r="ESD95"/>
      <c r="ESE95"/>
      <c r="ESF95"/>
      <c r="ESG95"/>
      <c r="ESH95"/>
      <c r="ESI95"/>
      <c r="ESJ95"/>
      <c r="ESK95"/>
      <c r="ESL95"/>
      <c r="ESM95"/>
      <c r="ESN95"/>
      <c r="ESO95"/>
      <c r="ESP95"/>
      <c r="ESQ95"/>
      <c r="ESR95"/>
      <c r="ESS95"/>
      <c r="EST95"/>
      <c r="ESU95"/>
      <c r="ESV95"/>
      <c r="ESW95"/>
      <c r="ESX95"/>
      <c r="ESY95"/>
      <c r="ESZ95"/>
      <c r="ETA95"/>
      <c r="ETB95"/>
      <c r="ETC95"/>
      <c r="ETD95"/>
      <c r="ETE95"/>
      <c r="ETF95"/>
      <c r="ETG95"/>
      <c r="ETH95"/>
      <c r="ETI95"/>
      <c r="ETJ95"/>
      <c r="ETK95"/>
      <c r="ETL95"/>
      <c r="ETM95"/>
      <c r="ETN95"/>
      <c r="ETO95"/>
      <c r="ETP95"/>
      <c r="ETQ95"/>
      <c r="ETR95"/>
      <c r="ETS95"/>
      <c r="ETT95"/>
      <c r="ETU95"/>
      <c r="ETV95"/>
      <c r="ETW95"/>
      <c r="ETX95"/>
      <c r="ETY95"/>
      <c r="ETZ95"/>
      <c r="EUA95"/>
      <c r="EUB95"/>
      <c r="EUC95"/>
      <c r="EUD95"/>
      <c r="EUE95"/>
      <c r="EUF95"/>
      <c r="EUG95"/>
      <c r="EUH95"/>
      <c r="EUI95"/>
      <c r="EUJ95"/>
      <c r="EUK95"/>
      <c r="EUL95"/>
      <c r="EUM95"/>
      <c r="EUN95"/>
      <c r="EUO95"/>
      <c r="EUP95"/>
      <c r="EUQ95"/>
      <c r="EUR95"/>
      <c r="EUS95"/>
      <c r="EUT95"/>
      <c r="EUU95"/>
      <c r="EUV95"/>
      <c r="EUW95"/>
      <c r="EUX95"/>
      <c r="EUY95"/>
      <c r="EUZ95"/>
      <c r="EVA95"/>
      <c r="EVB95"/>
      <c r="EVC95"/>
      <c r="EVD95"/>
      <c r="EVE95"/>
      <c r="EVF95"/>
      <c r="EVG95"/>
      <c r="EVH95"/>
      <c r="EVI95"/>
      <c r="EVJ95"/>
      <c r="EVK95"/>
      <c r="EVL95"/>
      <c r="EVM95"/>
      <c r="EVN95"/>
      <c r="EVO95"/>
      <c r="EVP95"/>
      <c r="EVQ95"/>
      <c r="EVR95"/>
      <c r="EVS95"/>
      <c r="EVT95"/>
      <c r="EVU95"/>
      <c r="EVV95"/>
      <c r="EVW95"/>
      <c r="EVX95"/>
      <c r="EVY95"/>
      <c r="EVZ95"/>
      <c r="EWA95"/>
      <c r="EWB95"/>
      <c r="EWC95"/>
      <c r="EWD95"/>
      <c r="EWE95"/>
      <c r="EWF95"/>
      <c r="EWG95"/>
      <c r="EWH95"/>
      <c r="EWI95"/>
      <c r="EWJ95"/>
      <c r="EWK95"/>
      <c r="EWL95"/>
      <c r="EWM95"/>
      <c r="EWN95"/>
      <c r="EWO95"/>
      <c r="EWP95"/>
      <c r="EWQ95"/>
      <c r="EWR95"/>
      <c r="EWS95"/>
      <c r="EWT95"/>
      <c r="EWU95"/>
      <c r="EWV95"/>
      <c r="EWW95"/>
      <c r="EWX95"/>
      <c r="EWY95"/>
      <c r="EWZ95"/>
      <c r="EXA95"/>
      <c r="EXB95"/>
      <c r="EXC95"/>
      <c r="EXD95"/>
      <c r="EXE95"/>
      <c r="EXF95"/>
      <c r="EXG95"/>
      <c r="EXH95"/>
      <c r="EXI95"/>
      <c r="EXJ95"/>
      <c r="EXK95"/>
      <c r="EXL95"/>
      <c r="EXM95"/>
      <c r="EXN95"/>
      <c r="EXO95"/>
      <c r="EXP95"/>
      <c r="EXQ95"/>
      <c r="EXR95"/>
      <c r="EXS95"/>
      <c r="EXT95"/>
      <c r="EXU95"/>
      <c r="EXV95"/>
      <c r="EXW95"/>
      <c r="EXX95"/>
      <c r="EXY95"/>
      <c r="EXZ95"/>
      <c r="EYA95"/>
      <c r="EYB95"/>
      <c r="EYC95"/>
      <c r="EYD95"/>
      <c r="EYE95"/>
      <c r="EYF95"/>
      <c r="EYG95"/>
      <c r="EYH95"/>
      <c r="EYI95"/>
      <c r="EYJ95"/>
      <c r="EYK95"/>
      <c r="EYL95"/>
      <c r="EYM95"/>
      <c r="EYN95"/>
      <c r="EYO95"/>
      <c r="EYP95"/>
      <c r="EYQ95"/>
      <c r="EYR95"/>
      <c r="EYS95"/>
      <c r="EYT95"/>
      <c r="EYU95"/>
      <c r="EYV95"/>
      <c r="EYW95"/>
      <c r="EYX95"/>
      <c r="EYY95"/>
      <c r="EYZ95"/>
      <c r="EZA95"/>
      <c r="EZB95"/>
      <c r="EZC95"/>
      <c r="EZD95"/>
      <c r="EZE95"/>
      <c r="EZF95"/>
      <c r="EZG95"/>
      <c r="EZH95"/>
      <c r="EZI95"/>
      <c r="EZJ95"/>
      <c r="EZK95"/>
      <c r="EZL95"/>
      <c r="EZM95"/>
      <c r="EZN95"/>
      <c r="EZO95"/>
      <c r="EZP95"/>
      <c r="EZQ95"/>
      <c r="EZR95"/>
      <c r="EZS95"/>
      <c r="EZT95"/>
      <c r="EZU95"/>
      <c r="EZV95"/>
      <c r="EZW95"/>
      <c r="EZX95"/>
      <c r="EZY95"/>
      <c r="EZZ95"/>
      <c r="FAA95"/>
      <c r="FAB95"/>
      <c r="FAC95"/>
      <c r="FAD95"/>
      <c r="FAE95"/>
      <c r="FAF95"/>
      <c r="FAG95"/>
      <c r="FAH95"/>
      <c r="FAI95"/>
      <c r="FAJ95"/>
      <c r="FAK95"/>
      <c r="FAL95"/>
      <c r="FAM95"/>
      <c r="FAN95"/>
      <c r="FAO95"/>
      <c r="FAP95"/>
      <c r="FAQ95"/>
      <c r="FAR95"/>
      <c r="FAS95"/>
      <c r="FAT95"/>
      <c r="FAU95"/>
      <c r="FAV95"/>
      <c r="FAW95"/>
      <c r="FAX95"/>
      <c r="FAY95"/>
      <c r="FAZ95"/>
      <c r="FBA95"/>
      <c r="FBB95"/>
      <c r="FBC95"/>
      <c r="FBD95"/>
      <c r="FBE95"/>
      <c r="FBF95"/>
      <c r="FBG95"/>
      <c r="FBH95"/>
      <c r="FBI95"/>
      <c r="FBJ95"/>
      <c r="FBK95"/>
      <c r="FBL95"/>
      <c r="FBM95"/>
      <c r="FBN95"/>
      <c r="FBO95"/>
      <c r="FBP95"/>
      <c r="FBQ95"/>
      <c r="FBR95"/>
      <c r="FBS95"/>
      <c r="FBT95"/>
      <c r="FBU95"/>
      <c r="FBV95"/>
      <c r="FBW95"/>
      <c r="FBX95"/>
      <c r="FBY95"/>
      <c r="FBZ95"/>
      <c r="FCA95"/>
      <c r="FCB95"/>
      <c r="FCC95"/>
      <c r="FCD95"/>
      <c r="FCE95"/>
      <c r="FCF95"/>
      <c r="FCG95"/>
      <c r="FCH95"/>
      <c r="FCI95"/>
      <c r="FCJ95"/>
      <c r="FCK95"/>
      <c r="FCL95"/>
      <c r="FCM95"/>
      <c r="FCN95"/>
      <c r="FCO95"/>
      <c r="FCP95"/>
      <c r="FCQ95"/>
      <c r="FCR95"/>
      <c r="FCS95"/>
      <c r="FCT95"/>
      <c r="FCU95"/>
      <c r="FCV95"/>
      <c r="FCW95"/>
      <c r="FCX95"/>
      <c r="FCY95"/>
      <c r="FCZ95"/>
      <c r="FDA95"/>
      <c r="FDB95"/>
      <c r="FDC95"/>
      <c r="FDD95"/>
      <c r="FDE95"/>
      <c r="FDF95"/>
      <c r="FDG95"/>
      <c r="FDH95"/>
      <c r="FDI95"/>
      <c r="FDJ95"/>
      <c r="FDK95"/>
      <c r="FDL95"/>
      <c r="FDM95"/>
      <c r="FDN95"/>
      <c r="FDO95"/>
      <c r="FDP95"/>
      <c r="FDQ95"/>
      <c r="FDR95"/>
      <c r="FDS95"/>
      <c r="FDT95"/>
      <c r="FDU95"/>
      <c r="FDV95"/>
      <c r="FDW95"/>
      <c r="FDX95"/>
      <c r="FDY95"/>
      <c r="FDZ95"/>
      <c r="FEA95"/>
      <c r="FEB95"/>
      <c r="FEC95"/>
      <c r="FED95"/>
      <c r="FEE95"/>
      <c r="FEF95"/>
      <c r="FEG95"/>
      <c r="FEH95"/>
      <c r="FEI95"/>
      <c r="FEJ95"/>
      <c r="FEK95"/>
      <c r="FEL95"/>
      <c r="FEM95"/>
      <c r="FEN95"/>
      <c r="FEO95"/>
      <c r="FEP95"/>
      <c r="FEQ95"/>
      <c r="FER95"/>
      <c r="FES95"/>
      <c r="FET95"/>
      <c r="FEU95"/>
      <c r="FEV95"/>
      <c r="FEW95"/>
      <c r="FEX95"/>
      <c r="FEY95"/>
      <c r="FEZ95"/>
      <c r="FFA95"/>
      <c r="FFB95"/>
      <c r="FFC95"/>
      <c r="FFD95"/>
      <c r="FFE95"/>
      <c r="FFF95"/>
      <c r="FFG95"/>
      <c r="FFH95"/>
      <c r="FFI95"/>
      <c r="FFJ95"/>
      <c r="FFK95"/>
      <c r="FFL95"/>
      <c r="FFM95"/>
      <c r="FFN95"/>
      <c r="FFO95"/>
      <c r="FFP95"/>
      <c r="FFQ95"/>
      <c r="FFR95"/>
      <c r="FFS95"/>
      <c r="FFT95"/>
      <c r="FFU95"/>
      <c r="FFV95"/>
      <c r="FFW95"/>
      <c r="FFX95"/>
      <c r="FFY95"/>
      <c r="FFZ95"/>
      <c r="FGA95"/>
      <c r="FGB95"/>
      <c r="FGC95"/>
      <c r="FGD95"/>
      <c r="FGE95"/>
      <c r="FGF95"/>
      <c r="FGG95"/>
      <c r="FGH95"/>
      <c r="FGI95"/>
      <c r="FGJ95"/>
      <c r="FGK95"/>
      <c r="FGL95"/>
      <c r="FGM95"/>
      <c r="FGN95"/>
      <c r="FGO95"/>
      <c r="FGP95"/>
      <c r="FGQ95"/>
      <c r="FGR95"/>
      <c r="FGS95"/>
      <c r="FGT95"/>
      <c r="FGU95"/>
      <c r="FGV95"/>
      <c r="FGW95"/>
      <c r="FGX95"/>
      <c r="FGY95"/>
      <c r="FGZ95"/>
      <c r="FHA95"/>
      <c r="FHB95"/>
      <c r="FHC95"/>
      <c r="FHD95"/>
      <c r="FHE95"/>
      <c r="FHF95"/>
      <c r="FHG95"/>
      <c r="FHH95"/>
      <c r="FHI95"/>
      <c r="FHJ95"/>
      <c r="FHK95"/>
      <c r="FHL95"/>
      <c r="FHM95"/>
      <c r="FHN95"/>
      <c r="FHO95"/>
      <c r="FHP95"/>
      <c r="FHQ95"/>
      <c r="FHR95"/>
      <c r="FHS95"/>
      <c r="FHT95"/>
      <c r="FHU95"/>
      <c r="FHV95"/>
      <c r="FHW95"/>
      <c r="FHX95"/>
      <c r="FHY95"/>
      <c r="FHZ95"/>
      <c r="FIA95"/>
      <c r="FIB95"/>
      <c r="FIC95"/>
      <c r="FID95"/>
      <c r="FIE95"/>
      <c r="FIF95"/>
      <c r="FIG95"/>
      <c r="FIH95"/>
      <c r="FII95"/>
      <c r="FIJ95"/>
      <c r="FIK95"/>
      <c r="FIL95"/>
      <c r="FIM95"/>
      <c r="FIN95"/>
      <c r="FIO95"/>
      <c r="FIP95"/>
      <c r="FIQ95"/>
      <c r="FIR95"/>
      <c r="FIS95"/>
      <c r="FIT95"/>
      <c r="FIU95"/>
      <c r="FIV95"/>
      <c r="FIW95"/>
      <c r="FIX95"/>
      <c r="FIY95"/>
      <c r="FIZ95"/>
      <c r="FJA95"/>
      <c r="FJB95"/>
      <c r="FJC95"/>
      <c r="FJD95"/>
      <c r="FJE95"/>
      <c r="FJF95"/>
      <c r="FJG95"/>
      <c r="FJH95"/>
      <c r="FJI95"/>
      <c r="FJJ95"/>
      <c r="FJK95"/>
      <c r="FJL95"/>
      <c r="FJM95"/>
      <c r="FJN95"/>
      <c r="FJO95"/>
      <c r="FJP95"/>
      <c r="FJQ95"/>
      <c r="FJR95"/>
      <c r="FJS95"/>
      <c r="FJT95"/>
      <c r="FJU95"/>
      <c r="FJV95"/>
      <c r="FJW95"/>
      <c r="FJX95"/>
      <c r="FJY95"/>
      <c r="FJZ95"/>
      <c r="FKA95"/>
      <c r="FKB95"/>
      <c r="FKC95"/>
      <c r="FKD95"/>
      <c r="FKE95"/>
      <c r="FKF95"/>
      <c r="FKG95"/>
      <c r="FKH95"/>
      <c r="FKI95"/>
      <c r="FKJ95"/>
      <c r="FKK95"/>
      <c r="FKL95"/>
      <c r="FKM95"/>
      <c r="FKN95"/>
      <c r="FKO95"/>
      <c r="FKP95"/>
      <c r="FKQ95"/>
      <c r="FKR95"/>
      <c r="FKS95"/>
      <c r="FKT95"/>
      <c r="FKU95"/>
      <c r="FKV95"/>
      <c r="FKW95"/>
      <c r="FKX95"/>
      <c r="FKY95"/>
      <c r="FKZ95"/>
      <c r="FLA95"/>
      <c r="FLB95"/>
      <c r="FLC95"/>
      <c r="FLD95"/>
      <c r="FLE95"/>
      <c r="FLF95"/>
      <c r="FLG95"/>
      <c r="FLH95"/>
      <c r="FLI95"/>
      <c r="FLJ95"/>
      <c r="FLK95"/>
      <c r="FLL95"/>
      <c r="FLM95"/>
      <c r="FLN95"/>
      <c r="FLO95"/>
      <c r="FLP95"/>
      <c r="FLQ95"/>
      <c r="FLR95"/>
      <c r="FLS95"/>
      <c r="FLT95"/>
      <c r="FLU95"/>
      <c r="FLV95"/>
      <c r="FLW95"/>
      <c r="FLX95"/>
      <c r="FLY95"/>
      <c r="FLZ95"/>
      <c r="FMA95"/>
      <c r="FMB95"/>
      <c r="FMC95"/>
      <c r="FMD95"/>
      <c r="FME95"/>
      <c r="FMF95"/>
      <c r="FMG95"/>
      <c r="FMH95"/>
      <c r="FMI95"/>
      <c r="FMJ95"/>
      <c r="FMK95"/>
      <c r="FML95"/>
      <c r="FMM95"/>
      <c r="FMN95"/>
      <c r="FMO95"/>
      <c r="FMP95"/>
      <c r="FMQ95"/>
      <c r="FMR95"/>
      <c r="FMS95"/>
      <c r="FMT95"/>
      <c r="FMU95"/>
      <c r="FMV95"/>
      <c r="FMW95"/>
      <c r="FMX95"/>
      <c r="FMY95"/>
      <c r="FMZ95"/>
      <c r="FNA95"/>
      <c r="FNB95"/>
      <c r="FNC95"/>
      <c r="FND95"/>
      <c r="FNE95"/>
      <c r="FNF95"/>
      <c r="FNG95"/>
      <c r="FNH95"/>
      <c r="FNI95"/>
      <c r="FNJ95"/>
      <c r="FNK95"/>
      <c r="FNL95"/>
      <c r="FNM95"/>
      <c r="FNN95"/>
      <c r="FNO95"/>
      <c r="FNP95"/>
      <c r="FNQ95"/>
      <c r="FNR95"/>
      <c r="FNS95"/>
      <c r="FNT95"/>
      <c r="FNU95"/>
      <c r="FNV95"/>
      <c r="FNW95"/>
      <c r="FNX95"/>
      <c r="FNY95"/>
      <c r="FNZ95"/>
      <c r="FOA95"/>
      <c r="FOB95"/>
      <c r="FOC95"/>
      <c r="FOD95"/>
      <c r="FOE95"/>
      <c r="FOF95"/>
      <c r="FOG95"/>
      <c r="FOH95"/>
      <c r="FOI95"/>
      <c r="FOJ95"/>
      <c r="FOK95"/>
      <c r="FOL95"/>
      <c r="FOM95"/>
      <c r="FON95"/>
      <c r="FOO95"/>
      <c r="FOP95"/>
      <c r="FOQ95"/>
      <c r="FOR95"/>
      <c r="FOS95"/>
      <c r="FOT95"/>
      <c r="FOU95"/>
      <c r="FOV95"/>
      <c r="FOW95"/>
      <c r="FOX95"/>
      <c r="FOY95"/>
      <c r="FOZ95"/>
      <c r="FPA95"/>
      <c r="FPB95"/>
      <c r="FPC95"/>
      <c r="FPD95"/>
      <c r="FPE95"/>
      <c r="FPF95"/>
      <c r="FPG95"/>
      <c r="FPH95"/>
      <c r="FPI95"/>
      <c r="FPJ95"/>
      <c r="FPK95"/>
      <c r="FPL95"/>
      <c r="FPM95"/>
      <c r="FPN95"/>
      <c r="FPO95"/>
      <c r="FPP95"/>
      <c r="FPQ95"/>
      <c r="FPR95"/>
      <c r="FPS95"/>
      <c r="FPT95"/>
      <c r="FPU95"/>
      <c r="FPV95"/>
      <c r="FPW95"/>
      <c r="FPX95"/>
      <c r="FPY95"/>
      <c r="FPZ95"/>
      <c r="FQA95"/>
      <c r="FQB95"/>
      <c r="FQC95"/>
      <c r="FQD95"/>
      <c r="FQE95"/>
      <c r="FQF95"/>
      <c r="FQG95"/>
      <c r="FQH95"/>
      <c r="FQI95"/>
      <c r="FQJ95"/>
      <c r="FQK95"/>
      <c r="FQL95"/>
      <c r="FQM95"/>
      <c r="FQN95"/>
      <c r="FQO95"/>
      <c r="FQP95"/>
      <c r="FQQ95"/>
      <c r="FQR95"/>
      <c r="FQS95"/>
      <c r="FQT95"/>
      <c r="FQU95"/>
      <c r="FQV95"/>
      <c r="FQW95"/>
      <c r="FQX95"/>
      <c r="FQY95"/>
      <c r="FQZ95"/>
      <c r="FRA95"/>
      <c r="FRB95"/>
      <c r="FRC95"/>
      <c r="FRD95"/>
      <c r="FRE95"/>
      <c r="FRF95"/>
      <c r="FRG95"/>
      <c r="FRH95"/>
      <c r="FRI95"/>
      <c r="FRJ95"/>
      <c r="FRK95"/>
      <c r="FRL95"/>
      <c r="FRM95"/>
      <c r="FRN95"/>
      <c r="FRO95"/>
      <c r="FRP95"/>
      <c r="FRQ95"/>
      <c r="FRR95"/>
      <c r="FRS95"/>
      <c r="FRT95"/>
      <c r="FRU95"/>
      <c r="FRV95"/>
      <c r="FRW95"/>
      <c r="FRX95"/>
      <c r="FRY95"/>
      <c r="FRZ95"/>
      <c r="FSA95"/>
      <c r="FSB95"/>
      <c r="FSC95"/>
      <c r="FSD95"/>
      <c r="FSE95"/>
      <c r="FSF95"/>
      <c r="FSG95"/>
      <c r="FSH95"/>
      <c r="FSI95"/>
      <c r="FSJ95"/>
      <c r="FSK95"/>
      <c r="FSL95"/>
      <c r="FSM95"/>
      <c r="FSN95"/>
      <c r="FSO95"/>
      <c r="FSP95"/>
      <c r="FSQ95"/>
      <c r="FSR95"/>
      <c r="FSS95"/>
      <c r="FST95"/>
      <c r="FSU95"/>
      <c r="FSV95"/>
      <c r="FSW95"/>
      <c r="FSX95"/>
      <c r="FSY95"/>
      <c r="FSZ95"/>
      <c r="FTA95"/>
      <c r="FTB95"/>
      <c r="FTC95"/>
      <c r="FTD95"/>
      <c r="FTE95"/>
      <c r="FTF95"/>
      <c r="FTG95"/>
      <c r="FTH95"/>
      <c r="FTI95"/>
      <c r="FTJ95"/>
      <c r="FTK95"/>
      <c r="FTL95"/>
      <c r="FTM95"/>
      <c r="FTN95"/>
      <c r="FTO95"/>
      <c r="FTP95"/>
      <c r="FTQ95"/>
      <c r="FTR95"/>
      <c r="FTS95"/>
      <c r="FTT95"/>
      <c r="FTU95"/>
      <c r="FTV95"/>
      <c r="FTW95"/>
      <c r="FTX95"/>
      <c r="FTY95"/>
      <c r="FTZ95"/>
      <c r="FUA95"/>
      <c r="FUB95"/>
      <c r="FUC95"/>
      <c r="FUD95"/>
      <c r="FUE95"/>
      <c r="FUF95"/>
      <c r="FUG95"/>
      <c r="FUH95"/>
      <c r="FUI95"/>
      <c r="FUJ95"/>
      <c r="FUK95"/>
      <c r="FUL95"/>
      <c r="FUM95"/>
      <c r="FUN95"/>
      <c r="FUO95"/>
      <c r="FUP95"/>
      <c r="FUQ95"/>
      <c r="FUR95"/>
      <c r="FUS95"/>
    </row>
    <row r="96" spans="1:4621" s="143" customFormat="1">
      <c r="A96" s="151" t="s">
        <v>12</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52"/>
      <c r="AA96" s="152"/>
      <c r="AB96" s="152"/>
      <c r="AC96" s="153"/>
      <c r="AD96" s="142">
        <f>ROW()</f>
        <v>96</v>
      </c>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c r="DRH96"/>
      <c r="DRI96"/>
      <c r="DRJ96"/>
      <c r="DRK96"/>
      <c r="DRL96"/>
      <c r="DRM96"/>
      <c r="DRN96"/>
      <c r="DRO96"/>
      <c r="DRP96"/>
      <c r="DRQ96"/>
      <c r="DRR96"/>
      <c r="DRS96"/>
      <c r="DRT96"/>
      <c r="DRU96"/>
      <c r="DRV96"/>
      <c r="DRW96"/>
      <c r="DRX96"/>
      <c r="DRY96"/>
      <c r="DRZ96"/>
      <c r="DSA96"/>
      <c r="DSB96"/>
      <c r="DSC96"/>
      <c r="DSD96"/>
      <c r="DSE96"/>
      <c r="DSF96"/>
      <c r="DSG96"/>
      <c r="DSH96"/>
      <c r="DSI96"/>
      <c r="DSJ96"/>
      <c r="DSK96"/>
      <c r="DSL96"/>
      <c r="DSM96"/>
      <c r="DSN96"/>
      <c r="DSO96"/>
      <c r="DSP96"/>
      <c r="DSQ96"/>
      <c r="DSR96"/>
      <c r="DSS96"/>
      <c r="DST96"/>
      <c r="DSU96"/>
      <c r="DSV96"/>
      <c r="DSW96"/>
      <c r="DSX96"/>
      <c r="DSY96"/>
      <c r="DSZ96"/>
      <c r="DTA96"/>
      <c r="DTB96"/>
      <c r="DTC96"/>
      <c r="DTD96"/>
      <c r="DTE96"/>
      <c r="DTF96"/>
      <c r="DTG96"/>
      <c r="DTH96"/>
      <c r="DTI96"/>
      <c r="DTJ96"/>
      <c r="DTK96"/>
      <c r="DTL96"/>
      <c r="DTM96"/>
      <c r="DTN96"/>
      <c r="DTO96"/>
      <c r="DTP96"/>
      <c r="DTQ96"/>
      <c r="DTR96"/>
      <c r="DTS96"/>
      <c r="DTT96"/>
      <c r="DTU96"/>
      <c r="DTV96"/>
      <c r="DTW96"/>
      <c r="DTX96"/>
      <c r="DTY96"/>
      <c r="DTZ96"/>
      <c r="DUA96"/>
      <c r="DUB96"/>
      <c r="DUC96"/>
      <c r="DUD96"/>
      <c r="DUE96"/>
      <c r="DUF96"/>
      <c r="DUG96"/>
      <c r="DUH96"/>
      <c r="DUI96"/>
      <c r="DUJ96"/>
      <c r="DUK96"/>
      <c r="DUL96"/>
      <c r="DUM96"/>
      <c r="DUN96"/>
      <c r="DUO96"/>
      <c r="DUP96"/>
      <c r="DUQ96"/>
      <c r="DUR96"/>
      <c r="DUS96"/>
      <c r="DUT96"/>
      <c r="DUU96"/>
      <c r="DUV96"/>
      <c r="DUW96"/>
      <c r="DUX96"/>
      <c r="DUY96"/>
      <c r="DUZ96"/>
      <c r="DVA96"/>
      <c r="DVB96"/>
      <c r="DVC96"/>
      <c r="DVD96"/>
      <c r="DVE96"/>
      <c r="DVF96"/>
      <c r="DVG96"/>
      <c r="DVH96"/>
      <c r="DVI96"/>
      <c r="DVJ96"/>
      <c r="DVK96"/>
      <c r="DVL96"/>
      <c r="DVM96"/>
      <c r="DVN96"/>
      <c r="DVO96"/>
      <c r="DVP96"/>
      <c r="DVQ96"/>
      <c r="DVR96"/>
      <c r="DVS96"/>
      <c r="DVT96"/>
      <c r="DVU96"/>
      <c r="DVV96"/>
      <c r="DVW96"/>
      <c r="DVX96"/>
      <c r="DVY96"/>
      <c r="DVZ96"/>
      <c r="DWA96"/>
      <c r="DWB96"/>
      <c r="DWC96"/>
      <c r="DWD96"/>
      <c r="DWE96"/>
      <c r="DWF96"/>
      <c r="DWG96"/>
      <c r="DWH96"/>
      <c r="DWI96"/>
      <c r="DWJ96"/>
      <c r="DWK96"/>
      <c r="DWL96"/>
      <c r="DWM96"/>
      <c r="DWN96"/>
      <c r="DWO96"/>
      <c r="DWP96"/>
      <c r="DWQ96"/>
      <c r="DWR96"/>
      <c r="DWS96"/>
      <c r="DWT96"/>
      <c r="DWU96"/>
      <c r="DWV96"/>
      <c r="DWW96"/>
      <c r="DWX96"/>
      <c r="DWY96"/>
      <c r="DWZ96"/>
      <c r="DXA96"/>
      <c r="DXB96"/>
      <c r="DXC96"/>
      <c r="DXD96"/>
      <c r="DXE96"/>
      <c r="DXF96"/>
      <c r="DXG96"/>
      <c r="DXH96"/>
      <c r="DXI96"/>
      <c r="DXJ96"/>
      <c r="DXK96"/>
      <c r="DXL96"/>
      <c r="DXM96"/>
      <c r="DXN96"/>
      <c r="DXO96"/>
      <c r="DXP96"/>
      <c r="DXQ96"/>
      <c r="DXR96"/>
      <c r="DXS96"/>
      <c r="DXT96"/>
      <c r="DXU96"/>
      <c r="DXV96"/>
      <c r="DXW96"/>
      <c r="DXX96"/>
      <c r="DXY96"/>
      <c r="DXZ96"/>
      <c r="DYA96"/>
      <c r="DYB96"/>
      <c r="DYC96"/>
      <c r="DYD96"/>
      <c r="DYE96"/>
      <c r="DYF96"/>
      <c r="DYG96"/>
      <c r="DYH96"/>
      <c r="DYI96"/>
      <c r="DYJ96"/>
      <c r="DYK96"/>
      <c r="DYL96"/>
      <c r="DYM96"/>
      <c r="DYN96"/>
      <c r="DYO96"/>
      <c r="DYP96"/>
      <c r="DYQ96"/>
      <c r="DYR96"/>
      <c r="DYS96"/>
      <c r="DYT96"/>
      <c r="DYU96"/>
      <c r="DYV96"/>
      <c r="DYW96"/>
      <c r="DYX96"/>
      <c r="DYY96"/>
      <c r="DYZ96"/>
      <c r="DZA96"/>
      <c r="DZB96"/>
      <c r="DZC96"/>
      <c r="DZD96"/>
      <c r="DZE96"/>
      <c r="DZF96"/>
      <c r="DZG96"/>
      <c r="DZH96"/>
      <c r="DZI96"/>
      <c r="DZJ96"/>
      <c r="DZK96"/>
      <c r="DZL96"/>
      <c r="DZM96"/>
      <c r="DZN96"/>
      <c r="DZO96"/>
      <c r="DZP96"/>
      <c r="DZQ96"/>
      <c r="DZR96"/>
      <c r="DZS96"/>
      <c r="DZT96"/>
      <c r="DZU96"/>
      <c r="DZV96"/>
      <c r="DZW96"/>
      <c r="DZX96"/>
      <c r="DZY96"/>
      <c r="DZZ96"/>
      <c r="EAA96"/>
      <c r="EAB96"/>
      <c r="EAC96"/>
      <c r="EAD96"/>
      <c r="EAE96"/>
      <c r="EAF96"/>
      <c r="EAG96"/>
      <c r="EAH96"/>
      <c r="EAI96"/>
      <c r="EAJ96"/>
      <c r="EAK96"/>
      <c r="EAL96"/>
      <c r="EAM96"/>
      <c r="EAN96"/>
      <c r="EAO96"/>
      <c r="EAP96"/>
      <c r="EAQ96"/>
      <c r="EAR96"/>
      <c r="EAS96"/>
      <c r="EAT96"/>
      <c r="EAU96"/>
      <c r="EAV96"/>
      <c r="EAW96"/>
      <c r="EAX96"/>
      <c r="EAY96"/>
      <c r="EAZ96"/>
      <c r="EBA96"/>
      <c r="EBB96"/>
      <c r="EBC96"/>
      <c r="EBD96"/>
      <c r="EBE96"/>
      <c r="EBF96"/>
      <c r="EBG96"/>
      <c r="EBH96"/>
      <c r="EBI96"/>
      <c r="EBJ96"/>
      <c r="EBK96"/>
      <c r="EBL96"/>
      <c r="EBM96"/>
      <c r="EBN96"/>
      <c r="EBO96"/>
      <c r="EBP96"/>
      <c r="EBQ96"/>
      <c r="EBR96"/>
      <c r="EBS96"/>
      <c r="EBT96"/>
      <c r="EBU96"/>
      <c r="EBV96"/>
      <c r="EBW96"/>
      <c r="EBX96"/>
      <c r="EBY96"/>
      <c r="EBZ96"/>
      <c r="ECA96"/>
      <c r="ECB96"/>
      <c r="ECC96"/>
      <c r="ECD96"/>
      <c r="ECE96"/>
      <c r="ECF96"/>
      <c r="ECG96"/>
      <c r="ECH96"/>
      <c r="ECI96"/>
      <c r="ECJ96"/>
      <c r="ECK96"/>
      <c r="ECL96"/>
      <c r="ECM96"/>
      <c r="ECN96"/>
      <c r="ECO96"/>
      <c r="ECP96"/>
      <c r="ECQ96"/>
      <c r="ECR96"/>
      <c r="ECS96"/>
      <c r="ECT96"/>
      <c r="ECU96"/>
      <c r="ECV96"/>
      <c r="ECW96"/>
      <c r="ECX96"/>
      <c r="ECY96"/>
      <c r="ECZ96"/>
      <c r="EDA96"/>
      <c r="EDB96"/>
      <c r="EDC96"/>
      <c r="EDD96"/>
      <c r="EDE96"/>
      <c r="EDF96"/>
      <c r="EDG96"/>
      <c r="EDH96"/>
      <c r="EDI96"/>
      <c r="EDJ96"/>
      <c r="EDK96"/>
      <c r="EDL96"/>
      <c r="EDM96"/>
      <c r="EDN96"/>
      <c r="EDO96"/>
      <c r="EDP96"/>
      <c r="EDQ96"/>
      <c r="EDR96"/>
      <c r="EDS96"/>
      <c r="EDT96"/>
      <c r="EDU96"/>
      <c r="EDV96"/>
      <c r="EDW96"/>
      <c r="EDX96"/>
      <c r="EDY96"/>
      <c r="EDZ96"/>
      <c r="EEA96"/>
      <c r="EEB96"/>
      <c r="EEC96"/>
      <c r="EED96"/>
      <c r="EEE96"/>
      <c r="EEF96"/>
      <c r="EEG96"/>
      <c r="EEH96"/>
      <c r="EEI96"/>
      <c r="EEJ96"/>
      <c r="EEK96"/>
      <c r="EEL96"/>
      <c r="EEM96"/>
      <c r="EEN96"/>
      <c r="EEO96"/>
      <c r="EEP96"/>
      <c r="EEQ96"/>
      <c r="EER96"/>
      <c r="EES96"/>
      <c r="EET96"/>
      <c r="EEU96"/>
      <c r="EEV96"/>
      <c r="EEW96"/>
      <c r="EEX96"/>
      <c r="EEY96"/>
      <c r="EEZ96"/>
      <c r="EFA96"/>
      <c r="EFB96"/>
      <c r="EFC96"/>
      <c r="EFD96"/>
      <c r="EFE96"/>
      <c r="EFF96"/>
      <c r="EFG96"/>
      <c r="EFH96"/>
      <c r="EFI96"/>
      <c r="EFJ96"/>
      <c r="EFK96"/>
      <c r="EFL96"/>
      <c r="EFM96"/>
      <c r="EFN96"/>
      <c r="EFO96"/>
      <c r="EFP96"/>
      <c r="EFQ96"/>
      <c r="EFR96"/>
      <c r="EFS96"/>
      <c r="EFT96"/>
      <c r="EFU96"/>
      <c r="EFV96"/>
      <c r="EFW96"/>
      <c r="EFX96"/>
      <c r="EFY96"/>
      <c r="EFZ96"/>
      <c r="EGA96"/>
      <c r="EGB96"/>
      <c r="EGC96"/>
      <c r="EGD96"/>
      <c r="EGE96"/>
      <c r="EGF96"/>
      <c r="EGG96"/>
      <c r="EGH96"/>
      <c r="EGI96"/>
      <c r="EGJ96"/>
      <c r="EGK96"/>
      <c r="EGL96"/>
      <c r="EGM96"/>
      <c r="EGN96"/>
      <c r="EGO96"/>
      <c r="EGP96"/>
      <c r="EGQ96"/>
      <c r="EGR96"/>
      <c r="EGS96"/>
      <c r="EGT96"/>
      <c r="EGU96"/>
      <c r="EGV96"/>
      <c r="EGW96"/>
      <c r="EGX96"/>
      <c r="EGY96"/>
      <c r="EGZ96"/>
      <c r="EHA96"/>
      <c r="EHB96"/>
      <c r="EHC96"/>
      <c r="EHD96"/>
      <c r="EHE96"/>
      <c r="EHF96"/>
      <c r="EHG96"/>
      <c r="EHH96"/>
      <c r="EHI96"/>
      <c r="EHJ96"/>
      <c r="EHK96"/>
      <c r="EHL96"/>
      <c r="EHM96"/>
      <c r="EHN96"/>
      <c r="EHO96"/>
      <c r="EHP96"/>
      <c r="EHQ96"/>
      <c r="EHR96"/>
      <c r="EHS96"/>
      <c r="EHT96"/>
      <c r="EHU96"/>
      <c r="EHV96"/>
      <c r="EHW96"/>
      <c r="EHX96"/>
      <c r="EHY96"/>
      <c r="EHZ96"/>
      <c r="EIA96"/>
      <c r="EIB96"/>
      <c r="EIC96"/>
      <c r="EID96"/>
      <c r="EIE96"/>
      <c r="EIF96"/>
      <c r="EIG96"/>
      <c r="EIH96"/>
      <c r="EII96"/>
      <c r="EIJ96"/>
      <c r="EIK96"/>
      <c r="EIL96"/>
      <c r="EIM96"/>
      <c r="EIN96"/>
      <c r="EIO96"/>
      <c r="EIP96"/>
      <c r="EIQ96"/>
      <c r="EIR96"/>
      <c r="EIS96"/>
      <c r="EIT96"/>
      <c r="EIU96"/>
      <c r="EIV96"/>
      <c r="EIW96"/>
      <c r="EIX96"/>
      <c r="EIY96"/>
      <c r="EIZ96"/>
      <c r="EJA96"/>
      <c r="EJB96"/>
      <c r="EJC96"/>
      <c r="EJD96"/>
      <c r="EJE96"/>
      <c r="EJF96"/>
      <c r="EJG96"/>
      <c r="EJH96"/>
      <c r="EJI96"/>
      <c r="EJJ96"/>
      <c r="EJK96"/>
      <c r="EJL96"/>
      <c r="EJM96"/>
      <c r="EJN96"/>
      <c r="EJO96"/>
      <c r="EJP96"/>
      <c r="EJQ96"/>
      <c r="EJR96"/>
      <c r="EJS96"/>
      <c r="EJT96"/>
      <c r="EJU96"/>
      <c r="EJV96"/>
      <c r="EJW96"/>
      <c r="EJX96"/>
      <c r="EJY96"/>
      <c r="EJZ96"/>
      <c r="EKA96"/>
      <c r="EKB96"/>
      <c r="EKC96"/>
      <c r="EKD96"/>
      <c r="EKE96"/>
      <c r="EKF96"/>
      <c r="EKG96"/>
      <c r="EKH96"/>
      <c r="EKI96"/>
      <c r="EKJ96"/>
      <c r="EKK96"/>
      <c r="EKL96"/>
      <c r="EKM96"/>
      <c r="EKN96"/>
      <c r="EKO96"/>
      <c r="EKP96"/>
      <c r="EKQ96"/>
      <c r="EKR96"/>
      <c r="EKS96"/>
      <c r="EKT96"/>
      <c r="EKU96"/>
      <c r="EKV96"/>
      <c r="EKW96"/>
      <c r="EKX96"/>
      <c r="EKY96"/>
      <c r="EKZ96"/>
      <c r="ELA96"/>
      <c r="ELB96"/>
      <c r="ELC96"/>
      <c r="ELD96"/>
      <c r="ELE96"/>
      <c r="ELF96"/>
      <c r="ELG96"/>
      <c r="ELH96"/>
      <c r="ELI96"/>
      <c r="ELJ96"/>
      <c r="ELK96"/>
      <c r="ELL96"/>
      <c r="ELM96"/>
      <c r="ELN96"/>
      <c r="ELO96"/>
      <c r="ELP96"/>
      <c r="ELQ96"/>
      <c r="ELR96"/>
      <c r="ELS96"/>
      <c r="ELT96"/>
      <c r="ELU96"/>
      <c r="ELV96"/>
      <c r="ELW96"/>
      <c r="ELX96"/>
      <c r="ELY96"/>
      <c r="ELZ96"/>
      <c r="EMA96"/>
      <c r="EMB96"/>
      <c r="EMC96"/>
      <c r="EMD96"/>
      <c r="EME96"/>
      <c r="EMF96"/>
      <c r="EMG96"/>
      <c r="EMH96"/>
      <c r="EMI96"/>
      <c r="EMJ96"/>
      <c r="EMK96"/>
      <c r="EML96"/>
      <c r="EMM96"/>
      <c r="EMN96"/>
      <c r="EMO96"/>
      <c r="EMP96"/>
      <c r="EMQ96"/>
      <c r="EMR96"/>
      <c r="EMS96"/>
      <c r="EMT96"/>
      <c r="EMU96"/>
      <c r="EMV96"/>
      <c r="EMW96"/>
      <c r="EMX96"/>
      <c r="EMY96"/>
      <c r="EMZ96"/>
      <c r="ENA96"/>
      <c r="ENB96"/>
      <c r="ENC96"/>
      <c r="END96"/>
      <c r="ENE96"/>
      <c r="ENF96"/>
      <c r="ENG96"/>
      <c r="ENH96"/>
      <c r="ENI96"/>
      <c r="ENJ96"/>
      <c r="ENK96"/>
      <c r="ENL96"/>
      <c r="ENM96"/>
      <c r="ENN96"/>
      <c r="ENO96"/>
      <c r="ENP96"/>
      <c r="ENQ96"/>
      <c r="ENR96"/>
      <c r="ENS96"/>
      <c r="ENT96"/>
      <c r="ENU96"/>
      <c r="ENV96"/>
      <c r="ENW96"/>
      <c r="ENX96"/>
      <c r="ENY96"/>
      <c r="ENZ96"/>
      <c r="EOA96"/>
      <c r="EOB96"/>
      <c r="EOC96"/>
      <c r="EOD96"/>
      <c r="EOE96"/>
      <c r="EOF96"/>
      <c r="EOG96"/>
      <c r="EOH96"/>
      <c r="EOI96"/>
      <c r="EOJ96"/>
      <c r="EOK96"/>
      <c r="EOL96"/>
      <c r="EOM96"/>
      <c r="EON96"/>
      <c r="EOO96"/>
      <c r="EOP96"/>
      <c r="EOQ96"/>
      <c r="EOR96"/>
      <c r="EOS96"/>
      <c r="EOT96"/>
      <c r="EOU96"/>
      <c r="EOV96"/>
      <c r="EOW96"/>
      <c r="EOX96"/>
      <c r="EOY96"/>
      <c r="EOZ96"/>
      <c r="EPA96"/>
      <c r="EPB96"/>
      <c r="EPC96"/>
      <c r="EPD96"/>
      <c r="EPE96"/>
      <c r="EPF96"/>
      <c r="EPG96"/>
      <c r="EPH96"/>
      <c r="EPI96"/>
      <c r="EPJ96"/>
      <c r="EPK96"/>
      <c r="EPL96"/>
      <c r="EPM96"/>
      <c r="EPN96"/>
      <c r="EPO96"/>
      <c r="EPP96"/>
      <c r="EPQ96"/>
      <c r="EPR96"/>
      <c r="EPS96"/>
      <c r="EPT96"/>
      <c r="EPU96"/>
      <c r="EPV96"/>
      <c r="EPW96"/>
      <c r="EPX96"/>
      <c r="EPY96"/>
      <c r="EPZ96"/>
      <c r="EQA96"/>
      <c r="EQB96"/>
      <c r="EQC96"/>
      <c r="EQD96"/>
      <c r="EQE96"/>
      <c r="EQF96"/>
      <c r="EQG96"/>
      <c r="EQH96"/>
      <c r="EQI96"/>
      <c r="EQJ96"/>
      <c r="EQK96"/>
      <c r="EQL96"/>
      <c r="EQM96"/>
      <c r="EQN96"/>
      <c r="EQO96"/>
      <c r="EQP96"/>
      <c r="EQQ96"/>
      <c r="EQR96"/>
      <c r="EQS96"/>
      <c r="EQT96"/>
      <c r="EQU96"/>
      <c r="EQV96"/>
      <c r="EQW96"/>
      <c r="EQX96"/>
      <c r="EQY96"/>
      <c r="EQZ96"/>
      <c r="ERA96"/>
      <c r="ERB96"/>
      <c r="ERC96"/>
      <c r="ERD96"/>
      <c r="ERE96"/>
      <c r="ERF96"/>
      <c r="ERG96"/>
      <c r="ERH96"/>
      <c r="ERI96"/>
      <c r="ERJ96"/>
      <c r="ERK96"/>
      <c r="ERL96"/>
      <c r="ERM96"/>
      <c r="ERN96"/>
      <c r="ERO96"/>
      <c r="ERP96"/>
      <c r="ERQ96"/>
      <c r="ERR96"/>
      <c r="ERS96"/>
      <c r="ERT96"/>
      <c r="ERU96"/>
      <c r="ERV96"/>
      <c r="ERW96"/>
      <c r="ERX96"/>
      <c r="ERY96"/>
      <c r="ERZ96"/>
      <c r="ESA96"/>
      <c r="ESB96"/>
      <c r="ESC96"/>
      <c r="ESD96"/>
      <c r="ESE96"/>
      <c r="ESF96"/>
      <c r="ESG96"/>
      <c r="ESH96"/>
      <c r="ESI96"/>
      <c r="ESJ96"/>
      <c r="ESK96"/>
      <c r="ESL96"/>
      <c r="ESM96"/>
      <c r="ESN96"/>
      <c r="ESO96"/>
      <c r="ESP96"/>
      <c r="ESQ96"/>
      <c r="ESR96"/>
      <c r="ESS96"/>
      <c r="EST96"/>
      <c r="ESU96"/>
      <c r="ESV96"/>
      <c r="ESW96"/>
      <c r="ESX96"/>
      <c r="ESY96"/>
      <c r="ESZ96"/>
      <c r="ETA96"/>
      <c r="ETB96"/>
      <c r="ETC96"/>
      <c r="ETD96"/>
      <c r="ETE96"/>
      <c r="ETF96"/>
      <c r="ETG96"/>
      <c r="ETH96"/>
      <c r="ETI96"/>
      <c r="ETJ96"/>
      <c r="ETK96"/>
      <c r="ETL96"/>
      <c r="ETM96"/>
      <c r="ETN96"/>
      <c r="ETO96"/>
      <c r="ETP96"/>
      <c r="ETQ96"/>
      <c r="ETR96"/>
      <c r="ETS96"/>
      <c r="ETT96"/>
      <c r="ETU96"/>
      <c r="ETV96"/>
      <c r="ETW96"/>
      <c r="ETX96"/>
      <c r="ETY96"/>
      <c r="ETZ96"/>
      <c r="EUA96"/>
      <c r="EUB96"/>
      <c r="EUC96"/>
      <c r="EUD96"/>
      <c r="EUE96"/>
      <c r="EUF96"/>
      <c r="EUG96"/>
      <c r="EUH96"/>
      <c r="EUI96"/>
      <c r="EUJ96"/>
      <c r="EUK96"/>
      <c r="EUL96"/>
      <c r="EUM96"/>
      <c r="EUN96"/>
      <c r="EUO96"/>
      <c r="EUP96"/>
      <c r="EUQ96"/>
      <c r="EUR96"/>
      <c r="EUS96"/>
      <c r="EUT96"/>
      <c r="EUU96"/>
      <c r="EUV96"/>
      <c r="EUW96"/>
      <c r="EUX96"/>
      <c r="EUY96"/>
      <c r="EUZ96"/>
      <c r="EVA96"/>
      <c r="EVB96"/>
      <c r="EVC96"/>
      <c r="EVD96"/>
      <c r="EVE96"/>
      <c r="EVF96"/>
      <c r="EVG96"/>
      <c r="EVH96"/>
      <c r="EVI96"/>
      <c r="EVJ96"/>
      <c r="EVK96"/>
      <c r="EVL96"/>
      <c r="EVM96"/>
      <c r="EVN96"/>
      <c r="EVO96"/>
      <c r="EVP96"/>
      <c r="EVQ96"/>
      <c r="EVR96"/>
      <c r="EVS96"/>
      <c r="EVT96"/>
      <c r="EVU96"/>
      <c r="EVV96"/>
      <c r="EVW96"/>
      <c r="EVX96"/>
      <c r="EVY96"/>
      <c r="EVZ96"/>
      <c r="EWA96"/>
      <c r="EWB96"/>
      <c r="EWC96"/>
      <c r="EWD96"/>
      <c r="EWE96"/>
      <c r="EWF96"/>
      <c r="EWG96"/>
      <c r="EWH96"/>
      <c r="EWI96"/>
      <c r="EWJ96"/>
      <c r="EWK96"/>
      <c r="EWL96"/>
      <c r="EWM96"/>
      <c r="EWN96"/>
      <c r="EWO96"/>
      <c r="EWP96"/>
      <c r="EWQ96"/>
      <c r="EWR96"/>
      <c r="EWS96"/>
      <c r="EWT96"/>
      <c r="EWU96"/>
      <c r="EWV96"/>
      <c r="EWW96"/>
      <c r="EWX96"/>
      <c r="EWY96"/>
      <c r="EWZ96"/>
      <c r="EXA96"/>
      <c r="EXB96"/>
      <c r="EXC96"/>
      <c r="EXD96"/>
      <c r="EXE96"/>
      <c r="EXF96"/>
      <c r="EXG96"/>
      <c r="EXH96"/>
      <c r="EXI96"/>
      <c r="EXJ96"/>
      <c r="EXK96"/>
      <c r="EXL96"/>
      <c r="EXM96"/>
      <c r="EXN96"/>
      <c r="EXO96"/>
      <c r="EXP96"/>
      <c r="EXQ96"/>
      <c r="EXR96"/>
      <c r="EXS96"/>
      <c r="EXT96"/>
      <c r="EXU96"/>
      <c r="EXV96"/>
      <c r="EXW96"/>
      <c r="EXX96"/>
      <c r="EXY96"/>
      <c r="EXZ96"/>
      <c r="EYA96"/>
      <c r="EYB96"/>
      <c r="EYC96"/>
      <c r="EYD96"/>
      <c r="EYE96"/>
      <c r="EYF96"/>
      <c r="EYG96"/>
      <c r="EYH96"/>
      <c r="EYI96"/>
      <c r="EYJ96"/>
      <c r="EYK96"/>
      <c r="EYL96"/>
      <c r="EYM96"/>
      <c r="EYN96"/>
      <c r="EYO96"/>
      <c r="EYP96"/>
      <c r="EYQ96"/>
      <c r="EYR96"/>
      <c r="EYS96"/>
      <c r="EYT96"/>
      <c r="EYU96"/>
      <c r="EYV96"/>
      <c r="EYW96"/>
      <c r="EYX96"/>
      <c r="EYY96"/>
      <c r="EYZ96"/>
      <c r="EZA96"/>
      <c r="EZB96"/>
      <c r="EZC96"/>
      <c r="EZD96"/>
      <c r="EZE96"/>
      <c r="EZF96"/>
      <c r="EZG96"/>
      <c r="EZH96"/>
      <c r="EZI96"/>
      <c r="EZJ96"/>
      <c r="EZK96"/>
      <c r="EZL96"/>
      <c r="EZM96"/>
      <c r="EZN96"/>
      <c r="EZO96"/>
      <c r="EZP96"/>
      <c r="EZQ96"/>
      <c r="EZR96"/>
      <c r="EZS96"/>
      <c r="EZT96"/>
      <c r="EZU96"/>
      <c r="EZV96"/>
      <c r="EZW96"/>
      <c r="EZX96"/>
      <c r="EZY96"/>
      <c r="EZZ96"/>
      <c r="FAA96"/>
      <c r="FAB96"/>
      <c r="FAC96"/>
      <c r="FAD96"/>
      <c r="FAE96"/>
      <c r="FAF96"/>
      <c r="FAG96"/>
      <c r="FAH96"/>
      <c r="FAI96"/>
      <c r="FAJ96"/>
      <c r="FAK96"/>
      <c r="FAL96"/>
      <c r="FAM96"/>
      <c r="FAN96"/>
      <c r="FAO96"/>
      <c r="FAP96"/>
      <c r="FAQ96"/>
      <c r="FAR96"/>
      <c r="FAS96"/>
      <c r="FAT96"/>
      <c r="FAU96"/>
      <c r="FAV96"/>
      <c r="FAW96"/>
      <c r="FAX96"/>
      <c r="FAY96"/>
      <c r="FAZ96"/>
      <c r="FBA96"/>
      <c r="FBB96"/>
      <c r="FBC96"/>
      <c r="FBD96"/>
      <c r="FBE96"/>
      <c r="FBF96"/>
      <c r="FBG96"/>
      <c r="FBH96"/>
      <c r="FBI96"/>
      <c r="FBJ96"/>
      <c r="FBK96"/>
      <c r="FBL96"/>
      <c r="FBM96"/>
      <c r="FBN96"/>
      <c r="FBO96"/>
      <c r="FBP96"/>
      <c r="FBQ96"/>
      <c r="FBR96"/>
      <c r="FBS96"/>
      <c r="FBT96"/>
      <c r="FBU96"/>
      <c r="FBV96"/>
      <c r="FBW96"/>
      <c r="FBX96"/>
      <c r="FBY96"/>
      <c r="FBZ96"/>
      <c r="FCA96"/>
      <c r="FCB96"/>
      <c r="FCC96"/>
      <c r="FCD96"/>
      <c r="FCE96"/>
      <c r="FCF96"/>
      <c r="FCG96"/>
      <c r="FCH96"/>
      <c r="FCI96"/>
      <c r="FCJ96"/>
      <c r="FCK96"/>
      <c r="FCL96"/>
      <c r="FCM96"/>
      <c r="FCN96"/>
      <c r="FCO96"/>
      <c r="FCP96"/>
      <c r="FCQ96"/>
      <c r="FCR96"/>
      <c r="FCS96"/>
      <c r="FCT96"/>
      <c r="FCU96"/>
      <c r="FCV96"/>
      <c r="FCW96"/>
      <c r="FCX96"/>
      <c r="FCY96"/>
      <c r="FCZ96"/>
      <c r="FDA96"/>
      <c r="FDB96"/>
      <c r="FDC96"/>
      <c r="FDD96"/>
      <c r="FDE96"/>
      <c r="FDF96"/>
      <c r="FDG96"/>
      <c r="FDH96"/>
      <c r="FDI96"/>
      <c r="FDJ96"/>
      <c r="FDK96"/>
      <c r="FDL96"/>
      <c r="FDM96"/>
      <c r="FDN96"/>
      <c r="FDO96"/>
      <c r="FDP96"/>
      <c r="FDQ96"/>
      <c r="FDR96"/>
      <c r="FDS96"/>
      <c r="FDT96"/>
      <c r="FDU96"/>
      <c r="FDV96"/>
      <c r="FDW96"/>
      <c r="FDX96"/>
      <c r="FDY96"/>
      <c r="FDZ96"/>
      <c r="FEA96"/>
      <c r="FEB96"/>
      <c r="FEC96"/>
      <c r="FED96"/>
      <c r="FEE96"/>
      <c r="FEF96"/>
      <c r="FEG96"/>
      <c r="FEH96"/>
      <c r="FEI96"/>
      <c r="FEJ96"/>
      <c r="FEK96"/>
      <c r="FEL96"/>
      <c r="FEM96"/>
      <c r="FEN96"/>
      <c r="FEO96"/>
      <c r="FEP96"/>
      <c r="FEQ96"/>
      <c r="FER96"/>
      <c r="FES96"/>
      <c r="FET96"/>
      <c r="FEU96"/>
      <c r="FEV96"/>
      <c r="FEW96"/>
      <c r="FEX96"/>
      <c r="FEY96"/>
      <c r="FEZ96"/>
      <c r="FFA96"/>
      <c r="FFB96"/>
      <c r="FFC96"/>
      <c r="FFD96"/>
      <c r="FFE96"/>
      <c r="FFF96"/>
      <c r="FFG96"/>
      <c r="FFH96"/>
      <c r="FFI96"/>
      <c r="FFJ96"/>
      <c r="FFK96"/>
      <c r="FFL96"/>
      <c r="FFM96"/>
      <c r="FFN96"/>
      <c r="FFO96"/>
      <c r="FFP96"/>
      <c r="FFQ96"/>
      <c r="FFR96"/>
      <c r="FFS96"/>
      <c r="FFT96"/>
      <c r="FFU96"/>
      <c r="FFV96"/>
      <c r="FFW96"/>
      <c r="FFX96"/>
      <c r="FFY96"/>
      <c r="FFZ96"/>
      <c r="FGA96"/>
      <c r="FGB96"/>
      <c r="FGC96"/>
      <c r="FGD96"/>
      <c r="FGE96"/>
      <c r="FGF96"/>
      <c r="FGG96"/>
      <c r="FGH96"/>
      <c r="FGI96"/>
      <c r="FGJ96"/>
      <c r="FGK96"/>
      <c r="FGL96"/>
      <c r="FGM96"/>
      <c r="FGN96"/>
      <c r="FGO96"/>
      <c r="FGP96"/>
      <c r="FGQ96"/>
      <c r="FGR96"/>
      <c r="FGS96"/>
      <c r="FGT96"/>
      <c r="FGU96"/>
      <c r="FGV96"/>
      <c r="FGW96"/>
      <c r="FGX96"/>
      <c r="FGY96"/>
      <c r="FGZ96"/>
      <c r="FHA96"/>
      <c r="FHB96"/>
      <c r="FHC96"/>
      <c r="FHD96"/>
      <c r="FHE96"/>
      <c r="FHF96"/>
      <c r="FHG96"/>
      <c r="FHH96"/>
      <c r="FHI96"/>
      <c r="FHJ96"/>
      <c r="FHK96"/>
      <c r="FHL96"/>
      <c r="FHM96"/>
      <c r="FHN96"/>
      <c r="FHO96"/>
      <c r="FHP96"/>
      <c r="FHQ96"/>
      <c r="FHR96"/>
      <c r="FHS96"/>
      <c r="FHT96"/>
      <c r="FHU96"/>
      <c r="FHV96"/>
      <c r="FHW96"/>
      <c r="FHX96"/>
      <c r="FHY96"/>
      <c r="FHZ96"/>
      <c r="FIA96"/>
      <c r="FIB96"/>
      <c r="FIC96"/>
      <c r="FID96"/>
      <c r="FIE96"/>
      <c r="FIF96"/>
      <c r="FIG96"/>
      <c r="FIH96"/>
      <c r="FII96"/>
      <c r="FIJ96"/>
      <c r="FIK96"/>
      <c r="FIL96"/>
      <c r="FIM96"/>
      <c r="FIN96"/>
      <c r="FIO96"/>
      <c r="FIP96"/>
      <c r="FIQ96"/>
      <c r="FIR96"/>
      <c r="FIS96"/>
      <c r="FIT96"/>
      <c r="FIU96"/>
      <c r="FIV96"/>
      <c r="FIW96"/>
      <c r="FIX96"/>
      <c r="FIY96"/>
      <c r="FIZ96"/>
      <c r="FJA96"/>
      <c r="FJB96"/>
      <c r="FJC96"/>
      <c r="FJD96"/>
      <c r="FJE96"/>
      <c r="FJF96"/>
      <c r="FJG96"/>
      <c r="FJH96"/>
      <c r="FJI96"/>
      <c r="FJJ96"/>
      <c r="FJK96"/>
      <c r="FJL96"/>
      <c r="FJM96"/>
      <c r="FJN96"/>
      <c r="FJO96"/>
      <c r="FJP96"/>
      <c r="FJQ96"/>
      <c r="FJR96"/>
      <c r="FJS96"/>
      <c r="FJT96"/>
      <c r="FJU96"/>
      <c r="FJV96"/>
      <c r="FJW96"/>
      <c r="FJX96"/>
      <c r="FJY96"/>
      <c r="FJZ96"/>
      <c r="FKA96"/>
      <c r="FKB96"/>
      <c r="FKC96"/>
      <c r="FKD96"/>
      <c r="FKE96"/>
      <c r="FKF96"/>
      <c r="FKG96"/>
      <c r="FKH96"/>
      <c r="FKI96"/>
      <c r="FKJ96"/>
      <c r="FKK96"/>
      <c r="FKL96"/>
      <c r="FKM96"/>
      <c r="FKN96"/>
      <c r="FKO96"/>
      <c r="FKP96"/>
      <c r="FKQ96"/>
      <c r="FKR96"/>
      <c r="FKS96"/>
      <c r="FKT96"/>
      <c r="FKU96"/>
      <c r="FKV96"/>
      <c r="FKW96"/>
      <c r="FKX96"/>
      <c r="FKY96"/>
      <c r="FKZ96"/>
      <c r="FLA96"/>
      <c r="FLB96"/>
      <c r="FLC96"/>
      <c r="FLD96"/>
      <c r="FLE96"/>
      <c r="FLF96"/>
      <c r="FLG96"/>
      <c r="FLH96"/>
      <c r="FLI96"/>
      <c r="FLJ96"/>
      <c r="FLK96"/>
      <c r="FLL96"/>
      <c r="FLM96"/>
      <c r="FLN96"/>
      <c r="FLO96"/>
      <c r="FLP96"/>
      <c r="FLQ96"/>
      <c r="FLR96"/>
      <c r="FLS96"/>
      <c r="FLT96"/>
      <c r="FLU96"/>
      <c r="FLV96"/>
      <c r="FLW96"/>
      <c r="FLX96"/>
      <c r="FLY96"/>
      <c r="FLZ96"/>
      <c r="FMA96"/>
      <c r="FMB96"/>
      <c r="FMC96"/>
      <c r="FMD96"/>
      <c r="FME96"/>
      <c r="FMF96"/>
      <c r="FMG96"/>
      <c r="FMH96"/>
      <c r="FMI96"/>
      <c r="FMJ96"/>
      <c r="FMK96"/>
      <c r="FML96"/>
      <c r="FMM96"/>
      <c r="FMN96"/>
      <c r="FMO96"/>
      <c r="FMP96"/>
      <c r="FMQ96"/>
      <c r="FMR96"/>
      <c r="FMS96"/>
      <c r="FMT96"/>
      <c r="FMU96"/>
      <c r="FMV96"/>
      <c r="FMW96"/>
      <c r="FMX96"/>
      <c r="FMY96"/>
      <c r="FMZ96"/>
      <c r="FNA96"/>
      <c r="FNB96"/>
      <c r="FNC96"/>
      <c r="FND96"/>
      <c r="FNE96"/>
      <c r="FNF96"/>
      <c r="FNG96"/>
      <c r="FNH96"/>
      <c r="FNI96"/>
      <c r="FNJ96"/>
      <c r="FNK96"/>
      <c r="FNL96"/>
      <c r="FNM96"/>
      <c r="FNN96"/>
      <c r="FNO96"/>
      <c r="FNP96"/>
      <c r="FNQ96"/>
      <c r="FNR96"/>
      <c r="FNS96"/>
      <c r="FNT96"/>
      <c r="FNU96"/>
      <c r="FNV96"/>
      <c r="FNW96"/>
      <c r="FNX96"/>
      <c r="FNY96"/>
      <c r="FNZ96"/>
      <c r="FOA96"/>
      <c r="FOB96"/>
      <c r="FOC96"/>
      <c r="FOD96"/>
      <c r="FOE96"/>
      <c r="FOF96"/>
      <c r="FOG96"/>
      <c r="FOH96"/>
      <c r="FOI96"/>
      <c r="FOJ96"/>
      <c r="FOK96"/>
      <c r="FOL96"/>
      <c r="FOM96"/>
      <c r="FON96"/>
      <c r="FOO96"/>
      <c r="FOP96"/>
      <c r="FOQ96"/>
      <c r="FOR96"/>
      <c r="FOS96"/>
      <c r="FOT96"/>
      <c r="FOU96"/>
      <c r="FOV96"/>
      <c r="FOW96"/>
      <c r="FOX96"/>
      <c r="FOY96"/>
      <c r="FOZ96"/>
      <c r="FPA96"/>
      <c r="FPB96"/>
      <c r="FPC96"/>
      <c r="FPD96"/>
      <c r="FPE96"/>
      <c r="FPF96"/>
      <c r="FPG96"/>
      <c r="FPH96"/>
      <c r="FPI96"/>
      <c r="FPJ96"/>
      <c r="FPK96"/>
      <c r="FPL96"/>
      <c r="FPM96"/>
      <c r="FPN96"/>
      <c r="FPO96"/>
      <c r="FPP96"/>
      <c r="FPQ96"/>
      <c r="FPR96"/>
      <c r="FPS96"/>
      <c r="FPT96"/>
      <c r="FPU96"/>
      <c r="FPV96"/>
      <c r="FPW96"/>
      <c r="FPX96"/>
      <c r="FPY96"/>
      <c r="FPZ96"/>
      <c r="FQA96"/>
      <c r="FQB96"/>
      <c r="FQC96"/>
      <c r="FQD96"/>
      <c r="FQE96"/>
      <c r="FQF96"/>
      <c r="FQG96"/>
      <c r="FQH96"/>
      <c r="FQI96"/>
      <c r="FQJ96"/>
      <c r="FQK96"/>
      <c r="FQL96"/>
      <c r="FQM96"/>
      <c r="FQN96"/>
      <c r="FQO96"/>
      <c r="FQP96"/>
      <c r="FQQ96"/>
      <c r="FQR96"/>
      <c r="FQS96"/>
      <c r="FQT96"/>
      <c r="FQU96"/>
      <c r="FQV96"/>
      <c r="FQW96"/>
      <c r="FQX96"/>
      <c r="FQY96"/>
      <c r="FQZ96"/>
      <c r="FRA96"/>
      <c r="FRB96"/>
      <c r="FRC96"/>
      <c r="FRD96"/>
      <c r="FRE96"/>
      <c r="FRF96"/>
      <c r="FRG96"/>
      <c r="FRH96"/>
      <c r="FRI96"/>
      <c r="FRJ96"/>
      <c r="FRK96"/>
      <c r="FRL96"/>
      <c r="FRM96"/>
      <c r="FRN96"/>
      <c r="FRO96"/>
      <c r="FRP96"/>
      <c r="FRQ96"/>
      <c r="FRR96"/>
      <c r="FRS96"/>
      <c r="FRT96"/>
      <c r="FRU96"/>
      <c r="FRV96"/>
      <c r="FRW96"/>
      <c r="FRX96"/>
      <c r="FRY96"/>
      <c r="FRZ96"/>
      <c r="FSA96"/>
      <c r="FSB96"/>
      <c r="FSC96"/>
      <c r="FSD96"/>
      <c r="FSE96"/>
      <c r="FSF96"/>
      <c r="FSG96"/>
      <c r="FSH96"/>
      <c r="FSI96"/>
      <c r="FSJ96"/>
      <c r="FSK96"/>
      <c r="FSL96"/>
      <c r="FSM96"/>
      <c r="FSN96"/>
      <c r="FSO96"/>
      <c r="FSP96"/>
      <c r="FSQ96"/>
      <c r="FSR96"/>
      <c r="FSS96"/>
      <c r="FST96"/>
      <c r="FSU96"/>
      <c r="FSV96"/>
      <c r="FSW96"/>
      <c r="FSX96"/>
      <c r="FSY96"/>
      <c r="FSZ96"/>
      <c r="FTA96"/>
      <c r="FTB96"/>
      <c r="FTC96"/>
      <c r="FTD96"/>
      <c r="FTE96"/>
      <c r="FTF96"/>
      <c r="FTG96"/>
      <c r="FTH96"/>
      <c r="FTI96"/>
      <c r="FTJ96"/>
      <c r="FTK96"/>
      <c r="FTL96"/>
      <c r="FTM96"/>
      <c r="FTN96"/>
      <c r="FTO96"/>
      <c r="FTP96"/>
      <c r="FTQ96"/>
      <c r="FTR96"/>
      <c r="FTS96"/>
      <c r="FTT96"/>
      <c r="FTU96"/>
      <c r="FTV96"/>
      <c r="FTW96"/>
      <c r="FTX96"/>
      <c r="FTY96"/>
      <c r="FTZ96"/>
      <c r="FUA96"/>
      <c r="FUB96"/>
      <c r="FUC96"/>
      <c r="FUD96"/>
      <c r="FUE96"/>
      <c r="FUF96"/>
      <c r="FUG96"/>
      <c r="FUH96"/>
      <c r="FUI96"/>
      <c r="FUJ96"/>
      <c r="FUK96"/>
      <c r="FUL96"/>
      <c r="FUM96"/>
      <c r="FUN96"/>
      <c r="FUO96"/>
      <c r="FUP96"/>
      <c r="FUQ96"/>
      <c r="FUR96"/>
      <c r="FUS96"/>
    </row>
    <row r="97" spans="1:4621" s="143" customFormat="1">
      <c r="A97" s="151" t="s">
        <v>13</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52"/>
      <c r="AA97" s="152"/>
      <c r="AB97" s="152"/>
      <c r="AC97" s="153"/>
      <c r="AD97" s="142">
        <f>ROW()</f>
        <v>97</v>
      </c>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c r="AMS97"/>
      <c r="AMT97"/>
      <c r="AMU97"/>
      <c r="AMV97"/>
      <c r="AMW97"/>
      <c r="AMX97"/>
      <c r="AMY97"/>
      <c r="AMZ97"/>
      <c r="ANA97"/>
      <c r="ANB97"/>
      <c r="ANC97"/>
      <c r="AND97"/>
      <c r="ANE97"/>
      <c r="ANF97"/>
      <c r="ANG97"/>
      <c r="ANH97"/>
      <c r="ANI97"/>
      <c r="ANJ97"/>
      <c r="ANK97"/>
      <c r="ANL97"/>
      <c r="ANM97"/>
      <c r="ANN97"/>
      <c r="ANO97"/>
      <c r="ANP97"/>
      <c r="ANQ97"/>
      <c r="ANR97"/>
      <c r="ANS97"/>
      <c r="ANT97"/>
      <c r="ANU97"/>
      <c r="ANV97"/>
      <c r="ANW97"/>
      <c r="ANX97"/>
      <c r="ANY97"/>
      <c r="ANZ97"/>
      <c r="AOA97"/>
      <c r="AOB97"/>
      <c r="AOC97"/>
      <c r="AOD97"/>
      <c r="AOE97"/>
      <c r="AOF97"/>
      <c r="AOG97"/>
      <c r="AOH97"/>
      <c r="AOI97"/>
      <c r="AOJ97"/>
      <c r="AOK97"/>
      <c r="AOL97"/>
      <c r="AOM97"/>
      <c r="AON97"/>
      <c r="AOO97"/>
      <c r="AOP97"/>
      <c r="AOQ97"/>
      <c r="AOR97"/>
      <c r="AOS97"/>
      <c r="AOT97"/>
      <c r="AOU97"/>
      <c r="AOV97"/>
      <c r="AOW97"/>
      <c r="AOX97"/>
      <c r="AOY97"/>
      <c r="AOZ97"/>
      <c r="APA97"/>
      <c r="APB97"/>
      <c r="APC97"/>
      <c r="APD97"/>
      <c r="APE97"/>
      <c r="APF97"/>
      <c r="APG97"/>
      <c r="APH97"/>
      <c r="API97"/>
      <c r="APJ97"/>
      <c r="APK97"/>
      <c r="APL97"/>
      <c r="APM97"/>
      <c r="APN97"/>
      <c r="APO97"/>
      <c r="APP97"/>
      <c r="APQ97"/>
      <c r="APR97"/>
      <c r="APS97"/>
      <c r="APT97"/>
      <c r="APU97"/>
      <c r="APV97"/>
      <c r="APW97"/>
      <c r="APX97"/>
      <c r="APY97"/>
      <c r="APZ97"/>
      <c r="AQA97"/>
      <c r="AQB97"/>
      <c r="AQC97"/>
      <c r="AQD97"/>
      <c r="AQE97"/>
      <c r="AQF97"/>
      <c r="AQG97"/>
      <c r="AQH97"/>
      <c r="AQI97"/>
      <c r="AQJ97"/>
      <c r="AQK97"/>
      <c r="AQL97"/>
      <c r="AQM97"/>
      <c r="AQN97"/>
      <c r="AQO97"/>
      <c r="AQP97"/>
      <c r="AQQ97"/>
      <c r="AQR97"/>
      <c r="AQS97"/>
      <c r="AQT97"/>
      <c r="AQU97"/>
      <c r="AQV97"/>
      <c r="AQW97"/>
      <c r="AQX97"/>
      <c r="AQY97"/>
      <c r="AQZ97"/>
      <c r="ARA97"/>
      <c r="ARB97"/>
      <c r="ARC97"/>
      <c r="ARD97"/>
      <c r="ARE97"/>
      <c r="ARF97"/>
      <c r="ARG97"/>
      <c r="ARH97"/>
      <c r="ARI97"/>
      <c r="ARJ97"/>
      <c r="ARK97"/>
      <c r="ARL97"/>
      <c r="ARM97"/>
      <c r="ARN97"/>
      <c r="ARO97"/>
      <c r="ARP97"/>
      <c r="ARQ97"/>
      <c r="ARR97"/>
      <c r="ARS97"/>
      <c r="ART97"/>
      <c r="ARU97"/>
      <c r="ARV97"/>
      <c r="ARW97"/>
      <c r="ARX97"/>
      <c r="ARY97"/>
      <c r="ARZ97"/>
      <c r="ASA97"/>
      <c r="ASB97"/>
      <c r="ASC97"/>
      <c r="ASD97"/>
      <c r="ASE97"/>
      <c r="ASF97"/>
      <c r="ASG97"/>
      <c r="ASH97"/>
      <c r="ASI97"/>
      <c r="ASJ97"/>
      <c r="ASK97"/>
      <c r="ASL97"/>
      <c r="ASM97"/>
      <c r="ASN97"/>
      <c r="ASO97"/>
      <c r="ASP97"/>
      <c r="ASQ97"/>
      <c r="ASR97"/>
      <c r="ASS97"/>
      <c r="AST97"/>
      <c r="ASU97"/>
      <c r="ASV97"/>
      <c r="ASW97"/>
      <c r="ASX97"/>
      <c r="ASY97"/>
      <c r="ASZ97"/>
      <c r="ATA97"/>
      <c r="ATB97"/>
      <c r="ATC97"/>
      <c r="ATD97"/>
      <c r="ATE97"/>
      <c r="ATF97"/>
      <c r="ATG97"/>
      <c r="ATH97"/>
      <c r="ATI97"/>
      <c r="ATJ97"/>
      <c r="ATK97"/>
      <c r="ATL97"/>
      <c r="ATM97"/>
      <c r="ATN97"/>
      <c r="ATO97"/>
      <c r="ATP97"/>
      <c r="ATQ97"/>
      <c r="ATR97"/>
      <c r="ATS97"/>
      <c r="ATT97"/>
      <c r="ATU97"/>
      <c r="ATV97"/>
      <c r="ATW97"/>
      <c r="ATX97"/>
      <c r="ATY97"/>
      <c r="ATZ97"/>
      <c r="AUA97"/>
      <c r="AUB97"/>
      <c r="AUC97"/>
      <c r="AUD97"/>
      <c r="AUE97"/>
      <c r="AUF97"/>
      <c r="AUG97"/>
      <c r="AUH97"/>
      <c r="AUI97"/>
      <c r="AUJ97"/>
      <c r="AUK97"/>
      <c r="AUL97"/>
      <c r="AUM97"/>
      <c r="AUN97"/>
      <c r="AUO97"/>
      <c r="AUP97"/>
      <c r="AUQ97"/>
      <c r="AUR97"/>
      <c r="AUS97"/>
      <c r="AUT97"/>
      <c r="AUU97"/>
      <c r="AUV97"/>
      <c r="AUW97"/>
      <c r="AUX97"/>
      <c r="AUY97"/>
      <c r="AUZ97"/>
      <c r="AVA97"/>
      <c r="AVB97"/>
      <c r="AVC97"/>
      <c r="AVD97"/>
      <c r="AVE97"/>
      <c r="AVF97"/>
      <c r="AVG97"/>
      <c r="AVH97"/>
      <c r="AVI97"/>
      <c r="AVJ97"/>
      <c r="AVK97"/>
      <c r="AVL97"/>
      <c r="AVM97"/>
      <c r="AVN97"/>
      <c r="AVO97"/>
      <c r="AVP97"/>
      <c r="AVQ97"/>
      <c r="AVR97"/>
      <c r="AVS97"/>
      <c r="AVT97"/>
      <c r="AVU97"/>
      <c r="AVV97"/>
      <c r="AVW97"/>
      <c r="AVX97"/>
      <c r="AVY97"/>
      <c r="AVZ97"/>
      <c r="AWA97"/>
      <c r="AWB97"/>
      <c r="AWC97"/>
      <c r="AWD97"/>
      <c r="AWE97"/>
      <c r="AWF97"/>
      <c r="AWG97"/>
      <c r="AWH97"/>
      <c r="AWI97"/>
      <c r="AWJ97"/>
      <c r="AWK97"/>
      <c r="AWL97"/>
      <c r="AWM97"/>
      <c r="AWN97"/>
      <c r="AWO97"/>
      <c r="AWP97"/>
      <c r="AWQ97"/>
      <c r="AWR97"/>
      <c r="AWS97"/>
      <c r="AWT97"/>
      <c r="AWU97"/>
      <c r="AWV97"/>
      <c r="AWW97"/>
      <c r="AWX97"/>
      <c r="AWY97"/>
      <c r="AWZ97"/>
      <c r="AXA97"/>
      <c r="AXB97"/>
      <c r="AXC97"/>
      <c r="AXD97"/>
      <c r="AXE97"/>
      <c r="AXF97"/>
      <c r="AXG97"/>
      <c r="AXH97"/>
      <c r="AXI97"/>
      <c r="AXJ97"/>
      <c r="AXK97"/>
      <c r="AXL97"/>
      <c r="AXM97"/>
      <c r="AXN97"/>
      <c r="AXO97"/>
      <c r="AXP97"/>
      <c r="AXQ97"/>
      <c r="AXR97"/>
      <c r="AXS97"/>
      <c r="AXT97"/>
      <c r="AXU97"/>
      <c r="AXV97"/>
      <c r="AXW97"/>
      <c r="AXX97"/>
      <c r="AXY97"/>
      <c r="AXZ97"/>
      <c r="AYA97"/>
      <c r="AYB97"/>
      <c r="AYC97"/>
      <c r="AYD97"/>
      <c r="AYE97"/>
      <c r="AYF97"/>
      <c r="AYG97"/>
      <c r="AYH97"/>
      <c r="AYI97"/>
      <c r="AYJ97"/>
      <c r="AYK97"/>
      <c r="AYL97"/>
      <c r="AYM97"/>
      <c r="AYN97"/>
      <c r="AYO97"/>
      <c r="AYP97"/>
      <c r="AYQ97"/>
      <c r="AYR97"/>
      <c r="AYS97"/>
      <c r="AYT97"/>
      <c r="AYU97"/>
      <c r="AYV97"/>
      <c r="AYW97"/>
      <c r="AYX97"/>
      <c r="AYY97"/>
      <c r="AYZ97"/>
      <c r="AZA97"/>
      <c r="AZB97"/>
      <c r="AZC97"/>
      <c r="AZD97"/>
      <c r="AZE97"/>
      <c r="AZF97"/>
      <c r="AZG97"/>
      <c r="AZH97"/>
      <c r="AZI97"/>
      <c r="AZJ97"/>
      <c r="AZK97"/>
      <c r="AZL97"/>
      <c r="AZM97"/>
      <c r="AZN97"/>
      <c r="AZO97"/>
      <c r="AZP97"/>
      <c r="AZQ97"/>
      <c r="AZR97"/>
      <c r="AZS97"/>
      <c r="AZT97"/>
      <c r="AZU97"/>
      <c r="AZV97"/>
      <c r="AZW97"/>
      <c r="AZX97"/>
      <c r="AZY97"/>
      <c r="AZZ97"/>
      <c r="BAA97"/>
      <c r="BAB97"/>
      <c r="BAC97"/>
      <c r="BAD97"/>
      <c r="BAE97"/>
      <c r="BAF97"/>
      <c r="BAG97"/>
      <c r="BAH97"/>
      <c r="BAI97"/>
      <c r="BAJ97"/>
      <c r="BAK97"/>
      <c r="BAL97"/>
      <c r="BAM97"/>
      <c r="BAN97"/>
      <c r="BAO97"/>
      <c r="BAP97"/>
      <c r="BAQ97"/>
      <c r="BAR97"/>
      <c r="BAS97"/>
      <c r="BAT97"/>
      <c r="BAU97"/>
      <c r="BAV97"/>
      <c r="BAW97"/>
      <c r="BAX97"/>
      <c r="BAY97"/>
      <c r="BAZ97"/>
      <c r="BBA97"/>
      <c r="BBB97"/>
      <c r="BBC97"/>
      <c r="BBD97"/>
      <c r="BBE97"/>
      <c r="BBF97"/>
      <c r="BBG97"/>
      <c r="BBH97"/>
      <c r="BBI97"/>
      <c r="BBJ97"/>
      <c r="BBK97"/>
      <c r="BBL97"/>
      <c r="BBM97"/>
      <c r="BBN97"/>
      <c r="BBO97"/>
      <c r="BBP97"/>
      <c r="BBQ97"/>
      <c r="BBR97"/>
      <c r="BBS97"/>
      <c r="BBT97"/>
      <c r="BBU97"/>
      <c r="BBV97"/>
      <c r="BBW97"/>
      <c r="BBX97"/>
      <c r="BBY97"/>
      <c r="BBZ97"/>
      <c r="BCA97"/>
      <c r="BCB97"/>
      <c r="BCC97"/>
      <c r="BCD97"/>
      <c r="BCE97"/>
      <c r="BCF97"/>
      <c r="BCG97"/>
      <c r="BCH97"/>
      <c r="BCI97"/>
      <c r="BCJ97"/>
      <c r="BCK97"/>
      <c r="BCL97"/>
      <c r="BCM97"/>
      <c r="BCN97"/>
      <c r="BCO97"/>
      <c r="BCP97"/>
      <c r="BCQ97"/>
      <c r="BCR97"/>
      <c r="BCS97"/>
      <c r="BCT97"/>
      <c r="BCU97"/>
      <c r="BCV97"/>
      <c r="BCW97"/>
      <c r="BCX97"/>
      <c r="BCY97"/>
      <c r="BCZ97"/>
      <c r="BDA97"/>
      <c r="BDB97"/>
      <c r="BDC97"/>
      <c r="BDD97"/>
      <c r="BDE97"/>
      <c r="BDF97"/>
      <c r="BDG97"/>
      <c r="BDH97"/>
      <c r="BDI97"/>
      <c r="BDJ97"/>
      <c r="BDK97"/>
      <c r="BDL97"/>
      <c r="BDM97"/>
      <c r="BDN97"/>
      <c r="BDO97"/>
      <c r="BDP97"/>
      <c r="BDQ97"/>
      <c r="BDR97"/>
      <c r="BDS97"/>
      <c r="BDT97"/>
      <c r="BDU97"/>
      <c r="BDV97"/>
      <c r="BDW97"/>
      <c r="BDX97"/>
      <c r="BDY97"/>
      <c r="BDZ97"/>
      <c r="BEA97"/>
      <c r="BEB97"/>
      <c r="BEC97"/>
      <c r="BED97"/>
      <c r="BEE97"/>
      <c r="BEF97"/>
      <c r="BEG97"/>
      <c r="BEH97"/>
      <c r="BEI97"/>
      <c r="BEJ97"/>
      <c r="BEK97"/>
      <c r="BEL97"/>
      <c r="BEM97"/>
      <c r="BEN97"/>
      <c r="BEO97"/>
      <c r="BEP97"/>
      <c r="BEQ97"/>
      <c r="BER97"/>
      <c r="BES97"/>
      <c r="BET97"/>
      <c r="BEU97"/>
      <c r="BEV97"/>
      <c r="BEW97"/>
      <c r="BEX97"/>
      <c r="BEY97"/>
      <c r="BEZ97"/>
      <c r="BFA97"/>
      <c r="BFB97"/>
      <c r="BFC97"/>
      <c r="BFD97"/>
      <c r="BFE97"/>
      <c r="BFF97"/>
      <c r="BFG97"/>
      <c r="BFH97"/>
      <c r="BFI97"/>
      <c r="BFJ97"/>
      <c r="BFK97"/>
      <c r="BFL97"/>
      <c r="BFM97"/>
      <c r="BFN97"/>
      <c r="BFO97"/>
      <c r="BFP97"/>
      <c r="BFQ97"/>
      <c r="BFR97"/>
      <c r="BFS97"/>
      <c r="BFT97"/>
      <c r="BFU97"/>
      <c r="BFV97"/>
      <c r="BFW97"/>
      <c r="BFX97"/>
      <c r="BFY97"/>
      <c r="BFZ97"/>
      <c r="BGA97"/>
      <c r="BGB97"/>
      <c r="BGC97"/>
      <c r="BGD97"/>
      <c r="BGE97"/>
      <c r="BGF97"/>
      <c r="BGG97"/>
      <c r="BGH97"/>
      <c r="BGI97"/>
      <c r="BGJ97"/>
      <c r="BGK97"/>
      <c r="BGL97"/>
      <c r="BGM97"/>
      <c r="BGN97"/>
      <c r="BGO97"/>
      <c r="BGP97"/>
      <c r="BGQ97"/>
      <c r="BGR97"/>
      <c r="BGS97"/>
      <c r="BGT97"/>
      <c r="BGU97"/>
      <c r="BGV97"/>
      <c r="BGW97"/>
      <c r="BGX97"/>
      <c r="BGY97"/>
      <c r="BGZ97"/>
      <c r="BHA97"/>
      <c r="BHB97"/>
      <c r="BHC97"/>
      <c r="BHD97"/>
      <c r="BHE97"/>
      <c r="BHF97"/>
      <c r="BHG97"/>
      <c r="BHH97"/>
      <c r="BHI97"/>
      <c r="BHJ97"/>
      <c r="BHK97"/>
      <c r="BHL97"/>
      <c r="BHM97"/>
      <c r="BHN97"/>
      <c r="BHO97"/>
      <c r="BHP97"/>
      <c r="BHQ97"/>
      <c r="BHR97"/>
      <c r="BHS97"/>
      <c r="BHT97"/>
      <c r="BHU97"/>
      <c r="BHV97"/>
      <c r="BHW97"/>
      <c r="BHX97"/>
      <c r="BHY97"/>
      <c r="BHZ97"/>
      <c r="BIA97"/>
      <c r="BIB97"/>
      <c r="BIC97"/>
      <c r="BID97"/>
      <c r="BIE97"/>
      <c r="BIF97"/>
      <c r="BIG97"/>
      <c r="BIH97"/>
      <c r="BII97"/>
      <c r="BIJ97"/>
      <c r="BIK97"/>
      <c r="BIL97"/>
      <c r="BIM97"/>
      <c r="BIN97"/>
      <c r="BIO97"/>
      <c r="BIP97"/>
      <c r="BIQ97"/>
      <c r="BIR97"/>
      <c r="BIS97"/>
      <c r="BIT97"/>
      <c r="BIU97"/>
      <c r="BIV97"/>
      <c r="BIW97"/>
      <c r="BIX97"/>
      <c r="BIY97"/>
      <c r="BIZ97"/>
      <c r="BJA97"/>
      <c r="BJB97"/>
      <c r="BJC97"/>
      <c r="BJD97"/>
      <c r="BJE97"/>
      <c r="BJF97"/>
      <c r="BJG97"/>
      <c r="BJH97"/>
      <c r="BJI97"/>
      <c r="BJJ97"/>
      <c r="BJK97"/>
      <c r="BJL97"/>
      <c r="BJM97"/>
      <c r="BJN97"/>
      <c r="BJO97"/>
      <c r="BJP97"/>
      <c r="BJQ97"/>
      <c r="BJR97"/>
      <c r="BJS97"/>
      <c r="BJT97"/>
      <c r="BJU97"/>
      <c r="BJV97"/>
      <c r="BJW97"/>
      <c r="BJX97"/>
      <c r="BJY97"/>
      <c r="BJZ97"/>
      <c r="BKA97"/>
      <c r="BKB97"/>
      <c r="BKC97"/>
      <c r="BKD97"/>
      <c r="BKE97"/>
      <c r="BKF97"/>
      <c r="BKG97"/>
      <c r="BKH97"/>
      <c r="BKI97"/>
      <c r="BKJ97"/>
      <c r="BKK97"/>
      <c r="BKL97"/>
      <c r="BKM97"/>
      <c r="BKN97"/>
      <c r="BKO97"/>
      <c r="BKP97"/>
      <c r="BKQ97"/>
      <c r="BKR97"/>
      <c r="BKS97"/>
      <c r="BKT97"/>
      <c r="BKU97"/>
      <c r="BKV97"/>
      <c r="BKW97"/>
      <c r="BKX97"/>
      <c r="BKY97"/>
      <c r="BKZ97"/>
      <c r="BLA97"/>
      <c r="BLB97"/>
      <c r="BLC97"/>
      <c r="BLD97"/>
      <c r="BLE97"/>
      <c r="BLF97"/>
      <c r="BLG97"/>
      <c r="BLH97"/>
      <c r="BLI97"/>
      <c r="BLJ97"/>
      <c r="BLK97"/>
      <c r="BLL97"/>
      <c r="BLM97"/>
      <c r="BLN97"/>
      <c r="BLO97"/>
      <c r="BLP97"/>
      <c r="BLQ97"/>
      <c r="BLR97"/>
      <c r="BLS97"/>
      <c r="BLT97"/>
      <c r="BLU97"/>
      <c r="BLV97"/>
      <c r="BLW97"/>
      <c r="BLX97"/>
      <c r="BLY97"/>
      <c r="BLZ97"/>
      <c r="BMA97"/>
      <c r="BMB97"/>
      <c r="BMC97"/>
      <c r="BMD97"/>
      <c r="BME97"/>
      <c r="BMF97"/>
      <c r="BMG97"/>
      <c r="BMH97"/>
      <c r="BMI97"/>
      <c r="BMJ97"/>
      <c r="BMK97"/>
      <c r="BML97"/>
      <c r="BMM97"/>
      <c r="BMN97"/>
      <c r="BMO97"/>
      <c r="BMP97"/>
      <c r="BMQ97"/>
      <c r="BMR97"/>
      <c r="BMS97"/>
      <c r="BMT97"/>
      <c r="BMU97"/>
      <c r="BMV97"/>
      <c r="BMW97"/>
      <c r="BMX97"/>
      <c r="BMY97"/>
      <c r="BMZ97"/>
      <c r="BNA97"/>
      <c r="BNB97"/>
      <c r="BNC97"/>
      <c r="BND97"/>
      <c r="BNE97"/>
      <c r="BNF97"/>
      <c r="BNG97"/>
      <c r="BNH97"/>
      <c r="BNI97"/>
      <c r="BNJ97"/>
      <c r="BNK97"/>
      <c r="BNL97"/>
      <c r="BNM97"/>
      <c r="BNN97"/>
      <c r="BNO97"/>
      <c r="BNP97"/>
      <c r="BNQ97"/>
      <c r="BNR97"/>
      <c r="BNS97"/>
      <c r="BNT97"/>
      <c r="BNU97"/>
      <c r="BNV97"/>
      <c r="BNW97"/>
      <c r="BNX97"/>
      <c r="BNY97"/>
      <c r="BNZ97"/>
      <c r="BOA97"/>
      <c r="BOB97"/>
      <c r="BOC97"/>
      <c r="BOD97"/>
      <c r="BOE97"/>
      <c r="BOF97"/>
      <c r="BOG97"/>
      <c r="BOH97"/>
      <c r="BOI97"/>
      <c r="BOJ97"/>
      <c r="BOK97"/>
      <c r="BOL97"/>
      <c r="BOM97"/>
      <c r="BON97"/>
      <c r="BOO97"/>
      <c r="BOP97"/>
      <c r="BOQ97"/>
      <c r="BOR97"/>
      <c r="BOS97"/>
      <c r="BOT97"/>
      <c r="BOU97"/>
      <c r="BOV97"/>
      <c r="BOW97"/>
      <c r="BOX97"/>
      <c r="BOY97"/>
      <c r="BOZ97"/>
      <c r="BPA97"/>
      <c r="BPB97"/>
      <c r="BPC97"/>
      <c r="BPD97"/>
      <c r="BPE97"/>
      <c r="BPF97"/>
      <c r="BPG97"/>
      <c r="BPH97"/>
      <c r="BPI97"/>
      <c r="BPJ97"/>
      <c r="BPK97"/>
      <c r="BPL97"/>
      <c r="BPM97"/>
      <c r="BPN97"/>
      <c r="BPO97"/>
      <c r="BPP97"/>
      <c r="BPQ97"/>
      <c r="BPR97"/>
      <c r="BPS97"/>
      <c r="BPT97"/>
      <c r="BPU97"/>
      <c r="BPV97"/>
      <c r="BPW97"/>
      <c r="BPX97"/>
      <c r="BPY97"/>
      <c r="BPZ97"/>
      <c r="BQA97"/>
      <c r="BQB97"/>
      <c r="BQC97"/>
      <c r="BQD97"/>
      <c r="BQE97"/>
      <c r="BQF97"/>
      <c r="BQG97"/>
      <c r="BQH97"/>
      <c r="BQI97"/>
      <c r="BQJ97"/>
      <c r="BQK97"/>
      <c r="BQL97"/>
      <c r="BQM97"/>
      <c r="BQN97"/>
      <c r="BQO97"/>
      <c r="BQP97"/>
      <c r="BQQ97"/>
      <c r="BQR97"/>
      <c r="BQS97"/>
      <c r="BQT97"/>
      <c r="BQU97"/>
      <c r="BQV97"/>
      <c r="BQW97"/>
      <c r="BQX97"/>
      <c r="BQY97"/>
      <c r="BQZ97"/>
      <c r="BRA97"/>
      <c r="BRB97"/>
      <c r="BRC97"/>
      <c r="BRD97"/>
      <c r="BRE97"/>
      <c r="BRF97"/>
      <c r="BRG97"/>
      <c r="BRH97"/>
      <c r="BRI97"/>
      <c r="BRJ97"/>
      <c r="BRK97"/>
      <c r="BRL97"/>
      <c r="BRM97"/>
      <c r="BRN97"/>
      <c r="BRO97"/>
      <c r="BRP97"/>
      <c r="BRQ97"/>
      <c r="BRR97"/>
      <c r="BRS97"/>
      <c r="BRT97"/>
      <c r="BRU97"/>
      <c r="BRV97"/>
      <c r="BRW97"/>
      <c r="BRX97"/>
      <c r="BRY97"/>
      <c r="BRZ97"/>
      <c r="BSA97"/>
      <c r="BSB97"/>
      <c r="BSC97"/>
      <c r="BSD97"/>
      <c r="BSE97"/>
      <c r="BSF97"/>
      <c r="BSG97"/>
      <c r="BSH97"/>
      <c r="BSI97"/>
      <c r="BSJ97"/>
      <c r="BSK97"/>
      <c r="BSL97"/>
      <c r="BSM97"/>
      <c r="BSN97"/>
      <c r="BSO97"/>
      <c r="BSP97"/>
      <c r="BSQ97"/>
      <c r="BSR97"/>
      <c r="BSS97"/>
      <c r="BST97"/>
      <c r="BSU97"/>
      <c r="BSV97"/>
      <c r="BSW97"/>
      <c r="BSX97"/>
      <c r="BSY97"/>
      <c r="BSZ97"/>
      <c r="BTA97"/>
      <c r="BTB97"/>
      <c r="BTC97"/>
      <c r="BTD97"/>
      <c r="BTE97"/>
      <c r="BTF97"/>
      <c r="BTG97"/>
      <c r="BTH97"/>
      <c r="BTI97"/>
      <c r="BTJ97"/>
      <c r="BTK97"/>
      <c r="BTL97"/>
      <c r="BTM97"/>
      <c r="BTN97"/>
      <c r="BTO97"/>
      <c r="BTP97"/>
      <c r="BTQ97"/>
      <c r="BTR97"/>
      <c r="BTS97"/>
      <c r="BTT97"/>
      <c r="BTU97"/>
      <c r="BTV97"/>
      <c r="BTW97"/>
      <c r="BTX97"/>
      <c r="BTY97"/>
      <c r="BTZ97"/>
      <c r="BUA97"/>
      <c r="BUB97"/>
      <c r="BUC97"/>
      <c r="BUD97"/>
      <c r="BUE97"/>
      <c r="BUF97"/>
      <c r="BUG97"/>
      <c r="BUH97"/>
      <c r="BUI97"/>
      <c r="BUJ97"/>
      <c r="BUK97"/>
      <c r="BUL97"/>
      <c r="BUM97"/>
      <c r="BUN97"/>
      <c r="BUO97"/>
      <c r="BUP97"/>
      <c r="BUQ97"/>
      <c r="BUR97"/>
      <c r="BUS97"/>
      <c r="BUT97"/>
      <c r="BUU97"/>
      <c r="BUV97"/>
      <c r="BUW97"/>
      <c r="BUX97"/>
      <c r="BUY97"/>
      <c r="BUZ97"/>
      <c r="BVA97"/>
      <c r="BVB97"/>
      <c r="BVC97"/>
      <c r="BVD97"/>
      <c r="BVE97"/>
      <c r="BVF97"/>
      <c r="BVG97"/>
      <c r="BVH97"/>
      <c r="BVI97"/>
      <c r="BVJ97"/>
      <c r="BVK97"/>
      <c r="BVL97"/>
      <c r="BVM97"/>
      <c r="BVN97"/>
      <c r="BVO97"/>
      <c r="BVP97"/>
      <c r="BVQ97"/>
      <c r="BVR97"/>
      <c r="BVS97"/>
      <c r="BVT97"/>
      <c r="BVU97"/>
      <c r="BVV97"/>
      <c r="BVW97"/>
      <c r="BVX97"/>
      <c r="BVY97"/>
      <c r="BVZ97"/>
      <c r="BWA97"/>
      <c r="BWB97"/>
      <c r="BWC97"/>
      <c r="BWD97"/>
      <c r="BWE97"/>
      <c r="BWF97"/>
      <c r="BWG97"/>
      <c r="BWH97"/>
      <c r="BWI97"/>
      <c r="BWJ97"/>
      <c r="BWK97"/>
      <c r="BWL97"/>
      <c r="BWM97"/>
      <c r="BWN97"/>
      <c r="BWO97"/>
      <c r="BWP97"/>
      <c r="BWQ97"/>
      <c r="BWR97"/>
      <c r="BWS97"/>
      <c r="BWT97"/>
      <c r="BWU97"/>
      <c r="BWV97"/>
      <c r="BWW97"/>
      <c r="BWX97"/>
      <c r="BWY97"/>
      <c r="BWZ97"/>
      <c r="BXA97"/>
      <c r="BXB97"/>
      <c r="BXC97"/>
      <c r="BXD97"/>
      <c r="BXE97"/>
      <c r="BXF97"/>
      <c r="BXG97"/>
      <c r="BXH97"/>
      <c r="BXI97"/>
      <c r="BXJ97"/>
      <c r="BXK97"/>
      <c r="BXL97"/>
      <c r="BXM97"/>
      <c r="BXN97"/>
      <c r="BXO97"/>
      <c r="BXP97"/>
      <c r="BXQ97"/>
      <c r="BXR97"/>
      <c r="BXS97"/>
      <c r="BXT97"/>
      <c r="BXU97"/>
      <c r="BXV97"/>
      <c r="BXW97"/>
      <c r="BXX97"/>
      <c r="BXY97"/>
      <c r="BXZ97"/>
      <c r="BYA97"/>
      <c r="BYB97"/>
      <c r="BYC97"/>
      <c r="BYD97"/>
      <c r="BYE97"/>
      <c r="BYF97"/>
      <c r="BYG97"/>
      <c r="BYH97"/>
      <c r="BYI97"/>
      <c r="BYJ97"/>
      <c r="BYK97"/>
      <c r="BYL97"/>
      <c r="BYM97"/>
      <c r="BYN97"/>
      <c r="BYO97"/>
      <c r="BYP97"/>
      <c r="BYQ97"/>
      <c r="BYR97"/>
      <c r="BYS97"/>
      <c r="BYT97"/>
      <c r="BYU97"/>
      <c r="BYV97"/>
      <c r="BYW97"/>
      <c r="BYX97"/>
      <c r="BYY97"/>
      <c r="BYZ97"/>
      <c r="BZA97"/>
      <c r="BZB97"/>
      <c r="BZC97"/>
      <c r="BZD97"/>
      <c r="BZE97"/>
      <c r="BZF97"/>
      <c r="BZG97"/>
      <c r="BZH97"/>
      <c r="BZI97"/>
      <c r="BZJ97"/>
      <c r="BZK97"/>
      <c r="BZL97"/>
      <c r="BZM97"/>
      <c r="BZN97"/>
      <c r="BZO97"/>
      <c r="BZP97"/>
      <c r="BZQ97"/>
      <c r="BZR97"/>
      <c r="BZS97"/>
      <c r="BZT97"/>
      <c r="BZU97"/>
      <c r="BZV97"/>
      <c r="BZW97"/>
      <c r="BZX97"/>
      <c r="BZY97"/>
      <c r="BZZ97"/>
      <c r="CAA97"/>
      <c r="CAB97"/>
      <c r="CAC97"/>
      <c r="CAD97"/>
      <c r="CAE97"/>
      <c r="CAF97"/>
      <c r="CAG97"/>
      <c r="CAH97"/>
      <c r="CAI97"/>
      <c r="CAJ97"/>
      <c r="CAK97"/>
      <c r="CAL97"/>
      <c r="CAM97"/>
      <c r="CAN97"/>
      <c r="CAO97"/>
      <c r="CAP97"/>
      <c r="CAQ97"/>
      <c r="CAR97"/>
      <c r="CAS97"/>
      <c r="CAT97"/>
      <c r="CAU97"/>
      <c r="CAV97"/>
      <c r="CAW97"/>
      <c r="CAX97"/>
      <c r="CAY97"/>
      <c r="CAZ97"/>
      <c r="CBA97"/>
      <c r="CBB97"/>
      <c r="CBC97"/>
      <c r="CBD97"/>
      <c r="CBE97"/>
      <c r="CBF97"/>
      <c r="CBG97"/>
      <c r="CBH97"/>
      <c r="CBI97"/>
      <c r="CBJ97"/>
      <c r="CBK97"/>
      <c r="CBL97"/>
      <c r="CBM97"/>
      <c r="CBN97"/>
      <c r="CBO97"/>
      <c r="CBP97"/>
      <c r="CBQ97"/>
      <c r="CBR97"/>
      <c r="CBS97"/>
      <c r="CBT97"/>
      <c r="CBU97"/>
      <c r="CBV97"/>
      <c r="CBW97"/>
      <c r="CBX97"/>
      <c r="CBY97"/>
      <c r="CBZ97"/>
      <c r="CCA97"/>
      <c r="CCB97"/>
      <c r="CCC97"/>
      <c r="CCD97"/>
      <c r="CCE97"/>
      <c r="CCF97"/>
      <c r="CCG97"/>
      <c r="CCH97"/>
      <c r="CCI97"/>
      <c r="CCJ97"/>
      <c r="CCK97"/>
      <c r="CCL97"/>
      <c r="CCM97"/>
      <c r="CCN97"/>
      <c r="CCO97"/>
      <c r="CCP97"/>
      <c r="CCQ97"/>
      <c r="CCR97"/>
      <c r="CCS97"/>
      <c r="CCT97"/>
      <c r="CCU97"/>
      <c r="CCV97"/>
      <c r="CCW97"/>
      <c r="CCX97"/>
      <c r="CCY97"/>
      <c r="CCZ97"/>
      <c r="CDA97"/>
      <c r="CDB97"/>
      <c r="CDC97"/>
      <c r="CDD97"/>
      <c r="CDE97"/>
      <c r="CDF97"/>
      <c r="CDG97"/>
      <c r="CDH97"/>
      <c r="CDI97"/>
      <c r="CDJ97"/>
      <c r="CDK97"/>
      <c r="CDL97"/>
      <c r="CDM97"/>
      <c r="CDN97"/>
      <c r="CDO97"/>
      <c r="CDP97"/>
      <c r="CDQ97"/>
      <c r="CDR97"/>
      <c r="CDS97"/>
      <c r="CDT97"/>
      <c r="CDU97"/>
      <c r="CDV97"/>
      <c r="CDW97"/>
      <c r="CDX97"/>
      <c r="CDY97"/>
      <c r="CDZ97"/>
      <c r="CEA97"/>
      <c r="CEB97"/>
      <c r="CEC97"/>
      <c r="CED97"/>
      <c r="CEE97"/>
      <c r="CEF97"/>
      <c r="CEG97"/>
      <c r="CEH97"/>
      <c r="CEI97"/>
      <c r="CEJ97"/>
      <c r="CEK97"/>
      <c r="CEL97"/>
      <c r="CEM97"/>
      <c r="CEN97"/>
      <c r="CEO97"/>
      <c r="CEP97"/>
      <c r="CEQ97"/>
      <c r="CER97"/>
      <c r="CES97"/>
      <c r="CET97"/>
      <c r="CEU97"/>
      <c r="CEV97"/>
      <c r="CEW97"/>
      <c r="CEX97"/>
      <c r="CEY97"/>
      <c r="CEZ97"/>
      <c r="CFA97"/>
      <c r="CFB97"/>
      <c r="CFC97"/>
      <c r="CFD97"/>
      <c r="CFE97"/>
      <c r="CFF97"/>
      <c r="CFG97"/>
      <c r="CFH97"/>
      <c r="CFI97"/>
      <c r="CFJ97"/>
      <c r="CFK97"/>
      <c r="CFL97"/>
      <c r="CFM97"/>
      <c r="CFN97"/>
      <c r="CFO97"/>
      <c r="CFP97"/>
      <c r="CFQ97"/>
      <c r="CFR97"/>
      <c r="CFS97"/>
      <c r="CFT97"/>
      <c r="CFU97"/>
      <c r="CFV97"/>
      <c r="CFW97"/>
      <c r="CFX97"/>
      <c r="CFY97"/>
      <c r="CFZ97"/>
      <c r="CGA97"/>
      <c r="CGB97"/>
      <c r="CGC97"/>
      <c r="CGD97"/>
      <c r="CGE97"/>
      <c r="CGF97"/>
      <c r="CGG97"/>
      <c r="CGH97"/>
      <c r="CGI97"/>
      <c r="CGJ97"/>
      <c r="CGK97"/>
      <c r="CGL97"/>
      <c r="CGM97"/>
      <c r="CGN97"/>
      <c r="CGO97"/>
      <c r="CGP97"/>
      <c r="CGQ97"/>
      <c r="CGR97"/>
      <c r="CGS97"/>
      <c r="CGT97"/>
      <c r="CGU97"/>
      <c r="CGV97"/>
      <c r="CGW97"/>
      <c r="CGX97"/>
      <c r="CGY97"/>
      <c r="CGZ97"/>
      <c r="CHA97"/>
      <c r="CHB97"/>
      <c r="CHC97"/>
      <c r="CHD97"/>
      <c r="CHE97"/>
      <c r="CHF97"/>
      <c r="CHG97"/>
      <c r="CHH97"/>
      <c r="CHI97"/>
      <c r="CHJ97"/>
      <c r="CHK97"/>
      <c r="CHL97"/>
      <c r="CHM97"/>
      <c r="CHN97"/>
      <c r="CHO97"/>
      <c r="CHP97"/>
      <c r="CHQ97"/>
      <c r="CHR97"/>
      <c r="CHS97"/>
      <c r="CHT97"/>
      <c r="CHU97"/>
      <c r="CHV97"/>
      <c r="CHW97"/>
      <c r="CHX97"/>
      <c r="CHY97"/>
      <c r="CHZ97"/>
      <c r="CIA97"/>
      <c r="CIB97"/>
      <c r="CIC97"/>
      <c r="CID97"/>
      <c r="CIE97"/>
      <c r="CIF97"/>
      <c r="CIG97"/>
      <c r="CIH97"/>
      <c r="CII97"/>
      <c r="CIJ97"/>
      <c r="CIK97"/>
      <c r="CIL97"/>
      <c r="CIM97"/>
      <c r="CIN97"/>
      <c r="CIO97"/>
      <c r="CIP97"/>
      <c r="CIQ97"/>
      <c r="CIR97"/>
      <c r="CIS97"/>
      <c r="CIT97"/>
      <c r="CIU97"/>
      <c r="CIV97"/>
      <c r="CIW97"/>
      <c r="CIX97"/>
      <c r="CIY97"/>
      <c r="CIZ97"/>
      <c r="CJA97"/>
      <c r="CJB97"/>
      <c r="CJC97"/>
      <c r="CJD97"/>
      <c r="CJE97"/>
      <c r="CJF97"/>
      <c r="CJG97"/>
      <c r="CJH97"/>
      <c r="CJI97"/>
      <c r="CJJ97"/>
      <c r="CJK97"/>
      <c r="CJL97"/>
      <c r="CJM97"/>
      <c r="CJN97"/>
      <c r="CJO97"/>
      <c r="CJP97"/>
      <c r="CJQ97"/>
      <c r="CJR97"/>
      <c r="CJS97"/>
      <c r="CJT97"/>
      <c r="CJU97"/>
      <c r="CJV97"/>
      <c r="CJW97"/>
      <c r="CJX97"/>
      <c r="CJY97"/>
      <c r="CJZ97"/>
      <c r="CKA97"/>
      <c r="CKB97"/>
      <c r="CKC97"/>
      <c r="CKD97"/>
      <c r="CKE97"/>
      <c r="CKF97"/>
      <c r="CKG97"/>
      <c r="CKH97"/>
      <c r="CKI97"/>
      <c r="CKJ97"/>
      <c r="CKK97"/>
      <c r="CKL97"/>
      <c r="CKM97"/>
      <c r="CKN97"/>
      <c r="CKO97"/>
      <c r="CKP97"/>
      <c r="CKQ97"/>
      <c r="CKR97"/>
      <c r="CKS97"/>
      <c r="CKT97"/>
      <c r="CKU97"/>
      <c r="CKV97"/>
      <c r="CKW97"/>
      <c r="CKX97"/>
      <c r="CKY97"/>
      <c r="CKZ97"/>
      <c r="CLA97"/>
      <c r="CLB97"/>
      <c r="CLC97"/>
      <c r="CLD97"/>
      <c r="CLE97"/>
      <c r="CLF97"/>
      <c r="CLG97"/>
      <c r="CLH97"/>
      <c r="CLI97"/>
      <c r="CLJ97"/>
      <c r="CLK97"/>
      <c r="CLL97"/>
      <c r="CLM97"/>
      <c r="CLN97"/>
      <c r="CLO97"/>
      <c r="CLP97"/>
      <c r="CLQ97"/>
      <c r="CLR97"/>
      <c r="CLS97"/>
      <c r="CLT97"/>
      <c r="CLU97"/>
      <c r="CLV97"/>
      <c r="CLW97"/>
      <c r="CLX97"/>
      <c r="CLY97"/>
      <c r="CLZ97"/>
      <c r="CMA97"/>
      <c r="CMB97"/>
      <c r="CMC97"/>
      <c r="CMD97"/>
      <c r="CME97"/>
      <c r="CMF97"/>
      <c r="CMG97"/>
      <c r="CMH97"/>
      <c r="CMI97"/>
      <c r="CMJ97"/>
      <c r="CMK97"/>
      <c r="CML97"/>
      <c r="CMM97"/>
      <c r="CMN97"/>
      <c r="CMO97"/>
      <c r="CMP97"/>
      <c r="CMQ97"/>
      <c r="CMR97"/>
      <c r="CMS97"/>
      <c r="CMT97"/>
      <c r="CMU97"/>
      <c r="CMV97"/>
      <c r="CMW97"/>
      <c r="CMX97"/>
      <c r="CMY97"/>
      <c r="CMZ97"/>
      <c r="CNA97"/>
      <c r="CNB97"/>
      <c r="CNC97"/>
      <c r="CND97"/>
      <c r="CNE97"/>
      <c r="CNF97"/>
      <c r="CNG97"/>
      <c r="CNH97"/>
      <c r="CNI97"/>
      <c r="CNJ97"/>
      <c r="CNK97"/>
      <c r="CNL97"/>
      <c r="CNM97"/>
      <c r="CNN97"/>
      <c r="CNO97"/>
      <c r="CNP97"/>
      <c r="CNQ97"/>
      <c r="CNR97"/>
      <c r="CNS97"/>
      <c r="CNT97"/>
      <c r="CNU97"/>
      <c r="CNV97"/>
      <c r="CNW97"/>
      <c r="CNX97"/>
      <c r="CNY97"/>
      <c r="CNZ97"/>
      <c r="COA97"/>
      <c r="COB97"/>
      <c r="COC97"/>
      <c r="COD97"/>
      <c r="COE97"/>
      <c r="COF97"/>
      <c r="COG97"/>
      <c r="COH97"/>
      <c r="COI97"/>
      <c r="COJ97"/>
      <c r="COK97"/>
      <c r="COL97"/>
      <c r="COM97"/>
      <c r="CON97"/>
      <c r="COO97"/>
      <c r="COP97"/>
      <c r="COQ97"/>
      <c r="COR97"/>
      <c r="COS97"/>
      <c r="COT97"/>
      <c r="COU97"/>
      <c r="COV97"/>
      <c r="COW97"/>
      <c r="COX97"/>
      <c r="COY97"/>
      <c r="COZ97"/>
      <c r="CPA97"/>
      <c r="CPB97"/>
      <c r="CPC97"/>
      <c r="CPD97"/>
      <c r="CPE97"/>
      <c r="CPF97"/>
      <c r="CPG97"/>
      <c r="CPH97"/>
      <c r="CPI97"/>
      <c r="CPJ97"/>
      <c r="CPK97"/>
      <c r="CPL97"/>
      <c r="CPM97"/>
      <c r="CPN97"/>
      <c r="CPO97"/>
      <c r="CPP97"/>
      <c r="CPQ97"/>
      <c r="CPR97"/>
      <c r="CPS97"/>
      <c r="CPT97"/>
      <c r="CPU97"/>
      <c r="CPV97"/>
      <c r="CPW97"/>
      <c r="CPX97"/>
      <c r="CPY97"/>
      <c r="CPZ97"/>
      <c r="CQA97"/>
      <c r="CQB97"/>
      <c r="CQC97"/>
      <c r="CQD97"/>
      <c r="CQE97"/>
      <c r="CQF97"/>
      <c r="CQG97"/>
      <c r="CQH97"/>
      <c r="CQI97"/>
      <c r="CQJ97"/>
      <c r="CQK97"/>
      <c r="CQL97"/>
      <c r="CQM97"/>
      <c r="CQN97"/>
      <c r="CQO97"/>
      <c r="CQP97"/>
      <c r="CQQ97"/>
      <c r="CQR97"/>
      <c r="CQS97"/>
      <c r="CQT97"/>
      <c r="CQU97"/>
      <c r="CQV97"/>
      <c r="CQW97"/>
      <c r="CQX97"/>
      <c r="CQY97"/>
      <c r="CQZ97"/>
      <c r="CRA97"/>
      <c r="CRB97"/>
      <c r="CRC97"/>
      <c r="CRD97"/>
      <c r="CRE97"/>
      <c r="CRF97"/>
      <c r="CRG97"/>
      <c r="CRH97"/>
      <c r="CRI97"/>
      <c r="CRJ97"/>
      <c r="CRK97"/>
      <c r="CRL97"/>
      <c r="CRM97"/>
      <c r="CRN97"/>
      <c r="CRO97"/>
      <c r="CRP97"/>
      <c r="CRQ97"/>
      <c r="CRR97"/>
      <c r="CRS97"/>
      <c r="CRT97"/>
      <c r="CRU97"/>
      <c r="CRV97"/>
      <c r="CRW97"/>
      <c r="CRX97"/>
      <c r="CRY97"/>
      <c r="CRZ97"/>
      <c r="CSA97"/>
      <c r="CSB97"/>
      <c r="CSC97"/>
      <c r="CSD97"/>
      <c r="CSE97"/>
      <c r="CSF97"/>
      <c r="CSG97"/>
      <c r="CSH97"/>
      <c r="CSI97"/>
      <c r="CSJ97"/>
      <c r="CSK97"/>
      <c r="CSL97"/>
      <c r="CSM97"/>
      <c r="CSN97"/>
      <c r="CSO97"/>
      <c r="CSP97"/>
      <c r="CSQ97"/>
      <c r="CSR97"/>
      <c r="CSS97"/>
      <c r="CST97"/>
      <c r="CSU97"/>
      <c r="CSV97"/>
      <c r="CSW97"/>
      <c r="CSX97"/>
      <c r="CSY97"/>
      <c r="CSZ97"/>
      <c r="CTA97"/>
      <c r="CTB97"/>
      <c r="CTC97"/>
      <c r="CTD97"/>
      <c r="CTE97"/>
      <c r="CTF97"/>
      <c r="CTG97"/>
      <c r="CTH97"/>
      <c r="CTI97"/>
      <c r="CTJ97"/>
      <c r="CTK97"/>
      <c r="CTL97"/>
      <c r="CTM97"/>
      <c r="CTN97"/>
      <c r="CTO97"/>
      <c r="CTP97"/>
      <c r="CTQ97"/>
      <c r="CTR97"/>
      <c r="CTS97"/>
      <c r="CTT97"/>
      <c r="CTU97"/>
      <c r="CTV97"/>
      <c r="CTW97"/>
      <c r="CTX97"/>
      <c r="CTY97"/>
      <c r="CTZ97"/>
      <c r="CUA97"/>
      <c r="CUB97"/>
      <c r="CUC97"/>
      <c r="CUD97"/>
      <c r="CUE97"/>
      <c r="CUF97"/>
      <c r="CUG97"/>
      <c r="CUH97"/>
      <c r="CUI97"/>
      <c r="CUJ97"/>
      <c r="CUK97"/>
      <c r="CUL97"/>
      <c r="CUM97"/>
      <c r="CUN97"/>
      <c r="CUO97"/>
      <c r="CUP97"/>
      <c r="CUQ97"/>
      <c r="CUR97"/>
      <c r="CUS97"/>
      <c r="CUT97"/>
      <c r="CUU97"/>
      <c r="CUV97"/>
      <c r="CUW97"/>
      <c r="CUX97"/>
      <c r="CUY97"/>
      <c r="CUZ97"/>
      <c r="CVA97"/>
      <c r="CVB97"/>
      <c r="CVC97"/>
      <c r="CVD97"/>
      <c r="CVE97"/>
      <c r="CVF97"/>
      <c r="CVG97"/>
      <c r="CVH97"/>
      <c r="CVI97"/>
      <c r="CVJ97"/>
      <c r="CVK97"/>
      <c r="CVL97"/>
      <c r="CVM97"/>
      <c r="CVN97"/>
      <c r="CVO97"/>
      <c r="CVP97"/>
      <c r="CVQ97"/>
      <c r="CVR97"/>
      <c r="CVS97"/>
      <c r="CVT97"/>
      <c r="CVU97"/>
      <c r="CVV97"/>
      <c r="CVW97"/>
      <c r="CVX97"/>
      <c r="CVY97"/>
      <c r="CVZ97"/>
      <c r="CWA97"/>
      <c r="CWB97"/>
      <c r="CWC97"/>
      <c r="CWD97"/>
      <c r="CWE97"/>
      <c r="CWF97"/>
      <c r="CWG97"/>
      <c r="CWH97"/>
      <c r="CWI97"/>
      <c r="CWJ97"/>
      <c r="CWK97"/>
      <c r="CWL97"/>
      <c r="CWM97"/>
      <c r="CWN97"/>
      <c r="CWO97"/>
      <c r="CWP97"/>
      <c r="CWQ97"/>
      <c r="CWR97"/>
      <c r="CWS97"/>
      <c r="CWT97"/>
      <c r="CWU97"/>
      <c r="CWV97"/>
      <c r="CWW97"/>
      <c r="CWX97"/>
      <c r="CWY97"/>
      <c r="CWZ97"/>
      <c r="CXA97"/>
      <c r="CXB97"/>
      <c r="CXC97"/>
      <c r="CXD97"/>
      <c r="CXE97"/>
      <c r="CXF97"/>
      <c r="CXG97"/>
      <c r="CXH97"/>
      <c r="CXI97"/>
      <c r="CXJ97"/>
      <c r="CXK97"/>
      <c r="CXL97"/>
      <c r="CXM97"/>
      <c r="CXN97"/>
      <c r="CXO97"/>
      <c r="CXP97"/>
      <c r="CXQ97"/>
      <c r="CXR97"/>
      <c r="CXS97"/>
      <c r="CXT97"/>
      <c r="CXU97"/>
      <c r="CXV97"/>
      <c r="CXW97"/>
      <c r="CXX97"/>
      <c r="CXY97"/>
      <c r="CXZ97"/>
      <c r="CYA97"/>
      <c r="CYB97"/>
      <c r="CYC97"/>
      <c r="CYD97"/>
      <c r="CYE97"/>
      <c r="CYF97"/>
      <c r="CYG97"/>
      <c r="CYH97"/>
      <c r="CYI97"/>
      <c r="CYJ97"/>
      <c r="CYK97"/>
      <c r="CYL97"/>
      <c r="CYM97"/>
      <c r="CYN97"/>
      <c r="CYO97"/>
      <c r="CYP97"/>
      <c r="CYQ97"/>
      <c r="CYR97"/>
      <c r="CYS97"/>
      <c r="CYT97"/>
      <c r="CYU97"/>
      <c r="CYV97"/>
      <c r="CYW97"/>
      <c r="CYX97"/>
      <c r="CYY97"/>
      <c r="CYZ97"/>
      <c r="CZA97"/>
      <c r="CZB97"/>
      <c r="CZC97"/>
      <c r="CZD97"/>
      <c r="CZE97"/>
      <c r="CZF97"/>
      <c r="CZG97"/>
      <c r="CZH97"/>
      <c r="CZI97"/>
      <c r="CZJ97"/>
      <c r="CZK97"/>
      <c r="CZL97"/>
      <c r="CZM97"/>
      <c r="CZN97"/>
      <c r="CZO97"/>
      <c r="CZP97"/>
      <c r="CZQ97"/>
      <c r="CZR97"/>
      <c r="CZS97"/>
      <c r="CZT97"/>
      <c r="CZU97"/>
      <c r="CZV97"/>
      <c r="CZW97"/>
      <c r="CZX97"/>
      <c r="CZY97"/>
      <c r="CZZ97"/>
      <c r="DAA97"/>
      <c r="DAB97"/>
      <c r="DAC97"/>
      <c r="DAD97"/>
      <c r="DAE97"/>
      <c r="DAF97"/>
      <c r="DAG97"/>
      <c r="DAH97"/>
      <c r="DAI97"/>
      <c r="DAJ97"/>
      <c r="DAK97"/>
      <c r="DAL97"/>
      <c r="DAM97"/>
      <c r="DAN97"/>
      <c r="DAO97"/>
      <c r="DAP97"/>
      <c r="DAQ97"/>
      <c r="DAR97"/>
      <c r="DAS97"/>
      <c r="DAT97"/>
      <c r="DAU97"/>
      <c r="DAV97"/>
      <c r="DAW97"/>
      <c r="DAX97"/>
      <c r="DAY97"/>
      <c r="DAZ97"/>
      <c r="DBA97"/>
      <c r="DBB97"/>
      <c r="DBC97"/>
      <c r="DBD97"/>
      <c r="DBE97"/>
      <c r="DBF97"/>
      <c r="DBG97"/>
      <c r="DBH97"/>
      <c r="DBI97"/>
      <c r="DBJ97"/>
      <c r="DBK97"/>
      <c r="DBL97"/>
      <c r="DBM97"/>
      <c r="DBN97"/>
      <c r="DBO97"/>
      <c r="DBP97"/>
      <c r="DBQ97"/>
      <c r="DBR97"/>
      <c r="DBS97"/>
      <c r="DBT97"/>
      <c r="DBU97"/>
      <c r="DBV97"/>
      <c r="DBW97"/>
      <c r="DBX97"/>
      <c r="DBY97"/>
      <c r="DBZ97"/>
      <c r="DCA97"/>
      <c r="DCB97"/>
      <c r="DCC97"/>
      <c r="DCD97"/>
      <c r="DCE97"/>
      <c r="DCF97"/>
      <c r="DCG97"/>
      <c r="DCH97"/>
      <c r="DCI97"/>
      <c r="DCJ97"/>
      <c r="DCK97"/>
      <c r="DCL97"/>
      <c r="DCM97"/>
      <c r="DCN97"/>
      <c r="DCO97"/>
      <c r="DCP97"/>
      <c r="DCQ97"/>
      <c r="DCR97"/>
      <c r="DCS97"/>
      <c r="DCT97"/>
      <c r="DCU97"/>
      <c r="DCV97"/>
      <c r="DCW97"/>
      <c r="DCX97"/>
      <c r="DCY97"/>
      <c r="DCZ97"/>
      <c r="DDA97"/>
      <c r="DDB97"/>
      <c r="DDC97"/>
      <c r="DDD97"/>
      <c r="DDE97"/>
      <c r="DDF97"/>
      <c r="DDG97"/>
      <c r="DDH97"/>
      <c r="DDI97"/>
      <c r="DDJ97"/>
      <c r="DDK97"/>
      <c r="DDL97"/>
      <c r="DDM97"/>
      <c r="DDN97"/>
      <c r="DDO97"/>
      <c r="DDP97"/>
      <c r="DDQ97"/>
      <c r="DDR97"/>
      <c r="DDS97"/>
      <c r="DDT97"/>
      <c r="DDU97"/>
      <c r="DDV97"/>
      <c r="DDW97"/>
      <c r="DDX97"/>
      <c r="DDY97"/>
      <c r="DDZ97"/>
      <c r="DEA97"/>
      <c r="DEB97"/>
      <c r="DEC97"/>
      <c r="DED97"/>
      <c r="DEE97"/>
      <c r="DEF97"/>
      <c r="DEG97"/>
      <c r="DEH97"/>
      <c r="DEI97"/>
      <c r="DEJ97"/>
      <c r="DEK97"/>
      <c r="DEL97"/>
      <c r="DEM97"/>
      <c r="DEN97"/>
      <c r="DEO97"/>
      <c r="DEP97"/>
      <c r="DEQ97"/>
      <c r="DER97"/>
      <c r="DES97"/>
      <c r="DET97"/>
      <c r="DEU97"/>
      <c r="DEV97"/>
      <c r="DEW97"/>
      <c r="DEX97"/>
      <c r="DEY97"/>
      <c r="DEZ97"/>
      <c r="DFA97"/>
      <c r="DFB97"/>
      <c r="DFC97"/>
      <c r="DFD97"/>
      <c r="DFE97"/>
      <c r="DFF97"/>
      <c r="DFG97"/>
      <c r="DFH97"/>
      <c r="DFI97"/>
      <c r="DFJ97"/>
      <c r="DFK97"/>
      <c r="DFL97"/>
      <c r="DFM97"/>
      <c r="DFN97"/>
      <c r="DFO97"/>
      <c r="DFP97"/>
      <c r="DFQ97"/>
      <c r="DFR97"/>
      <c r="DFS97"/>
      <c r="DFT97"/>
      <c r="DFU97"/>
      <c r="DFV97"/>
      <c r="DFW97"/>
      <c r="DFX97"/>
      <c r="DFY97"/>
      <c r="DFZ97"/>
      <c r="DGA97"/>
      <c r="DGB97"/>
      <c r="DGC97"/>
      <c r="DGD97"/>
      <c r="DGE97"/>
      <c r="DGF97"/>
      <c r="DGG97"/>
      <c r="DGH97"/>
      <c r="DGI97"/>
      <c r="DGJ97"/>
      <c r="DGK97"/>
      <c r="DGL97"/>
      <c r="DGM97"/>
      <c r="DGN97"/>
      <c r="DGO97"/>
      <c r="DGP97"/>
      <c r="DGQ97"/>
      <c r="DGR97"/>
      <c r="DGS97"/>
      <c r="DGT97"/>
      <c r="DGU97"/>
      <c r="DGV97"/>
      <c r="DGW97"/>
      <c r="DGX97"/>
      <c r="DGY97"/>
      <c r="DGZ97"/>
      <c r="DHA97"/>
      <c r="DHB97"/>
      <c r="DHC97"/>
      <c r="DHD97"/>
      <c r="DHE97"/>
      <c r="DHF97"/>
      <c r="DHG97"/>
      <c r="DHH97"/>
      <c r="DHI97"/>
      <c r="DHJ97"/>
      <c r="DHK97"/>
      <c r="DHL97"/>
      <c r="DHM97"/>
      <c r="DHN97"/>
      <c r="DHO97"/>
      <c r="DHP97"/>
      <c r="DHQ97"/>
      <c r="DHR97"/>
      <c r="DHS97"/>
      <c r="DHT97"/>
      <c r="DHU97"/>
      <c r="DHV97"/>
      <c r="DHW97"/>
      <c r="DHX97"/>
      <c r="DHY97"/>
      <c r="DHZ97"/>
      <c r="DIA97"/>
      <c r="DIB97"/>
      <c r="DIC97"/>
      <c r="DID97"/>
      <c r="DIE97"/>
      <c r="DIF97"/>
      <c r="DIG97"/>
      <c r="DIH97"/>
      <c r="DII97"/>
      <c r="DIJ97"/>
      <c r="DIK97"/>
      <c r="DIL97"/>
      <c r="DIM97"/>
      <c r="DIN97"/>
      <c r="DIO97"/>
      <c r="DIP97"/>
      <c r="DIQ97"/>
      <c r="DIR97"/>
      <c r="DIS97"/>
      <c r="DIT97"/>
      <c r="DIU97"/>
      <c r="DIV97"/>
      <c r="DIW97"/>
      <c r="DIX97"/>
      <c r="DIY97"/>
      <c r="DIZ97"/>
      <c r="DJA97"/>
      <c r="DJB97"/>
      <c r="DJC97"/>
      <c r="DJD97"/>
      <c r="DJE97"/>
      <c r="DJF97"/>
      <c r="DJG97"/>
      <c r="DJH97"/>
      <c r="DJI97"/>
      <c r="DJJ97"/>
      <c r="DJK97"/>
      <c r="DJL97"/>
      <c r="DJM97"/>
      <c r="DJN97"/>
      <c r="DJO97"/>
      <c r="DJP97"/>
      <c r="DJQ97"/>
      <c r="DJR97"/>
      <c r="DJS97"/>
      <c r="DJT97"/>
      <c r="DJU97"/>
      <c r="DJV97"/>
      <c r="DJW97"/>
      <c r="DJX97"/>
      <c r="DJY97"/>
      <c r="DJZ97"/>
      <c r="DKA97"/>
      <c r="DKB97"/>
      <c r="DKC97"/>
      <c r="DKD97"/>
      <c r="DKE97"/>
      <c r="DKF97"/>
      <c r="DKG97"/>
      <c r="DKH97"/>
      <c r="DKI97"/>
      <c r="DKJ97"/>
      <c r="DKK97"/>
      <c r="DKL97"/>
      <c r="DKM97"/>
      <c r="DKN97"/>
      <c r="DKO97"/>
      <c r="DKP97"/>
      <c r="DKQ97"/>
      <c r="DKR97"/>
      <c r="DKS97"/>
      <c r="DKT97"/>
      <c r="DKU97"/>
      <c r="DKV97"/>
      <c r="DKW97"/>
      <c r="DKX97"/>
      <c r="DKY97"/>
      <c r="DKZ97"/>
      <c r="DLA97"/>
      <c r="DLB97"/>
      <c r="DLC97"/>
      <c r="DLD97"/>
      <c r="DLE97"/>
      <c r="DLF97"/>
      <c r="DLG97"/>
      <c r="DLH97"/>
      <c r="DLI97"/>
      <c r="DLJ97"/>
      <c r="DLK97"/>
      <c r="DLL97"/>
      <c r="DLM97"/>
      <c r="DLN97"/>
      <c r="DLO97"/>
      <c r="DLP97"/>
      <c r="DLQ97"/>
      <c r="DLR97"/>
      <c r="DLS97"/>
      <c r="DLT97"/>
      <c r="DLU97"/>
      <c r="DLV97"/>
      <c r="DLW97"/>
      <c r="DLX97"/>
      <c r="DLY97"/>
      <c r="DLZ97"/>
      <c r="DMA97"/>
      <c r="DMB97"/>
      <c r="DMC97"/>
      <c r="DMD97"/>
      <c r="DME97"/>
      <c r="DMF97"/>
      <c r="DMG97"/>
      <c r="DMH97"/>
      <c r="DMI97"/>
      <c r="DMJ97"/>
      <c r="DMK97"/>
      <c r="DML97"/>
      <c r="DMM97"/>
      <c r="DMN97"/>
      <c r="DMO97"/>
      <c r="DMP97"/>
      <c r="DMQ97"/>
      <c r="DMR97"/>
      <c r="DMS97"/>
      <c r="DMT97"/>
      <c r="DMU97"/>
      <c r="DMV97"/>
      <c r="DMW97"/>
      <c r="DMX97"/>
      <c r="DMY97"/>
      <c r="DMZ97"/>
      <c r="DNA97"/>
      <c r="DNB97"/>
      <c r="DNC97"/>
      <c r="DND97"/>
      <c r="DNE97"/>
      <c r="DNF97"/>
      <c r="DNG97"/>
      <c r="DNH97"/>
      <c r="DNI97"/>
      <c r="DNJ97"/>
      <c r="DNK97"/>
      <c r="DNL97"/>
      <c r="DNM97"/>
      <c r="DNN97"/>
      <c r="DNO97"/>
      <c r="DNP97"/>
      <c r="DNQ97"/>
      <c r="DNR97"/>
      <c r="DNS97"/>
      <c r="DNT97"/>
      <c r="DNU97"/>
      <c r="DNV97"/>
      <c r="DNW97"/>
      <c r="DNX97"/>
      <c r="DNY97"/>
      <c r="DNZ97"/>
      <c r="DOA97"/>
      <c r="DOB97"/>
      <c r="DOC97"/>
      <c r="DOD97"/>
      <c r="DOE97"/>
      <c r="DOF97"/>
      <c r="DOG97"/>
      <c r="DOH97"/>
      <c r="DOI97"/>
      <c r="DOJ97"/>
      <c r="DOK97"/>
      <c r="DOL97"/>
      <c r="DOM97"/>
      <c r="DON97"/>
      <c r="DOO97"/>
      <c r="DOP97"/>
      <c r="DOQ97"/>
      <c r="DOR97"/>
      <c r="DOS97"/>
      <c r="DOT97"/>
      <c r="DOU97"/>
      <c r="DOV97"/>
      <c r="DOW97"/>
      <c r="DOX97"/>
      <c r="DOY97"/>
      <c r="DOZ97"/>
      <c r="DPA97"/>
      <c r="DPB97"/>
      <c r="DPC97"/>
      <c r="DPD97"/>
      <c r="DPE97"/>
      <c r="DPF97"/>
      <c r="DPG97"/>
      <c r="DPH97"/>
      <c r="DPI97"/>
      <c r="DPJ97"/>
      <c r="DPK97"/>
      <c r="DPL97"/>
      <c r="DPM97"/>
      <c r="DPN97"/>
      <c r="DPO97"/>
      <c r="DPP97"/>
      <c r="DPQ97"/>
      <c r="DPR97"/>
      <c r="DPS97"/>
      <c r="DPT97"/>
      <c r="DPU97"/>
      <c r="DPV97"/>
      <c r="DPW97"/>
      <c r="DPX97"/>
      <c r="DPY97"/>
      <c r="DPZ97"/>
      <c r="DQA97"/>
      <c r="DQB97"/>
      <c r="DQC97"/>
      <c r="DQD97"/>
      <c r="DQE97"/>
      <c r="DQF97"/>
      <c r="DQG97"/>
      <c r="DQH97"/>
      <c r="DQI97"/>
      <c r="DQJ97"/>
      <c r="DQK97"/>
      <c r="DQL97"/>
      <c r="DQM97"/>
      <c r="DQN97"/>
      <c r="DQO97"/>
      <c r="DQP97"/>
      <c r="DQQ97"/>
      <c r="DQR97"/>
      <c r="DQS97"/>
      <c r="DQT97"/>
      <c r="DQU97"/>
      <c r="DQV97"/>
      <c r="DQW97"/>
      <c r="DQX97"/>
      <c r="DQY97"/>
      <c r="DQZ97"/>
      <c r="DRA97"/>
      <c r="DRB97"/>
      <c r="DRC97"/>
      <c r="DRD97"/>
      <c r="DRE97"/>
      <c r="DRF97"/>
      <c r="DRG97"/>
      <c r="DRH97"/>
      <c r="DRI97"/>
      <c r="DRJ97"/>
      <c r="DRK97"/>
      <c r="DRL97"/>
      <c r="DRM97"/>
      <c r="DRN97"/>
      <c r="DRO97"/>
      <c r="DRP97"/>
      <c r="DRQ97"/>
      <c r="DRR97"/>
      <c r="DRS97"/>
      <c r="DRT97"/>
      <c r="DRU97"/>
      <c r="DRV97"/>
      <c r="DRW97"/>
      <c r="DRX97"/>
      <c r="DRY97"/>
      <c r="DRZ97"/>
      <c r="DSA97"/>
      <c r="DSB97"/>
      <c r="DSC97"/>
      <c r="DSD97"/>
      <c r="DSE97"/>
      <c r="DSF97"/>
      <c r="DSG97"/>
      <c r="DSH97"/>
      <c r="DSI97"/>
      <c r="DSJ97"/>
      <c r="DSK97"/>
      <c r="DSL97"/>
      <c r="DSM97"/>
      <c r="DSN97"/>
      <c r="DSO97"/>
      <c r="DSP97"/>
      <c r="DSQ97"/>
      <c r="DSR97"/>
      <c r="DSS97"/>
      <c r="DST97"/>
      <c r="DSU97"/>
      <c r="DSV97"/>
      <c r="DSW97"/>
      <c r="DSX97"/>
      <c r="DSY97"/>
      <c r="DSZ97"/>
      <c r="DTA97"/>
      <c r="DTB97"/>
      <c r="DTC97"/>
      <c r="DTD97"/>
      <c r="DTE97"/>
      <c r="DTF97"/>
      <c r="DTG97"/>
      <c r="DTH97"/>
      <c r="DTI97"/>
      <c r="DTJ97"/>
      <c r="DTK97"/>
      <c r="DTL97"/>
      <c r="DTM97"/>
      <c r="DTN97"/>
      <c r="DTO97"/>
      <c r="DTP97"/>
      <c r="DTQ97"/>
      <c r="DTR97"/>
      <c r="DTS97"/>
      <c r="DTT97"/>
      <c r="DTU97"/>
      <c r="DTV97"/>
      <c r="DTW97"/>
      <c r="DTX97"/>
      <c r="DTY97"/>
      <c r="DTZ97"/>
      <c r="DUA97"/>
      <c r="DUB97"/>
      <c r="DUC97"/>
      <c r="DUD97"/>
      <c r="DUE97"/>
      <c r="DUF97"/>
      <c r="DUG97"/>
      <c r="DUH97"/>
      <c r="DUI97"/>
      <c r="DUJ97"/>
      <c r="DUK97"/>
      <c r="DUL97"/>
      <c r="DUM97"/>
      <c r="DUN97"/>
      <c r="DUO97"/>
      <c r="DUP97"/>
      <c r="DUQ97"/>
      <c r="DUR97"/>
      <c r="DUS97"/>
      <c r="DUT97"/>
      <c r="DUU97"/>
      <c r="DUV97"/>
      <c r="DUW97"/>
      <c r="DUX97"/>
      <c r="DUY97"/>
      <c r="DUZ97"/>
      <c r="DVA97"/>
      <c r="DVB97"/>
      <c r="DVC97"/>
      <c r="DVD97"/>
      <c r="DVE97"/>
      <c r="DVF97"/>
      <c r="DVG97"/>
      <c r="DVH97"/>
      <c r="DVI97"/>
      <c r="DVJ97"/>
      <c r="DVK97"/>
      <c r="DVL97"/>
      <c r="DVM97"/>
      <c r="DVN97"/>
      <c r="DVO97"/>
      <c r="DVP97"/>
      <c r="DVQ97"/>
      <c r="DVR97"/>
      <c r="DVS97"/>
      <c r="DVT97"/>
      <c r="DVU97"/>
      <c r="DVV97"/>
      <c r="DVW97"/>
      <c r="DVX97"/>
      <c r="DVY97"/>
      <c r="DVZ97"/>
      <c r="DWA97"/>
      <c r="DWB97"/>
      <c r="DWC97"/>
      <c r="DWD97"/>
      <c r="DWE97"/>
      <c r="DWF97"/>
      <c r="DWG97"/>
      <c r="DWH97"/>
      <c r="DWI97"/>
      <c r="DWJ97"/>
      <c r="DWK97"/>
      <c r="DWL97"/>
      <c r="DWM97"/>
      <c r="DWN97"/>
      <c r="DWO97"/>
      <c r="DWP97"/>
      <c r="DWQ97"/>
      <c r="DWR97"/>
      <c r="DWS97"/>
      <c r="DWT97"/>
      <c r="DWU97"/>
      <c r="DWV97"/>
      <c r="DWW97"/>
      <c r="DWX97"/>
      <c r="DWY97"/>
      <c r="DWZ97"/>
      <c r="DXA97"/>
      <c r="DXB97"/>
      <c r="DXC97"/>
      <c r="DXD97"/>
      <c r="DXE97"/>
      <c r="DXF97"/>
      <c r="DXG97"/>
      <c r="DXH97"/>
      <c r="DXI97"/>
      <c r="DXJ97"/>
      <c r="DXK97"/>
      <c r="DXL97"/>
      <c r="DXM97"/>
      <c r="DXN97"/>
      <c r="DXO97"/>
      <c r="DXP97"/>
      <c r="DXQ97"/>
      <c r="DXR97"/>
      <c r="DXS97"/>
      <c r="DXT97"/>
      <c r="DXU97"/>
      <c r="DXV97"/>
      <c r="DXW97"/>
      <c r="DXX97"/>
      <c r="DXY97"/>
      <c r="DXZ97"/>
      <c r="DYA97"/>
      <c r="DYB97"/>
      <c r="DYC97"/>
      <c r="DYD97"/>
      <c r="DYE97"/>
      <c r="DYF97"/>
      <c r="DYG97"/>
      <c r="DYH97"/>
      <c r="DYI97"/>
      <c r="DYJ97"/>
      <c r="DYK97"/>
      <c r="DYL97"/>
      <c r="DYM97"/>
      <c r="DYN97"/>
      <c r="DYO97"/>
      <c r="DYP97"/>
      <c r="DYQ97"/>
      <c r="DYR97"/>
      <c r="DYS97"/>
      <c r="DYT97"/>
      <c r="DYU97"/>
      <c r="DYV97"/>
      <c r="DYW97"/>
      <c r="DYX97"/>
      <c r="DYY97"/>
      <c r="DYZ97"/>
      <c r="DZA97"/>
      <c r="DZB97"/>
      <c r="DZC97"/>
      <c r="DZD97"/>
      <c r="DZE97"/>
      <c r="DZF97"/>
      <c r="DZG97"/>
      <c r="DZH97"/>
      <c r="DZI97"/>
      <c r="DZJ97"/>
      <c r="DZK97"/>
      <c r="DZL97"/>
      <c r="DZM97"/>
      <c r="DZN97"/>
      <c r="DZO97"/>
      <c r="DZP97"/>
      <c r="DZQ97"/>
      <c r="DZR97"/>
      <c r="DZS97"/>
      <c r="DZT97"/>
      <c r="DZU97"/>
      <c r="DZV97"/>
      <c r="DZW97"/>
      <c r="DZX97"/>
      <c r="DZY97"/>
      <c r="DZZ97"/>
      <c r="EAA97"/>
      <c r="EAB97"/>
      <c r="EAC97"/>
      <c r="EAD97"/>
      <c r="EAE97"/>
      <c r="EAF97"/>
      <c r="EAG97"/>
      <c r="EAH97"/>
      <c r="EAI97"/>
      <c r="EAJ97"/>
      <c r="EAK97"/>
      <c r="EAL97"/>
      <c r="EAM97"/>
      <c r="EAN97"/>
      <c r="EAO97"/>
      <c r="EAP97"/>
      <c r="EAQ97"/>
      <c r="EAR97"/>
      <c r="EAS97"/>
      <c r="EAT97"/>
      <c r="EAU97"/>
      <c r="EAV97"/>
      <c r="EAW97"/>
      <c r="EAX97"/>
      <c r="EAY97"/>
      <c r="EAZ97"/>
      <c r="EBA97"/>
      <c r="EBB97"/>
      <c r="EBC97"/>
      <c r="EBD97"/>
      <c r="EBE97"/>
      <c r="EBF97"/>
      <c r="EBG97"/>
      <c r="EBH97"/>
      <c r="EBI97"/>
      <c r="EBJ97"/>
      <c r="EBK97"/>
      <c r="EBL97"/>
      <c r="EBM97"/>
      <c r="EBN97"/>
      <c r="EBO97"/>
      <c r="EBP97"/>
      <c r="EBQ97"/>
      <c r="EBR97"/>
      <c r="EBS97"/>
      <c r="EBT97"/>
      <c r="EBU97"/>
      <c r="EBV97"/>
      <c r="EBW97"/>
      <c r="EBX97"/>
      <c r="EBY97"/>
      <c r="EBZ97"/>
      <c r="ECA97"/>
      <c r="ECB97"/>
      <c r="ECC97"/>
      <c r="ECD97"/>
      <c r="ECE97"/>
      <c r="ECF97"/>
      <c r="ECG97"/>
      <c r="ECH97"/>
      <c r="ECI97"/>
      <c r="ECJ97"/>
      <c r="ECK97"/>
      <c r="ECL97"/>
      <c r="ECM97"/>
      <c r="ECN97"/>
      <c r="ECO97"/>
      <c r="ECP97"/>
      <c r="ECQ97"/>
      <c r="ECR97"/>
      <c r="ECS97"/>
      <c r="ECT97"/>
      <c r="ECU97"/>
      <c r="ECV97"/>
      <c r="ECW97"/>
      <c r="ECX97"/>
      <c r="ECY97"/>
      <c r="ECZ97"/>
      <c r="EDA97"/>
      <c r="EDB97"/>
      <c r="EDC97"/>
      <c r="EDD97"/>
      <c r="EDE97"/>
      <c r="EDF97"/>
      <c r="EDG97"/>
      <c r="EDH97"/>
      <c r="EDI97"/>
      <c r="EDJ97"/>
      <c r="EDK97"/>
      <c r="EDL97"/>
      <c r="EDM97"/>
      <c r="EDN97"/>
      <c r="EDO97"/>
      <c r="EDP97"/>
      <c r="EDQ97"/>
      <c r="EDR97"/>
      <c r="EDS97"/>
      <c r="EDT97"/>
      <c r="EDU97"/>
      <c r="EDV97"/>
      <c r="EDW97"/>
      <c r="EDX97"/>
      <c r="EDY97"/>
      <c r="EDZ97"/>
      <c r="EEA97"/>
      <c r="EEB97"/>
      <c r="EEC97"/>
      <c r="EED97"/>
      <c r="EEE97"/>
      <c r="EEF97"/>
      <c r="EEG97"/>
      <c r="EEH97"/>
      <c r="EEI97"/>
      <c r="EEJ97"/>
      <c r="EEK97"/>
      <c r="EEL97"/>
      <c r="EEM97"/>
      <c r="EEN97"/>
      <c r="EEO97"/>
      <c r="EEP97"/>
      <c r="EEQ97"/>
      <c r="EER97"/>
      <c r="EES97"/>
      <c r="EET97"/>
      <c r="EEU97"/>
      <c r="EEV97"/>
      <c r="EEW97"/>
      <c r="EEX97"/>
      <c r="EEY97"/>
      <c r="EEZ97"/>
      <c r="EFA97"/>
      <c r="EFB97"/>
      <c r="EFC97"/>
      <c r="EFD97"/>
      <c r="EFE97"/>
      <c r="EFF97"/>
      <c r="EFG97"/>
      <c r="EFH97"/>
      <c r="EFI97"/>
      <c r="EFJ97"/>
      <c r="EFK97"/>
      <c r="EFL97"/>
      <c r="EFM97"/>
      <c r="EFN97"/>
      <c r="EFO97"/>
      <c r="EFP97"/>
      <c r="EFQ97"/>
      <c r="EFR97"/>
      <c r="EFS97"/>
      <c r="EFT97"/>
      <c r="EFU97"/>
      <c r="EFV97"/>
      <c r="EFW97"/>
      <c r="EFX97"/>
      <c r="EFY97"/>
      <c r="EFZ97"/>
      <c r="EGA97"/>
      <c r="EGB97"/>
      <c r="EGC97"/>
      <c r="EGD97"/>
      <c r="EGE97"/>
      <c r="EGF97"/>
      <c r="EGG97"/>
      <c r="EGH97"/>
      <c r="EGI97"/>
      <c r="EGJ97"/>
      <c r="EGK97"/>
      <c r="EGL97"/>
      <c r="EGM97"/>
      <c r="EGN97"/>
      <c r="EGO97"/>
      <c r="EGP97"/>
      <c r="EGQ97"/>
      <c r="EGR97"/>
      <c r="EGS97"/>
      <c r="EGT97"/>
      <c r="EGU97"/>
      <c r="EGV97"/>
      <c r="EGW97"/>
      <c r="EGX97"/>
      <c r="EGY97"/>
      <c r="EGZ97"/>
      <c r="EHA97"/>
      <c r="EHB97"/>
      <c r="EHC97"/>
      <c r="EHD97"/>
      <c r="EHE97"/>
      <c r="EHF97"/>
      <c r="EHG97"/>
      <c r="EHH97"/>
      <c r="EHI97"/>
      <c r="EHJ97"/>
      <c r="EHK97"/>
      <c r="EHL97"/>
      <c r="EHM97"/>
      <c r="EHN97"/>
      <c r="EHO97"/>
      <c r="EHP97"/>
      <c r="EHQ97"/>
      <c r="EHR97"/>
      <c r="EHS97"/>
      <c r="EHT97"/>
      <c r="EHU97"/>
      <c r="EHV97"/>
      <c r="EHW97"/>
      <c r="EHX97"/>
      <c r="EHY97"/>
      <c r="EHZ97"/>
      <c r="EIA97"/>
      <c r="EIB97"/>
      <c r="EIC97"/>
      <c r="EID97"/>
      <c r="EIE97"/>
      <c r="EIF97"/>
      <c r="EIG97"/>
      <c r="EIH97"/>
      <c r="EII97"/>
      <c r="EIJ97"/>
      <c r="EIK97"/>
      <c r="EIL97"/>
      <c r="EIM97"/>
      <c r="EIN97"/>
      <c r="EIO97"/>
      <c r="EIP97"/>
      <c r="EIQ97"/>
      <c r="EIR97"/>
      <c r="EIS97"/>
      <c r="EIT97"/>
      <c r="EIU97"/>
      <c r="EIV97"/>
      <c r="EIW97"/>
      <c r="EIX97"/>
      <c r="EIY97"/>
      <c r="EIZ97"/>
      <c r="EJA97"/>
      <c r="EJB97"/>
      <c r="EJC97"/>
      <c r="EJD97"/>
      <c r="EJE97"/>
      <c r="EJF97"/>
      <c r="EJG97"/>
      <c r="EJH97"/>
      <c r="EJI97"/>
      <c r="EJJ97"/>
      <c r="EJK97"/>
      <c r="EJL97"/>
      <c r="EJM97"/>
      <c r="EJN97"/>
      <c r="EJO97"/>
      <c r="EJP97"/>
      <c r="EJQ97"/>
      <c r="EJR97"/>
      <c r="EJS97"/>
      <c r="EJT97"/>
      <c r="EJU97"/>
      <c r="EJV97"/>
      <c r="EJW97"/>
      <c r="EJX97"/>
      <c r="EJY97"/>
      <c r="EJZ97"/>
      <c r="EKA97"/>
      <c r="EKB97"/>
      <c r="EKC97"/>
      <c r="EKD97"/>
      <c r="EKE97"/>
      <c r="EKF97"/>
      <c r="EKG97"/>
      <c r="EKH97"/>
      <c r="EKI97"/>
      <c r="EKJ97"/>
      <c r="EKK97"/>
      <c r="EKL97"/>
      <c r="EKM97"/>
      <c r="EKN97"/>
      <c r="EKO97"/>
      <c r="EKP97"/>
      <c r="EKQ97"/>
      <c r="EKR97"/>
      <c r="EKS97"/>
      <c r="EKT97"/>
      <c r="EKU97"/>
      <c r="EKV97"/>
      <c r="EKW97"/>
      <c r="EKX97"/>
      <c r="EKY97"/>
      <c r="EKZ97"/>
      <c r="ELA97"/>
      <c r="ELB97"/>
      <c r="ELC97"/>
      <c r="ELD97"/>
      <c r="ELE97"/>
      <c r="ELF97"/>
      <c r="ELG97"/>
      <c r="ELH97"/>
      <c r="ELI97"/>
      <c r="ELJ97"/>
      <c r="ELK97"/>
      <c r="ELL97"/>
      <c r="ELM97"/>
      <c r="ELN97"/>
      <c r="ELO97"/>
      <c r="ELP97"/>
      <c r="ELQ97"/>
      <c r="ELR97"/>
      <c r="ELS97"/>
      <c r="ELT97"/>
      <c r="ELU97"/>
      <c r="ELV97"/>
      <c r="ELW97"/>
      <c r="ELX97"/>
      <c r="ELY97"/>
      <c r="ELZ97"/>
      <c r="EMA97"/>
      <c r="EMB97"/>
      <c r="EMC97"/>
      <c r="EMD97"/>
      <c r="EME97"/>
      <c r="EMF97"/>
      <c r="EMG97"/>
      <c r="EMH97"/>
      <c r="EMI97"/>
      <c r="EMJ97"/>
      <c r="EMK97"/>
      <c r="EML97"/>
      <c r="EMM97"/>
      <c r="EMN97"/>
      <c r="EMO97"/>
      <c r="EMP97"/>
      <c r="EMQ97"/>
      <c r="EMR97"/>
      <c r="EMS97"/>
      <c r="EMT97"/>
      <c r="EMU97"/>
      <c r="EMV97"/>
      <c r="EMW97"/>
      <c r="EMX97"/>
      <c r="EMY97"/>
      <c r="EMZ97"/>
      <c r="ENA97"/>
      <c r="ENB97"/>
      <c r="ENC97"/>
      <c r="END97"/>
      <c r="ENE97"/>
      <c r="ENF97"/>
      <c r="ENG97"/>
      <c r="ENH97"/>
      <c r="ENI97"/>
      <c r="ENJ97"/>
      <c r="ENK97"/>
      <c r="ENL97"/>
      <c r="ENM97"/>
      <c r="ENN97"/>
      <c r="ENO97"/>
      <c r="ENP97"/>
      <c r="ENQ97"/>
      <c r="ENR97"/>
      <c r="ENS97"/>
      <c r="ENT97"/>
      <c r="ENU97"/>
      <c r="ENV97"/>
      <c r="ENW97"/>
      <c r="ENX97"/>
      <c r="ENY97"/>
      <c r="ENZ97"/>
      <c r="EOA97"/>
      <c r="EOB97"/>
      <c r="EOC97"/>
      <c r="EOD97"/>
      <c r="EOE97"/>
      <c r="EOF97"/>
      <c r="EOG97"/>
      <c r="EOH97"/>
      <c r="EOI97"/>
      <c r="EOJ97"/>
      <c r="EOK97"/>
      <c r="EOL97"/>
      <c r="EOM97"/>
      <c r="EON97"/>
      <c r="EOO97"/>
      <c r="EOP97"/>
      <c r="EOQ97"/>
      <c r="EOR97"/>
      <c r="EOS97"/>
      <c r="EOT97"/>
      <c r="EOU97"/>
      <c r="EOV97"/>
      <c r="EOW97"/>
      <c r="EOX97"/>
      <c r="EOY97"/>
      <c r="EOZ97"/>
      <c r="EPA97"/>
      <c r="EPB97"/>
      <c r="EPC97"/>
      <c r="EPD97"/>
      <c r="EPE97"/>
      <c r="EPF97"/>
      <c r="EPG97"/>
      <c r="EPH97"/>
      <c r="EPI97"/>
      <c r="EPJ97"/>
      <c r="EPK97"/>
      <c r="EPL97"/>
      <c r="EPM97"/>
      <c r="EPN97"/>
      <c r="EPO97"/>
      <c r="EPP97"/>
      <c r="EPQ97"/>
      <c r="EPR97"/>
      <c r="EPS97"/>
      <c r="EPT97"/>
      <c r="EPU97"/>
      <c r="EPV97"/>
      <c r="EPW97"/>
      <c r="EPX97"/>
      <c r="EPY97"/>
      <c r="EPZ97"/>
      <c r="EQA97"/>
      <c r="EQB97"/>
      <c r="EQC97"/>
      <c r="EQD97"/>
      <c r="EQE97"/>
      <c r="EQF97"/>
      <c r="EQG97"/>
      <c r="EQH97"/>
      <c r="EQI97"/>
      <c r="EQJ97"/>
      <c r="EQK97"/>
      <c r="EQL97"/>
      <c r="EQM97"/>
      <c r="EQN97"/>
      <c r="EQO97"/>
      <c r="EQP97"/>
      <c r="EQQ97"/>
      <c r="EQR97"/>
      <c r="EQS97"/>
      <c r="EQT97"/>
      <c r="EQU97"/>
      <c r="EQV97"/>
      <c r="EQW97"/>
      <c r="EQX97"/>
      <c r="EQY97"/>
      <c r="EQZ97"/>
      <c r="ERA97"/>
      <c r="ERB97"/>
      <c r="ERC97"/>
      <c r="ERD97"/>
      <c r="ERE97"/>
      <c r="ERF97"/>
      <c r="ERG97"/>
      <c r="ERH97"/>
      <c r="ERI97"/>
      <c r="ERJ97"/>
      <c r="ERK97"/>
      <c r="ERL97"/>
      <c r="ERM97"/>
      <c r="ERN97"/>
      <c r="ERO97"/>
      <c r="ERP97"/>
      <c r="ERQ97"/>
      <c r="ERR97"/>
      <c r="ERS97"/>
      <c r="ERT97"/>
      <c r="ERU97"/>
      <c r="ERV97"/>
      <c r="ERW97"/>
      <c r="ERX97"/>
      <c r="ERY97"/>
      <c r="ERZ97"/>
      <c r="ESA97"/>
      <c r="ESB97"/>
      <c r="ESC97"/>
      <c r="ESD97"/>
      <c r="ESE97"/>
      <c r="ESF97"/>
      <c r="ESG97"/>
      <c r="ESH97"/>
      <c r="ESI97"/>
      <c r="ESJ97"/>
      <c r="ESK97"/>
      <c r="ESL97"/>
      <c r="ESM97"/>
      <c r="ESN97"/>
      <c r="ESO97"/>
      <c r="ESP97"/>
      <c r="ESQ97"/>
      <c r="ESR97"/>
      <c r="ESS97"/>
      <c r="EST97"/>
      <c r="ESU97"/>
      <c r="ESV97"/>
      <c r="ESW97"/>
      <c r="ESX97"/>
      <c r="ESY97"/>
      <c r="ESZ97"/>
      <c r="ETA97"/>
      <c r="ETB97"/>
      <c r="ETC97"/>
      <c r="ETD97"/>
      <c r="ETE97"/>
      <c r="ETF97"/>
      <c r="ETG97"/>
      <c r="ETH97"/>
      <c r="ETI97"/>
      <c r="ETJ97"/>
      <c r="ETK97"/>
      <c r="ETL97"/>
      <c r="ETM97"/>
      <c r="ETN97"/>
      <c r="ETO97"/>
      <c r="ETP97"/>
      <c r="ETQ97"/>
      <c r="ETR97"/>
      <c r="ETS97"/>
      <c r="ETT97"/>
      <c r="ETU97"/>
      <c r="ETV97"/>
      <c r="ETW97"/>
      <c r="ETX97"/>
      <c r="ETY97"/>
      <c r="ETZ97"/>
      <c r="EUA97"/>
      <c r="EUB97"/>
      <c r="EUC97"/>
      <c r="EUD97"/>
      <c r="EUE97"/>
      <c r="EUF97"/>
      <c r="EUG97"/>
      <c r="EUH97"/>
      <c r="EUI97"/>
      <c r="EUJ97"/>
      <c r="EUK97"/>
      <c r="EUL97"/>
      <c r="EUM97"/>
      <c r="EUN97"/>
      <c r="EUO97"/>
      <c r="EUP97"/>
      <c r="EUQ97"/>
      <c r="EUR97"/>
      <c r="EUS97"/>
      <c r="EUT97"/>
      <c r="EUU97"/>
      <c r="EUV97"/>
      <c r="EUW97"/>
      <c r="EUX97"/>
      <c r="EUY97"/>
      <c r="EUZ97"/>
      <c r="EVA97"/>
      <c r="EVB97"/>
      <c r="EVC97"/>
      <c r="EVD97"/>
      <c r="EVE97"/>
      <c r="EVF97"/>
      <c r="EVG97"/>
      <c r="EVH97"/>
      <c r="EVI97"/>
      <c r="EVJ97"/>
      <c r="EVK97"/>
      <c r="EVL97"/>
      <c r="EVM97"/>
      <c r="EVN97"/>
      <c r="EVO97"/>
      <c r="EVP97"/>
      <c r="EVQ97"/>
      <c r="EVR97"/>
      <c r="EVS97"/>
      <c r="EVT97"/>
      <c r="EVU97"/>
      <c r="EVV97"/>
      <c r="EVW97"/>
      <c r="EVX97"/>
      <c r="EVY97"/>
      <c r="EVZ97"/>
      <c r="EWA97"/>
      <c r="EWB97"/>
      <c r="EWC97"/>
      <c r="EWD97"/>
      <c r="EWE97"/>
      <c r="EWF97"/>
      <c r="EWG97"/>
      <c r="EWH97"/>
      <c r="EWI97"/>
      <c r="EWJ97"/>
      <c r="EWK97"/>
      <c r="EWL97"/>
      <c r="EWM97"/>
      <c r="EWN97"/>
      <c r="EWO97"/>
      <c r="EWP97"/>
      <c r="EWQ97"/>
      <c r="EWR97"/>
      <c r="EWS97"/>
      <c r="EWT97"/>
      <c r="EWU97"/>
      <c r="EWV97"/>
      <c r="EWW97"/>
      <c r="EWX97"/>
      <c r="EWY97"/>
      <c r="EWZ97"/>
      <c r="EXA97"/>
      <c r="EXB97"/>
      <c r="EXC97"/>
      <c r="EXD97"/>
      <c r="EXE97"/>
      <c r="EXF97"/>
      <c r="EXG97"/>
      <c r="EXH97"/>
      <c r="EXI97"/>
      <c r="EXJ97"/>
      <c r="EXK97"/>
      <c r="EXL97"/>
      <c r="EXM97"/>
      <c r="EXN97"/>
      <c r="EXO97"/>
      <c r="EXP97"/>
      <c r="EXQ97"/>
      <c r="EXR97"/>
      <c r="EXS97"/>
      <c r="EXT97"/>
      <c r="EXU97"/>
      <c r="EXV97"/>
      <c r="EXW97"/>
      <c r="EXX97"/>
      <c r="EXY97"/>
      <c r="EXZ97"/>
      <c r="EYA97"/>
      <c r="EYB97"/>
      <c r="EYC97"/>
      <c r="EYD97"/>
      <c r="EYE97"/>
      <c r="EYF97"/>
      <c r="EYG97"/>
      <c r="EYH97"/>
      <c r="EYI97"/>
      <c r="EYJ97"/>
      <c r="EYK97"/>
      <c r="EYL97"/>
      <c r="EYM97"/>
      <c r="EYN97"/>
      <c r="EYO97"/>
      <c r="EYP97"/>
      <c r="EYQ97"/>
      <c r="EYR97"/>
      <c r="EYS97"/>
      <c r="EYT97"/>
      <c r="EYU97"/>
      <c r="EYV97"/>
      <c r="EYW97"/>
      <c r="EYX97"/>
      <c r="EYY97"/>
      <c r="EYZ97"/>
      <c r="EZA97"/>
      <c r="EZB97"/>
      <c r="EZC97"/>
      <c r="EZD97"/>
      <c r="EZE97"/>
      <c r="EZF97"/>
      <c r="EZG97"/>
      <c r="EZH97"/>
      <c r="EZI97"/>
      <c r="EZJ97"/>
      <c r="EZK97"/>
      <c r="EZL97"/>
      <c r="EZM97"/>
      <c r="EZN97"/>
      <c r="EZO97"/>
      <c r="EZP97"/>
      <c r="EZQ97"/>
      <c r="EZR97"/>
      <c r="EZS97"/>
      <c r="EZT97"/>
      <c r="EZU97"/>
      <c r="EZV97"/>
      <c r="EZW97"/>
      <c r="EZX97"/>
      <c r="EZY97"/>
      <c r="EZZ97"/>
      <c r="FAA97"/>
      <c r="FAB97"/>
      <c r="FAC97"/>
      <c r="FAD97"/>
      <c r="FAE97"/>
      <c r="FAF97"/>
      <c r="FAG97"/>
      <c r="FAH97"/>
      <c r="FAI97"/>
      <c r="FAJ97"/>
      <c r="FAK97"/>
      <c r="FAL97"/>
      <c r="FAM97"/>
      <c r="FAN97"/>
      <c r="FAO97"/>
      <c r="FAP97"/>
      <c r="FAQ97"/>
      <c r="FAR97"/>
      <c r="FAS97"/>
      <c r="FAT97"/>
      <c r="FAU97"/>
      <c r="FAV97"/>
      <c r="FAW97"/>
      <c r="FAX97"/>
      <c r="FAY97"/>
      <c r="FAZ97"/>
      <c r="FBA97"/>
      <c r="FBB97"/>
      <c r="FBC97"/>
      <c r="FBD97"/>
      <c r="FBE97"/>
      <c r="FBF97"/>
      <c r="FBG97"/>
      <c r="FBH97"/>
      <c r="FBI97"/>
      <c r="FBJ97"/>
      <c r="FBK97"/>
      <c r="FBL97"/>
      <c r="FBM97"/>
      <c r="FBN97"/>
      <c r="FBO97"/>
      <c r="FBP97"/>
      <c r="FBQ97"/>
      <c r="FBR97"/>
      <c r="FBS97"/>
      <c r="FBT97"/>
      <c r="FBU97"/>
      <c r="FBV97"/>
      <c r="FBW97"/>
      <c r="FBX97"/>
      <c r="FBY97"/>
      <c r="FBZ97"/>
      <c r="FCA97"/>
      <c r="FCB97"/>
      <c r="FCC97"/>
      <c r="FCD97"/>
      <c r="FCE97"/>
      <c r="FCF97"/>
      <c r="FCG97"/>
      <c r="FCH97"/>
      <c r="FCI97"/>
      <c r="FCJ97"/>
      <c r="FCK97"/>
      <c r="FCL97"/>
      <c r="FCM97"/>
      <c r="FCN97"/>
      <c r="FCO97"/>
      <c r="FCP97"/>
      <c r="FCQ97"/>
      <c r="FCR97"/>
      <c r="FCS97"/>
      <c r="FCT97"/>
      <c r="FCU97"/>
      <c r="FCV97"/>
      <c r="FCW97"/>
      <c r="FCX97"/>
      <c r="FCY97"/>
      <c r="FCZ97"/>
      <c r="FDA97"/>
      <c r="FDB97"/>
      <c r="FDC97"/>
      <c r="FDD97"/>
      <c r="FDE97"/>
      <c r="FDF97"/>
      <c r="FDG97"/>
      <c r="FDH97"/>
      <c r="FDI97"/>
      <c r="FDJ97"/>
      <c r="FDK97"/>
      <c r="FDL97"/>
      <c r="FDM97"/>
      <c r="FDN97"/>
      <c r="FDO97"/>
      <c r="FDP97"/>
      <c r="FDQ97"/>
      <c r="FDR97"/>
      <c r="FDS97"/>
      <c r="FDT97"/>
      <c r="FDU97"/>
      <c r="FDV97"/>
      <c r="FDW97"/>
      <c r="FDX97"/>
      <c r="FDY97"/>
      <c r="FDZ97"/>
      <c r="FEA97"/>
      <c r="FEB97"/>
      <c r="FEC97"/>
      <c r="FED97"/>
      <c r="FEE97"/>
      <c r="FEF97"/>
      <c r="FEG97"/>
      <c r="FEH97"/>
      <c r="FEI97"/>
      <c r="FEJ97"/>
      <c r="FEK97"/>
      <c r="FEL97"/>
      <c r="FEM97"/>
      <c r="FEN97"/>
      <c r="FEO97"/>
      <c r="FEP97"/>
      <c r="FEQ97"/>
      <c r="FER97"/>
      <c r="FES97"/>
      <c r="FET97"/>
      <c r="FEU97"/>
      <c r="FEV97"/>
      <c r="FEW97"/>
      <c r="FEX97"/>
      <c r="FEY97"/>
      <c r="FEZ97"/>
      <c r="FFA97"/>
      <c r="FFB97"/>
      <c r="FFC97"/>
      <c r="FFD97"/>
      <c r="FFE97"/>
      <c r="FFF97"/>
      <c r="FFG97"/>
      <c r="FFH97"/>
      <c r="FFI97"/>
      <c r="FFJ97"/>
      <c r="FFK97"/>
      <c r="FFL97"/>
      <c r="FFM97"/>
      <c r="FFN97"/>
      <c r="FFO97"/>
      <c r="FFP97"/>
      <c r="FFQ97"/>
      <c r="FFR97"/>
      <c r="FFS97"/>
      <c r="FFT97"/>
      <c r="FFU97"/>
      <c r="FFV97"/>
      <c r="FFW97"/>
      <c r="FFX97"/>
      <c r="FFY97"/>
      <c r="FFZ97"/>
      <c r="FGA97"/>
      <c r="FGB97"/>
      <c r="FGC97"/>
      <c r="FGD97"/>
      <c r="FGE97"/>
      <c r="FGF97"/>
      <c r="FGG97"/>
      <c r="FGH97"/>
      <c r="FGI97"/>
      <c r="FGJ97"/>
      <c r="FGK97"/>
      <c r="FGL97"/>
      <c r="FGM97"/>
      <c r="FGN97"/>
      <c r="FGO97"/>
      <c r="FGP97"/>
      <c r="FGQ97"/>
      <c r="FGR97"/>
      <c r="FGS97"/>
      <c r="FGT97"/>
      <c r="FGU97"/>
      <c r="FGV97"/>
      <c r="FGW97"/>
      <c r="FGX97"/>
      <c r="FGY97"/>
      <c r="FGZ97"/>
      <c r="FHA97"/>
      <c r="FHB97"/>
      <c r="FHC97"/>
      <c r="FHD97"/>
      <c r="FHE97"/>
      <c r="FHF97"/>
      <c r="FHG97"/>
      <c r="FHH97"/>
      <c r="FHI97"/>
      <c r="FHJ97"/>
      <c r="FHK97"/>
      <c r="FHL97"/>
      <c r="FHM97"/>
      <c r="FHN97"/>
      <c r="FHO97"/>
      <c r="FHP97"/>
      <c r="FHQ97"/>
      <c r="FHR97"/>
      <c r="FHS97"/>
      <c r="FHT97"/>
      <c r="FHU97"/>
      <c r="FHV97"/>
      <c r="FHW97"/>
      <c r="FHX97"/>
      <c r="FHY97"/>
      <c r="FHZ97"/>
      <c r="FIA97"/>
      <c r="FIB97"/>
      <c r="FIC97"/>
      <c r="FID97"/>
      <c r="FIE97"/>
      <c r="FIF97"/>
      <c r="FIG97"/>
      <c r="FIH97"/>
      <c r="FII97"/>
      <c r="FIJ97"/>
      <c r="FIK97"/>
      <c r="FIL97"/>
      <c r="FIM97"/>
      <c r="FIN97"/>
      <c r="FIO97"/>
      <c r="FIP97"/>
      <c r="FIQ97"/>
      <c r="FIR97"/>
      <c r="FIS97"/>
      <c r="FIT97"/>
      <c r="FIU97"/>
      <c r="FIV97"/>
      <c r="FIW97"/>
      <c r="FIX97"/>
      <c r="FIY97"/>
      <c r="FIZ97"/>
      <c r="FJA97"/>
      <c r="FJB97"/>
      <c r="FJC97"/>
      <c r="FJD97"/>
      <c r="FJE97"/>
      <c r="FJF97"/>
      <c r="FJG97"/>
      <c r="FJH97"/>
      <c r="FJI97"/>
      <c r="FJJ97"/>
      <c r="FJK97"/>
      <c r="FJL97"/>
      <c r="FJM97"/>
      <c r="FJN97"/>
      <c r="FJO97"/>
      <c r="FJP97"/>
      <c r="FJQ97"/>
      <c r="FJR97"/>
      <c r="FJS97"/>
      <c r="FJT97"/>
      <c r="FJU97"/>
      <c r="FJV97"/>
      <c r="FJW97"/>
      <c r="FJX97"/>
      <c r="FJY97"/>
      <c r="FJZ97"/>
      <c r="FKA97"/>
      <c r="FKB97"/>
      <c r="FKC97"/>
      <c r="FKD97"/>
      <c r="FKE97"/>
      <c r="FKF97"/>
      <c r="FKG97"/>
      <c r="FKH97"/>
      <c r="FKI97"/>
      <c r="FKJ97"/>
      <c r="FKK97"/>
      <c r="FKL97"/>
      <c r="FKM97"/>
      <c r="FKN97"/>
      <c r="FKO97"/>
      <c r="FKP97"/>
      <c r="FKQ97"/>
      <c r="FKR97"/>
      <c r="FKS97"/>
      <c r="FKT97"/>
      <c r="FKU97"/>
      <c r="FKV97"/>
      <c r="FKW97"/>
      <c r="FKX97"/>
      <c r="FKY97"/>
      <c r="FKZ97"/>
      <c r="FLA97"/>
      <c r="FLB97"/>
      <c r="FLC97"/>
      <c r="FLD97"/>
      <c r="FLE97"/>
      <c r="FLF97"/>
      <c r="FLG97"/>
      <c r="FLH97"/>
      <c r="FLI97"/>
      <c r="FLJ97"/>
      <c r="FLK97"/>
      <c r="FLL97"/>
      <c r="FLM97"/>
      <c r="FLN97"/>
      <c r="FLO97"/>
      <c r="FLP97"/>
      <c r="FLQ97"/>
      <c r="FLR97"/>
      <c r="FLS97"/>
      <c r="FLT97"/>
      <c r="FLU97"/>
      <c r="FLV97"/>
      <c r="FLW97"/>
      <c r="FLX97"/>
      <c r="FLY97"/>
      <c r="FLZ97"/>
      <c r="FMA97"/>
      <c r="FMB97"/>
      <c r="FMC97"/>
      <c r="FMD97"/>
      <c r="FME97"/>
      <c r="FMF97"/>
      <c r="FMG97"/>
      <c r="FMH97"/>
      <c r="FMI97"/>
      <c r="FMJ97"/>
      <c r="FMK97"/>
      <c r="FML97"/>
      <c r="FMM97"/>
      <c r="FMN97"/>
      <c r="FMO97"/>
      <c r="FMP97"/>
      <c r="FMQ97"/>
      <c r="FMR97"/>
      <c r="FMS97"/>
      <c r="FMT97"/>
      <c r="FMU97"/>
      <c r="FMV97"/>
      <c r="FMW97"/>
      <c r="FMX97"/>
      <c r="FMY97"/>
      <c r="FMZ97"/>
      <c r="FNA97"/>
      <c r="FNB97"/>
      <c r="FNC97"/>
      <c r="FND97"/>
      <c r="FNE97"/>
      <c r="FNF97"/>
      <c r="FNG97"/>
      <c r="FNH97"/>
      <c r="FNI97"/>
      <c r="FNJ97"/>
      <c r="FNK97"/>
      <c r="FNL97"/>
      <c r="FNM97"/>
      <c r="FNN97"/>
      <c r="FNO97"/>
      <c r="FNP97"/>
      <c r="FNQ97"/>
      <c r="FNR97"/>
      <c r="FNS97"/>
      <c r="FNT97"/>
      <c r="FNU97"/>
      <c r="FNV97"/>
      <c r="FNW97"/>
      <c r="FNX97"/>
      <c r="FNY97"/>
      <c r="FNZ97"/>
      <c r="FOA97"/>
      <c r="FOB97"/>
      <c r="FOC97"/>
      <c r="FOD97"/>
      <c r="FOE97"/>
      <c r="FOF97"/>
      <c r="FOG97"/>
      <c r="FOH97"/>
      <c r="FOI97"/>
      <c r="FOJ97"/>
      <c r="FOK97"/>
      <c r="FOL97"/>
      <c r="FOM97"/>
      <c r="FON97"/>
      <c r="FOO97"/>
      <c r="FOP97"/>
      <c r="FOQ97"/>
      <c r="FOR97"/>
      <c r="FOS97"/>
      <c r="FOT97"/>
      <c r="FOU97"/>
      <c r="FOV97"/>
      <c r="FOW97"/>
      <c r="FOX97"/>
      <c r="FOY97"/>
      <c r="FOZ97"/>
      <c r="FPA97"/>
      <c r="FPB97"/>
      <c r="FPC97"/>
      <c r="FPD97"/>
      <c r="FPE97"/>
      <c r="FPF97"/>
      <c r="FPG97"/>
      <c r="FPH97"/>
      <c r="FPI97"/>
      <c r="FPJ97"/>
      <c r="FPK97"/>
      <c r="FPL97"/>
      <c r="FPM97"/>
      <c r="FPN97"/>
      <c r="FPO97"/>
      <c r="FPP97"/>
      <c r="FPQ97"/>
      <c r="FPR97"/>
      <c r="FPS97"/>
      <c r="FPT97"/>
      <c r="FPU97"/>
      <c r="FPV97"/>
      <c r="FPW97"/>
      <c r="FPX97"/>
      <c r="FPY97"/>
      <c r="FPZ97"/>
      <c r="FQA97"/>
      <c r="FQB97"/>
      <c r="FQC97"/>
      <c r="FQD97"/>
      <c r="FQE97"/>
      <c r="FQF97"/>
      <c r="FQG97"/>
      <c r="FQH97"/>
      <c r="FQI97"/>
      <c r="FQJ97"/>
      <c r="FQK97"/>
      <c r="FQL97"/>
      <c r="FQM97"/>
      <c r="FQN97"/>
      <c r="FQO97"/>
      <c r="FQP97"/>
      <c r="FQQ97"/>
      <c r="FQR97"/>
      <c r="FQS97"/>
      <c r="FQT97"/>
      <c r="FQU97"/>
      <c r="FQV97"/>
      <c r="FQW97"/>
      <c r="FQX97"/>
      <c r="FQY97"/>
      <c r="FQZ97"/>
      <c r="FRA97"/>
      <c r="FRB97"/>
      <c r="FRC97"/>
      <c r="FRD97"/>
      <c r="FRE97"/>
      <c r="FRF97"/>
      <c r="FRG97"/>
      <c r="FRH97"/>
      <c r="FRI97"/>
      <c r="FRJ97"/>
      <c r="FRK97"/>
      <c r="FRL97"/>
      <c r="FRM97"/>
      <c r="FRN97"/>
      <c r="FRO97"/>
      <c r="FRP97"/>
      <c r="FRQ97"/>
      <c r="FRR97"/>
      <c r="FRS97"/>
      <c r="FRT97"/>
      <c r="FRU97"/>
      <c r="FRV97"/>
      <c r="FRW97"/>
      <c r="FRX97"/>
      <c r="FRY97"/>
      <c r="FRZ97"/>
      <c r="FSA97"/>
      <c r="FSB97"/>
      <c r="FSC97"/>
      <c r="FSD97"/>
      <c r="FSE97"/>
      <c r="FSF97"/>
      <c r="FSG97"/>
      <c r="FSH97"/>
      <c r="FSI97"/>
      <c r="FSJ97"/>
      <c r="FSK97"/>
      <c r="FSL97"/>
      <c r="FSM97"/>
      <c r="FSN97"/>
      <c r="FSO97"/>
      <c r="FSP97"/>
      <c r="FSQ97"/>
      <c r="FSR97"/>
      <c r="FSS97"/>
      <c r="FST97"/>
      <c r="FSU97"/>
      <c r="FSV97"/>
      <c r="FSW97"/>
      <c r="FSX97"/>
      <c r="FSY97"/>
      <c r="FSZ97"/>
      <c r="FTA97"/>
      <c r="FTB97"/>
      <c r="FTC97"/>
      <c r="FTD97"/>
      <c r="FTE97"/>
      <c r="FTF97"/>
      <c r="FTG97"/>
      <c r="FTH97"/>
      <c r="FTI97"/>
      <c r="FTJ97"/>
      <c r="FTK97"/>
      <c r="FTL97"/>
      <c r="FTM97"/>
      <c r="FTN97"/>
      <c r="FTO97"/>
      <c r="FTP97"/>
      <c r="FTQ97"/>
      <c r="FTR97"/>
      <c r="FTS97"/>
      <c r="FTT97"/>
      <c r="FTU97"/>
      <c r="FTV97"/>
      <c r="FTW97"/>
      <c r="FTX97"/>
      <c r="FTY97"/>
      <c r="FTZ97"/>
      <c r="FUA97"/>
      <c r="FUB97"/>
      <c r="FUC97"/>
      <c r="FUD97"/>
      <c r="FUE97"/>
      <c r="FUF97"/>
      <c r="FUG97"/>
      <c r="FUH97"/>
      <c r="FUI97"/>
      <c r="FUJ97"/>
      <c r="FUK97"/>
      <c r="FUL97"/>
      <c r="FUM97"/>
      <c r="FUN97"/>
      <c r="FUO97"/>
      <c r="FUP97"/>
      <c r="FUQ97"/>
      <c r="FUR97"/>
      <c r="FUS97"/>
    </row>
    <row r="98" spans="1:4621" s="143" customFormat="1">
      <c r="A98" s="156" t="s">
        <v>14</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52"/>
      <c r="AA98" s="152"/>
      <c r="AB98" s="152"/>
      <c r="AC98" s="153"/>
      <c r="AD98" s="142">
        <f>ROW()</f>
        <v>98</v>
      </c>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c r="AMS98"/>
      <c r="AMT98"/>
      <c r="AMU98"/>
      <c r="AMV98"/>
      <c r="AMW98"/>
      <c r="AMX98"/>
      <c r="AMY98"/>
      <c r="AMZ98"/>
      <c r="ANA98"/>
      <c r="ANB98"/>
      <c r="ANC98"/>
      <c r="AND98"/>
      <c r="ANE98"/>
      <c r="ANF98"/>
      <c r="ANG98"/>
      <c r="ANH98"/>
      <c r="ANI98"/>
      <c r="ANJ98"/>
      <c r="ANK98"/>
      <c r="ANL98"/>
      <c r="ANM98"/>
      <c r="ANN98"/>
      <c r="ANO98"/>
      <c r="ANP98"/>
      <c r="ANQ98"/>
      <c r="ANR98"/>
      <c r="ANS98"/>
      <c r="ANT98"/>
      <c r="ANU98"/>
      <c r="ANV98"/>
      <c r="ANW98"/>
      <c r="ANX98"/>
      <c r="ANY98"/>
      <c r="ANZ98"/>
      <c r="AOA98"/>
      <c r="AOB98"/>
      <c r="AOC98"/>
      <c r="AOD98"/>
      <c r="AOE98"/>
      <c r="AOF98"/>
      <c r="AOG98"/>
      <c r="AOH98"/>
      <c r="AOI98"/>
      <c r="AOJ98"/>
      <c r="AOK98"/>
      <c r="AOL98"/>
      <c r="AOM98"/>
      <c r="AON98"/>
      <c r="AOO98"/>
      <c r="AOP98"/>
      <c r="AOQ98"/>
      <c r="AOR98"/>
      <c r="AOS98"/>
      <c r="AOT98"/>
      <c r="AOU98"/>
      <c r="AOV98"/>
      <c r="AOW98"/>
      <c r="AOX98"/>
      <c r="AOY98"/>
      <c r="AOZ98"/>
      <c r="APA98"/>
      <c r="APB98"/>
      <c r="APC98"/>
      <c r="APD98"/>
      <c r="APE98"/>
      <c r="APF98"/>
      <c r="APG98"/>
      <c r="APH98"/>
      <c r="API98"/>
      <c r="APJ98"/>
      <c r="APK98"/>
      <c r="APL98"/>
      <c r="APM98"/>
      <c r="APN98"/>
      <c r="APO98"/>
      <c r="APP98"/>
      <c r="APQ98"/>
      <c r="APR98"/>
      <c r="APS98"/>
      <c r="APT98"/>
      <c r="APU98"/>
      <c r="APV98"/>
      <c r="APW98"/>
      <c r="APX98"/>
      <c r="APY98"/>
      <c r="APZ98"/>
      <c r="AQA98"/>
      <c r="AQB98"/>
      <c r="AQC98"/>
      <c r="AQD98"/>
      <c r="AQE98"/>
      <c r="AQF98"/>
      <c r="AQG98"/>
      <c r="AQH98"/>
      <c r="AQI98"/>
      <c r="AQJ98"/>
      <c r="AQK98"/>
      <c r="AQL98"/>
      <c r="AQM98"/>
      <c r="AQN98"/>
      <c r="AQO98"/>
      <c r="AQP98"/>
      <c r="AQQ98"/>
      <c r="AQR98"/>
      <c r="AQS98"/>
      <c r="AQT98"/>
      <c r="AQU98"/>
      <c r="AQV98"/>
      <c r="AQW98"/>
      <c r="AQX98"/>
      <c r="AQY98"/>
      <c r="AQZ98"/>
      <c r="ARA98"/>
      <c r="ARB98"/>
      <c r="ARC98"/>
      <c r="ARD98"/>
      <c r="ARE98"/>
      <c r="ARF98"/>
      <c r="ARG98"/>
      <c r="ARH98"/>
      <c r="ARI98"/>
      <c r="ARJ98"/>
      <c r="ARK98"/>
      <c r="ARL98"/>
      <c r="ARM98"/>
      <c r="ARN98"/>
      <c r="ARO98"/>
      <c r="ARP98"/>
      <c r="ARQ98"/>
      <c r="ARR98"/>
      <c r="ARS98"/>
      <c r="ART98"/>
      <c r="ARU98"/>
      <c r="ARV98"/>
      <c r="ARW98"/>
      <c r="ARX98"/>
      <c r="ARY98"/>
      <c r="ARZ98"/>
      <c r="ASA98"/>
      <c r="ASB98"/>
      <c r="ASC98"/>
      <c r="ASD98"/>
      <c r="ASE98"/>
      <c r="ASF98"/>
      <c r="ASG98"/>
      <c r="ASH98"/>
      <c r="ASI98"/>
      <c r="ASJ98"/>
      <c r="ASK98"/>
      <c r="ASL98"/>
      <c r="ASM98"/>
      <c r="ASN98"/>
      <c r="ASO98"/>
      <c r="ASP98"/>
      <c r="ASQ98"/>
      <c r="ASR98"/>
      <c r="ASS98"/>
      <c r="AST98"/>
      <c r="ASU98"/>
      <c r="ASV98"/>
      <c r="ASW98"/>
      <c r="ASX98"/>
      <c r="ASY98"/>
      <c r="ASZ98"/>
      <c r="ATA98"/>
      <c r="ATB98"/>
      <c r="ATC98"/>
      <c r="ATD98"/>
      <c r="ATE98"/>
      <c r="ATF98"/>
      <c r="ATG98"/>
      <c r="ATH98"/>
      <c r="ATI98"/>
      <c r="ATJ98"/>
      <c r="ATK98"/>
      <c r="ATL98"/>
      <c r="ATM98"/>
      <c r="ATN98"/>
      <c r="ATO98"/>
      <c r="ATP98"/>
      <c r="ATQ98"/>
      <c r="ATR98"/>
      <c r="ATS98"/>
      <c r="ATT98"/>
      <c r="ATU98"/>
      <c r="ATV98"/>
      <c r="ATW98"/>
      <c r="ATX98"/>
      <c r="ATY98"/>
      <c r="ATZ98"/>
      <c r="AUA98"/>
      <c r="AUB98"/>
      <c r="AUC98"/>
      <c r="AUD98"/>
      <c r="AUE98"/>
      <c r="AUF98"/>
      <c r="AUG98"/>
      <c r="AUH98"/>
      <c r="AUI98"/>
      <c r="AUJ98"/>
      <c r="AUK98"/>
      <c r="AUL98"/>
      <c r="AUM98"/>
      <c r="AUN98"/>
      <c r="AUO98"/>
      <c r="AUP98"/>
      <c r="AUQ98"/>
      <c r="AUR98"/>
      <c r="AUS98"/>
      <c r="AUT98"/>
      <c r="AUU98"/>
      <c r="AUV98"/>
      <c r="AUW98"/>
      <c r="AUX98"/>
      <c r="AUY98"/>
      <c r="AUZ98"/>
      <c r="AVA98"/>
      <c r="AVB98"/>
      <c r="AVC98"/>
      <c r="AVD98"/>
      <c r="AVE98"/>
      <c r="AVF98"/>
      <c r="AVG98"/>
      <c r="AVH98"/>
      <c r="AVI98"/>
      <c r="AVJ98"/>
      <c r="AVK98"/>
      <c r="AVL98"/>
      <c r="AVM98"/>
      <c r="AVN98"/>
      <c r="AVO98"/>
      <c r="AVP98"/>
      <c r="AVQ98"/>
      <c r="AVR98"/>
      <c r="AVS98"/>
      <c r="AVT98"/>
      <c r="AVU98"/>
      <c r="AVV98"/>
      <c r="AVW98"/>
      <c r="AVX98"/>
      <c r="AVY98"/>
      <c r="AVZ98"/>
      <c r="AWA98"/>
      <c r="AWB98"/>
      <c r="AWC98"/>
      <c r="AWD98"/>
      <c r="AWE98"/>
      <c r="AWF98"/>
      <c r="AWG98"/>
      <c r="AWH98"/>
      <c r="AWI98"/>
      <c r="AWJ98"/>
      <c r="AWK98"/>
      <c r="AWL98"/>
      <c r="AWM98"/>
      <c r="AWN98"/>
      <c r="AWO98"/>
      <c r="AWP98"/>
      <c r="AWQ98"/>
      <c r="AWR98"/>
      <c r="AWS98"/>
      <c r="AWT98"/>
      <c r="AWU98"/>
      <c r="AWV98"/>
      <c r="AWW98"/>
      <c r="AWX98"/>
      <c r="AWY98"/>
      <c r="AWZ98"/>
      <c r="AXA98"/>
      <c r="AXB98"/>
      <c r="AXC98"/>
      <c r="AXD98"/>
      <c r="AXE98"/>
      <c r="AXF98"/>
      <c r="AXG98"/>
      <c r="AXH98"/>
      <c r="AXI98"/>
      <c r="AXJ98"/>
      <c r="AXK98"/>
      <c r="AXL98"/>
      <c r="AXM98"/>
      <c r="AXN98"/>
      <c r="AXO98"/>
      <c r="AXP98"/>
      <c r="AXQ98"/>
      <c r="AXR98"/>
      <c r="AXS98"/>
      <c r="AXT98"/>
      <c r="AXU98"/>
      <c r="AXV98"/>
      <c r="AXW98"/>
      <c r="AXX98"/>
      <c r="AXY98"/>
      <c r="AXZ98"/>
      <c r="AYA98"/>
      <c r="AYB98"/>
      <c r="AYC98"/>
      <c r="AYD98"/>
      <c r="AYE98"/>
      <c r="AYF98"/>
      <c r="AYG98"/>
      <c r="AYH98"/>
      <c r="AYI98"/>
      <c r="AYJ98"/>
      <c r="AYK98"/>
      <c r="AYL98"/>
      <c r="AYM98"/>
      <c r="AYN98"/>
      <c r="AYO98"/>
      <c r="AYP98"/>
      <c r="AYQ98"/>
      <c r="AYR98"/>
      <c r="AYS98"/>
      <c r="AYT98"/>
      <c r="AYU98"/>
      <c r="AYV98"/>
      <c r="AYW98"/>
      <c r="AYX98"/>
      <c r="AYY98"/>
      <c r="AYZ98"/>
      <c r="AZA98"/>
      <c r="AZB98"/>
      <c r="AZC98"/>
      <c r="AZD98"/>
      <c r="AZE98"/>
      <c r="AZF98"/>
      <c r="AZG98"/>
      <c r="AZH98"/>
      <c r="AZI98"/>
      <c r="AZJ98"/>
      <c r="AZK98"/>
      <c r="AZL98"/>
      <c r="AZM98"/>
      <c r="AZN98"/>
      <c r="AZO98"/>
      <c r="AZP98"/>
      <c r="AZQ98"/>
      <c r="AZR98"/>
      <c r="AZS98"/>
      <c r="AZT98"/>
      <c r="AZU98"/>
      <c r="AZV98"/>
      <c r="AZW98"/>
      <c r="AZX98"/>
      <c r="AZY98"/>
      <c r="AZZ98"/>
      <c r="BAA98"/>
      <c r="BAB98"/>
      <c r="BAC98"/>
      <c r="BAD98"/>
      <c r="BAE98"/>
      <c r="BAF98"/>
      <c r="BAG98"/>
      <c r="BAH98"/>
      <c r="BAI98"/>
      <c r="BAJ98"/>
      <c r="BAK98"/>
      <c r="BAL98"/>
      <c r="BAM98"/>
      <c r="BAN98"/>
      <c r="BAO98"/>
      <c r="BAP98"/>
      <c r="BAQ98"/>
      <c r="BAR98"/>
      <c r="BAS98"/>
      <c r="BAT98"/>
      <c r="BAU98"/>
      <c r="BAV98"/>
      <c r="BAW98"/>
      <c r="BAX98"/>
      <c r="BAY98"/>
      <c r="BAZ98"/>
      <c r="BBA98"/>
      <c r="BBB98"/>
      <c r="BBC98"/>
      <c r="BBD98"/>
      <c r="BBE98"/>
      <c r="BBF98"/>
      <c r="BBG98"/>
      <c r="BBH98"/>
      <c r="BBI98"/>
      <c r="BBJ98"/>
      <c r="BBK98"/>
      <c r="BBL98"/>
      <c r="BBM98"/>
      <c r="BBN98"/>
      <c r="BBO98"/>
      <c r="BBP98"/>
      <c r="BBQ98"/>
      <c r="BBR98"/>
      <c r="BBS98"/>
      <c r="BBT98"/>
      <c r="BBU98"/>
      <c r="BBV98"/>
      <c r="BBW98"/>
      <c r="BBX98"/>
      <c r="BBY98"/>
      <c r="BBZ98"/>
      <c r="BCA98"/>
      <c r="BCB98"/>
      <c r="BCC98"/>
      <c r="BCD98"/>
      <c r="BCE98"/>
      <c r="BCF98"/>
      <c r="BCG98"/>
      <c r="BCH98"/>
      <c r="BCI98"/>
      <c r="BCJ98"/>
      <c r="BCK98"/>
      <c r="BCL98"/>
      <c r="BCM98"/>
      <c r="BCN98"/>
      <c r="BCO98"/>
      <c r="BCP98"/>
      <c r="BCQ98"/>
      <c r="BCR98"/>
      <c r="BCS98"/>
      <c r="BCT98"/>
      <c r="BCU98"/>
      <c r="BCV98"/>
      <c r="BCW98"/>
      <c r="BCX98"/>
      <c r="BCY98"/>
      <c r="BCZ98"/>
      <c r="BDA98"/>
      <c r="BDB98"/>
      <c r="BDC98"/>
      <c r="BDD98"/>
      <c r="BDE98"/>
      <c r="BDF98"/>
      <c r="BDG98"/>
      <c r="BDH98"/>
      <c r="BDI98"/>
      <c r="BDJ98"/>
      <c r="BDK98"/>
      <c r="BDL98"/>
      <c r="BDM98"/>
      <c r="BDN98"/>
      <c r="BDO98"/>
      <c r="BDP98"/>
      <c r="BDQ98"/>
      <c r="BDR98"/>
      <c r="BDS98"/>
      <c r="BDT98"/>
      <c r="BDU98"/>
      <c r="BDV98"/>
      <c r="BDW98"/>
      <c r="BDX98"/>
      <c r="BDY98"/>
      <c r="BDZ98"/>
      <c r="BEA98"/>
      <c r="BEB98"/>
      <c r="BEC98"/>
      <c r="BED98"/>
      <c r="BEE98"/>
      <c r="BEF98"/>
      <c r="BEG98"/>
      <c r="BEH98"/>
      <c r="BEI98"/>
      <c r="BEJ98"/>
      <c r="BEK98"/>
      <c r="BEL98"/>
      <c r="BEM98"/>
      <c r="BEN98"/>
      <c r="BEO98"/>
      <c r="BEP98"/>
      <c r="BEQ98"/>
      <c r="BER98"/>
      <c r="BES98"/>
      <c r="BET98"/>
      <c r="BEU98"/>
      <c r="BEV98"/>
      <c r="BEW98"/>
      <c r="BEX98"/>
      <c r="BEY98"/>
      <c r="BEZ98"/>
      <c r="BFA98"/>
      <c r="BFB98"/>
      <c r="BFC98"/>
      <c r="BFD98"/>
      <c r="BFE98"/>
      <c r="BFF98"/>
      <c r="BFG98"/>
      <c r="BFH98"/>
      <c r="BFI98"/>
      <c r="BFJ98"/>
      <c r="BFK98"/>
      <c r="BFL98"/>
      <c r="BFM98"/>
      <c r="BFN98"/>
      <c r="BFO98"/>
      <c r="BFP98"/>
      <c r="BFQ98"/>
      <c r="BFR98"/>
      <c r="BFS98"/>
      <c r="BFT98"/>
      <c r="BFU98"/>
      <c r="BFV98"/>
      <c r="BFW98"/>
      <c r="BFX98"/>
      <c r="BFY98"/>
      <c r="BFZ98"/>
      <c r="BGA98"/>
      <c r="BGB98"/>
      <c r="BGC98"/>
      <c r="BGD98"/>
      <c r="BGE98"/>
      <c r="BGF98"/>
      <c r="BGG98"/>
      <c r="BGH98"/>
      <c r="BGI98"/>
      <c r="BGJ98"/>
      <c r="BGK98"/>
      <c r="BGL98"/>
      <c r="BGM98"/>
      <c r="BGN98"/>
      <c r="BGO98"/>
      <c r="BGP98"/>
      <c r="BGQ98"/>
      <c r="BGR98"/>
      <c r="BGS98"/>
      <c r="BGT98"/>
      <c r="BGU98"/>
      <c r="BGV98"/>
      <c r="BGW98"/>
      <c r="BGX98"/>
      <c r="BGY98"/>
      <c r="BGZ98"/>
      <c r="BHA98"/>
      <c r="BHB98"/>
      <c r="BHC98"/>
      <c r="BHD98"/>
      <c r="BHE98"/>
      <c r="BHF98"/>
      <c r="BHG98"/>
      <c r="BHH98"/>
      <c r="BHI98"/>
      <c r="BHJ98"/>
      <c r="BHK98"/>
      <c r="BHL98"/>
      <c r="BHM98"/>
      <c r="BHN98"/>
      <c r="BHO98"/>
      <c r="BHP98"/>
      <c r="BHQ98"/>
      <c r="BHR98"/>
      <c r="BHS98"/>
      <c r="BHT98"/>
      <c r="BHU98"/>
      <c r="BHV98"/>
      <c r="BHW98"/>
      <c r="BHX98"/>
      <c r="BHY98"/>
      <c r="BHZ98"/>
      <c r="BIA98"/>
      <c r="BIB98"/>
      <c r="BIC98"/>
      <c r="BID98"/>
      <c r="BIE98"/>
      <c r="BIF98"/>
      <c r="BIG98"/>
      <c r="BIH98"/>
      <c r="BII98"/>
      <c r="BIJ98"/>
      <c r="BIK98"/>
      <c r="BIL98"/>
      <c r="BIM98"/>
      <c r="BIN98"/>
      <c r="BIO98"/>
      <c r="BIP98"/>
      <c r="BIQ98"/>
      <c r="BIR98"/>
      <c r="BIS98"/>
      <c r="BIT98"/>
      <c r="BIU98"/>
      <c r="BIV98"/>
      <c r="BIW98"/>
      <c r="BIX98"/>
      <c r="BIY98"/>
      <c r="BIZ98"/>
      <c r="BJA98"/>
      <c r="BJB98"/>
      <c r="BJC98"/>
      <c r="BJD98"/>
      <c r="BJE98"/>
      <c r="BJF98"/>
      <c r="BJG98"/>
      <c r="BJH98"/>
      <c r="BJI98"/>
      <c r="BJJ98"/>
      <c r="BJK98"/>
      <c r="BJL98"/>
      <c r="BJM98"/>
      <c r="BJN98"/>
      <c r="BJO98"/>
      <c r="BJP98"/>
      <c r="BJQ98"/>
      <c r="BJR98"/>
      <c r="BJS98"/>
      <c r="BJT98"/>
      <c r="BJU98"/>
      <c r="BJV98"/>
      <c r="BJW98"/>
      <c r="BJX98"/>
      <c r="BJY98"/>
      <c r="BJZ98"/>
      <c r="BKA98"/>
      <c r="BKB98"/>
      <c r="BKC98"/>
      <c r="BKD98"/>
      <c r="BKE98"/>
      <c r="BKF98"/>
      <c r="BKG98"/>
      <c r="BKH98"/>
      <c r="BKI98"/>
      <c r="BKJ98"/>
      <c r="BKK98"/>
      <c r="BKL98"/>
      <c r="BKM98"/>
      <c r="BKN98"/>
      <c r="BKO98"/>
      <c r="BKP98"/>
      <c r="BKQ98"/>
      <c r="BKR98"/>
      <c r="BKS98"/>
      <c r="BKT98"/>
      <c r="BKU98"/>
      <c r="BKV98"/>
      <c r="BKW98"/>
      <c r="BKX98"/>
      <c r="BKY98"/>
      <c r="BKZ98"/>
      <c r="BLA98"/>
      <c r="BLB98"/>
      <c r="BLC98"/>
      <c r="BLD98"/>
      <c r="BLE98"/>
      <c r="BLF98"/>
      <c r="BLG98"/>
      <c r="BLH98"/>
      <c r="BLI98"/>
      <c r="BLJ98"/>
      <c r="BLK98"/>
      <c r="BLL98"/>
      <c r="BLM98"/>
      <c r="BLN98"/>
      <c r="BLO98"/>
      <c r="BLP98"/>
      <c r="BLQ98"/>
      <c r="BLR98"/>
      <c r="BLS98"/>
      <c r="BLT98"/>
      <c r="BLU98"/>
      <c r="BLV98"/>
      <c r="BLW98"/>
      <c r="BLX98"/>
      <c r="BLY98"/>
      <c r="BLZ98"/>
      <c r="BMA98"/>
      <c r="BMB98"/>
      <c r="BMC98"/>
      <c r="BMD98"/>
      <c r="BME98"/>
      <c r="BMF98"/>
      <c r="BMG98"/>
      <c r="BMH98"/>
      <c r="BMI98"/>
      <c r="BMJ98"/>
      <c r="BMK98"/>
      <c r="BML98"/>
      <c r="BMM98"/>
      <c r="BMN98"/>
      <c r="BMO98"/>
      <c r="BMP98"/>
      <c r="BMQ98"/>
      <c r="BMR98"/>
      <c r="BMS98"/>
      <c r="BMT98"/>
      <c r="BMU98"/>
      <c r="BMV98"/>
      <c r="BMW98"/>
      <c r="BMX98"/>
      <c r="BMY98"/>
      <c r="BMZ98"/>
      <c r="BNA98"/>
      <c r="BNB98"/>
      <c r="BNC98"/>
      <c r="BND98"/>
      <c r="BNE98"/>
      <c r="BNF98"/>
      <c r="BNG98"/>
      <c r="BNH98"/>
      <c r="BNI98"/>
      <c r="BNJ98"/>
      <c r="BNK98"/>
      <c r="BNL98"/>
      <c r="BNM98"/>
      <c r="BNN98"/>
      <c r="BNO98"/>
      <c r="BNP98"/>
      <c r="BNQ98"/>
      <c r="BNR98"/>
      <c r="BNS98"/>
      <c r="BNT98"/>
      <c r="BNU98"/>
      <c r="BNV98"/>
      <c r="BNW98"/>
      <c r="BNX98"/>
      <c r="BNY98"/>
      <c r="BNZ98"/>
      <c r="BOA98"/>
      <c r="BOB98"/>
      <c r="BOC98"/>
      <c r="BOD98"/>
      <c r="BOE98"/>
      <c r="BOF98"/>
      <c r="BOG98"/>
      <c r="BOH98"/>
      <c r="BOI98"/>
      <c r="BOJ98"/>
      <c r="BOK98"/>
      <c r="BOL98"/>
      <c r="BOM98"/>
      <c r="BON98"/>
      <c r="BOO98"/>
      <c r="BOP98"/>
      <c r="BOQ98"/>
      <c r="BOR98"/>
      <c r="BOS98"/>
      <c r="BOT98"/>
      <c r="BOU98"/>
      <c r="BOV98"/>
      <c r="BOW98"/>
      <c r="BOX98"/>
      <c r="BOY98"/>
      <c r="BOZ98"/>
      <c r="BPA98"/>
      <c r="BPB98"/>
      <c r="BPC98"/>
      <c r="BPD98"/>
      <c r="BPE98"/>
      <c r="BPF98"/>
      <c r="BPG98"/>
      <c r="BPH98"/>
      <c r="BPI98"/>
      <c r="BPJ98"/>
      <c r="BPK98"/>
      <c r="BPL98"/>
      <c r="BPM98"/>
      <c r="BPN98"/>
      <c r="BPO98"/>
      <c r="BPP98"/>
      <c r="BPQ98"/>
      <c r="BPR98"/>
      <c r="BPS98"/>
      <c r="BPT98"/>
      <c r="BPU98"/>
      <c r="BPV98"/>
      <c r="BPW98"/>
      <c r="BPX98"/>
      <c r="BPY98"/>
      <c r="BPZ98"/>
      <c r="BQA98"/>
      <c r="BQB98"/>
      <c r="BQC98"/>
      <c r="BQD98"/>
      <c r="BQE98"/>
      <c r="BQF98"/>
      <c r="BQG98"/>
      <c r="BQH98"/>
      <c r="BQI98"/>
      <c r="BQJ98"/>
      <c r="BQK98"/>
      <c r="BQL98"/>
      <c r="BQM98"/>
      <c r="BQN98"/>
      <c r="BQO98"/>
      <c r="BQP98"/>
      <c r="BQQ98"/>
      <c r="BQR98"/>
      <c r="BQS98"/>
      <c r="BQT98"/>
      <c r="BQU98"/>
      <c r="BQV98"/>
      <c r="BQW98"/>
      <c r="BQX98"/>
      <c r="BQY98"/>
      <c r="BQZ98"/>
      <c r="BRA98"/>
      <c r="BRB98"/>
      <c r="BRC98"/>
      <c r="BRD98"/>
      <c r="BRE98"/>
      <c r="BRF98"/>
      <c r="BRG98"/>
      <c r="BRH98"/>
      <c r="BRI98"/>
      <c r="BRJ98"/>
      <c r="BRK98"/>
      <c r="BRL98"/>
      <c r="BRM98"/>
      <c r="BRN98"/>
      <c r="BRO98"/>
      <c r="BRP98"/>
      <c r="BRQ98"/>
      <c r="BRR98"/>
      <c r="BRS98"/>
      <c r="BRT98"/>
      <c r="BRU98"/>
      <c r="BRV98"/>
      <c r="BRW98"/>
      <c r="BRX98"/>
      <c r="BRY98"/>
      <c r="BRZ98"/>
      <c r="BSA98"/>
      <c r="BSB98"/>
      <c r="BSC98"/>
      <c r="BSD98"/>
      <c r="BSE98"/>
      <c r="BSF98"/>
      <c r="BSG98"/>
      <c r="BSH98"/>
      <c r="BSI98"/>
      <c r="BSJ98"/>
      <c r="BSK98"/>
      <c r="BSL98"/>
      <c r="BSM98"/>
      <c r="BSN98"/>
      <c r="BSO98"/>
      <c r="BSP98"/>
      <c r="BSQ98"/>
      <c r="BSR98"/>
      <c r="BSS98"/>
      <c r="BST98"/>
      <c r="BSU98"/>
      <c r="BSV98"/>
      <c r="BSW98"/>
      <c r="BSX98"/>
      <c r="BSY98"/>
      <c r="BSZ98"/>
      <c r="BTA98"/>
      <c r="BTB98"/>
      <c r="BTC98"/>
      <c r="BTD98"/>
      <c r="BTE98"/>
      <c r="BTF98"/>
      <c r="BTG98"/>
      <c r="BTH98"/>
      <c r="BTI98"/>
      <c r="BTJ98"/>
      <c r="BTK98"/>
      <c r="BTL98"/>
      <c r="BTM98"/>
      <c r="BTN98"/>
      <c r="BTO98"/>
      <c r="BTP98"/>
      <c r="BTQ98"/>
      <c r="BTR98"/>
      <c r="BTS98"/>
      <c r="BTT98"/>
      <c r="BTU98"/>
      <c r="BTV98"/>
      <c r="BTW98"/>
      <c r="BTX98"/>
      <c r="BTY98"/>
      <c r="BTZ98"/>
      <c r="BUA98"/>
      <c r="BUB98"/>
      <c r="BUC98"/>
      <c r="BUD98"/>
      <c r="BUE98"/>
      <c r="BUF98"/>
      <c r="BUG98"/>
      <c r="BUH98"/>
      <c r="BUI98"/>
      <c r="BUJ98"/>
      <c r="BUK98"/>
      <c r="BUL98"/>
      <c r="BUM98"/>
      <c r="BUN98"/>
      <c r="BUO98"/>
      <c r="BUP98"/>
      <c r="BUQ98"/>
      <c r="BUR98"/>
      <c r="BUS98"/>
      <c r="BUT98"/>
      <c r="BUU98"/>
      <c r="BUV98"/>
      <c r="BUW98"/>
      <c r="BUX98"/>
      <c r="BUY98"/>
      <c r="BUZ98"/>
      <c r="BVA98"/>
      <c r="BVB98"/>
      <c r="BVC98"/>
      <c r="BVD98"/>
      <c r="BVE98"/>
      <c r="BVF98"/>
      <c r="BVG98"/>
      <c r="BVH98"/>
      <c r="BVI98"/>
      <c r="BVJ98"/>
      <c r="BVK98"/>
      <c r="BVL98"/>
      <c r="BVM98"/>
      <c r="BVN98"/>
      <c r="BVO98"/>
      <c r="BVP98"/>
      <c r="BVQ98"/>
      <c r="BVR98"/>
      <c r="BVS98"/>
      <c r="BVT98"/>
      <c r="BVU98"/>
      <c r="BVV98"/>
      <c r="BVW98"/>
      <c r="BVX98"/>
      <c r="BVY98"/>
      <c r="BVZ98"/>
      <c r="BWA98"/>
      <c r="BWB98"/>
      <c r="BWC98"/>
      <c r="BWD98"/>
      <c r="BWE98"/>
      <c r="BWF98"/>
      <c r="BWG98"/>
      <c r="BWH98"/>
      <c r="BWI98"/>
      <c r="BWJ98"/>
      <c r="BWK98"/>
      <c r="BWL98"/>
      <c r="BWM98"/>
      <c r="BWN98"/>
      <c r="BWO98"/>
      <c r="BWP98"/>
      <c r="BWQ98"/>
      <c r="BWR98"/>
      <c r="BWS98"/>
      <c r="BWT98"/>
      <c r="BWU98"/>
      <c r="BWV98"/>
      <c r="BWW98"/>
      <c r="BWX98"/>
      <c r="BWY98"/>
      <c r="BWZ98"/>
      <c r="BXA98"/>
      <c r="BXB98"/>
      <c r="BXC98"/>
      <c r="BXD98"/>
      <c r="BXE98"/>
      <c r="BXF98"/>
      <c r="BXG98"/>
      <c r="BXH98"/>
      <c r="BXI98"/>
      <c r="BXJ98"/>
      <c r="BXK98"/>
      <c r="BXL98"/>
      <c r="BXM98"/>
      <c r="BXN98"/>
      <c r="BXO98"/>
      <c r="BXP98"/>
      <c r="BXQ98"/>
      <c r="BXR98"/>
      <c r="BXS98"/>
      <c r="BXT98"/>
      <c r="BXU98"/>
      <c r="BXV98"/>
      <c r="BXW98"/>
      <c r="BXX98"/>
      <c r="BXY98"/>
      <c r="BXZ98"/>
      <c r="BYA98"/>
      <c r="BYB98"/>
      <c r="BYC98"/>
      <c r="BYD98"/>
      <c r="BYE98"/>
      <c r="BYF98"/>
      <c r="BYG98"/>
      <c r="BYH98"/>
      <c r="BYI98"/>
      <c r="BYJ98"/>
      <c r="BYK98"/>
      <c r="BYL98"/>
      <c r="BYM98"/>
      <c r="BYN98"/>
      <c r="BYO98"/>
      <c r="BYP98"/>
      <c r="BYQ98"/>
      <c r="BYR98"/>
      <c r="BYS98"/>
      <c r="BYT98"/>
      <c r="BYU98"/>
      <c r="BYV98"/>
      <c r="BYW98"/>
      <c r="BYX98"/>
      <c r="BYY98"/>
      <c r="BYZ98"/>
      <c r="BZA98"/>
      <c r="BZB98"/>
      <c r="BZC98"/>
      <c r="BZD98"/>
      <c r="BZE98"/>
      <c r="BZF98"/>
      <c r="BZG98"/>
      <c r="BZH98"/>
      <c r="BZI98"/>
      <c r="BZJ98"/>
      <c r="BZK98"/>
      <c r="BZL98"/>
      <c r="BZM98"/>
      <c r="BZN98"/>
      <c r="BZO98"/>
      <c r="BZP98"/>
      <c r="BZQ98"/>
      <c r="BZR98"/>
      <c r="BZS98"/>
      <c r="BZT98"/>
      <c r="BZU98"/>
      <c r="BZV98"/>
      <c r="BZW98"/>
      <c r="BZX98"/>
      <c r="BZY98"/>
      <c r="BZZ98"/>
      <c r="CAA98"/>
      <c r="CAB98"/>
      <c r="CAC98"/>
      <c r="CAD98"/>
      <c r="CAE98"/>
      <c r="CAF98"/>
      <c r="CAG98"/>
      <c r="CAH98"/>
      <c r="CAI98"/>
      <c r="CAJ98"/>
      <c r="CAK98"/>
      <c r="CAL98"/>
      <c r="CAM98"/>
      <c r="CAN98"/>
      <c r="CAO98"/>
      <c r="CAP98"/>
      <c r="CAQ98"/>
      <c r="CAR98"/>
      <c r="CAS98"/>
      <c r="CAT98"/>
      <c r="CAU98"/>
      <c r="CAV98"/>
      <c r="CAW98"/>
      <c r="CAX98"/>
      <c r="CAY98"/>
      <c r="CAZ98"/>
      <c r="CBA98"/>
      <c r="CBB98"/>
      <c r="CBC98"/>
      <c r="CBD98"/>
      <c r="CBE98"/>
      <c r="CBF98"/>
      <c r="CBG98"/>
      <c r="CBH98"/>
      <c r="CBI98"/>
      <c r="CBJ98"/>
      <c r="CBK98"/>
      <c r="CBL98"/>
      <c r="CBM98"/>
      <c r="CBN98"/>
      <c r="CBO98"/>
      <c r="CBP98"/>
      <c r="CBQ98"/>
      <c r="CBR98"/>
      <c r="CBS98"/>
      <c r="CBT98"/>
      <c r="CBU98"/>
      <c r="CBV98"/>
      <c r="CBW98"/>
      <c r="CBX98"/>
      <c r="CBY98"/>
      <c r="CBZ98"/>
      <c r="CCA98"/>
      <c r="CCB98"/>
      <c r="CCC98"/>
      <c r="CCD98"/>
      <c r="CCE98"/>
      <c r="CCF98"/>
      <c r="CCG98"/>
      <c r="CCH98"/>
      <c r="CCI98"/>
      <c r="CCJ98"/>
      <c r="CCK98"/>
      <c r="CCL98"/>
      <c r="CCM98"/>
      <c r="CCN98"/>
      <c r="CCO98"/>
      <c r="CCP98"/>
      <c r="CCQ98"/>
      <c r="CCR98"/>
      <c r="CCS98"/>
      <c r="CCT98"/>
      <c r="CCU98"/>
      <c r="CCV98"/>
      <c r="CCW98"/>
      <c r="CCX98"/>
      <c r="CCY98"/>
      <c r="CCZ98"/>
      <c r="CDA98"/>
      <c r="CDB98"/>
      <c r="CDC98"/>
      <c r="CDD98"/>
      <c r="CDE98"/>
      <c r="CDF98"/>
      <c r="CDG98"/>
      <c r="CDH98"/>
      <c r="CDI98"/>
      <c r="CDJ98"/>
      <c r="CDK98"/>
      <c r="CDL98"/>
      <c r="CDM98"/>
      <c r="CDN98"/>
      <c r="CDO98"/>
      <c r="CDP98"/>
      <c r="CDQ98"/>
      <c r="CDR98"/>
      <c r="CDS98"/>
      <c r="CDT98"/>
      <c r="CDU98"/>
      <c r="CDV98"/>
      <c r="CDW98"/>
      <c r="CDX98"/>
      <c r="CDY98"/>
      <c r="CDZ98"/>
      <c r="CEA98"/>
      <c r="CEB98"/>
      <c r="CEC98"/>
      <c r="CED98"/>
      <c r="CEE98"/>
      <c r="CEF98"/>
      <c r="CEG98"/>
      <c r="CEH98"/>
      <c r="CEI98"/>
      <c r="CEJ98"/>
      <c r="CEK98"/>
      <c r="CEL98"/>
      <c r="CEM98"/>
      <c r="CEN98"/>
      <c r="CEO98"/>
      <c r="CEP98"/>
      <c r="CEQ98"/>
      <c r="CER98"/>
      <c r="CES98"/>
      <c r="CET98"/>
      <c r="CEU98"/>
      <c r="CEV98"/>
      <c r="CEW98"/>
      <c r="CEX98"/>
      <c r="CEY98"/>
      <c r="CEZ98"/>
      <c r="CFA98"/>
      <c r="CFB98"/>
      <c r="CFC98"/>
      <c r="CFD98"/>
      <c r="CFE98"/>
      <c r="CFF98"/>
      <c r="CFG98"/>
      <c r="CFH98"/>
      <c r="CFI98"/>
      <c r="CFJ98"/>
      <c r="CFK98"/>
      <c r="CFL98"/>
      <c r="CFM98"/>
      <c r="CFN98"/>
      <c r="CFO98"/>
      <c r="CFP98"/>
      <c r="CFQ98"/>
      <c r="CFR98"/>
      <c r="CFS98"/>
      <c r="CFT98"/>
      <c r="CFU98"/>
      <c r="CFV98"/>
      <c r="CFW98"/>
      <c r="CFX98"/>
      <c r="CFY98"/>
      <c r="CFZ98"/>
      <c r="CGA98"/>
      <c r="CGB98"/>
      <c r="CGC98"/>
      <c r="CGD98"/>
      <c r="CGE98"/>
      <c r="CGF98"/>
      <c r="CGG98"/>
      <c r="CGH98"/>
      <c r="CGI98"/>
      <c r="CGJ98"/>
      <c r="CGK98"/>
      <c r="CGL98"/>
      <c r="CGM98"/>
      <c r="CGN98"/>
      <c r="CGO98"/>
      <c r="CGP98"/>
      <c r="CGQ98"/>
      <c r="CGR98"/>
      <c r="CGS98"/>
      <c r="CGT98"/>
      <c r="CGU98"/>
      <c r="CGV98"/>
      <c r="CGW98"/>
      <c r="CGX98"/>
      <c r="CGY98"/>
      <c r="CGZ98"/>
      <c r="CHA98"/>
      <c r="CHB98"/>
      <c r="CHC98"/>
      <c r="CHD98"/>
      <c r="CHE98"/>
      <c r="CHF98"/>
      <c r="CHG98"/>
      <c r="CHH98"/>
      <c r="CHI98"/>
      <c r="CHJ98"/>
      <c r="CHK98"/>
      <c r="CHL98"/>
      <c r="CHM98"/>
      <c r="CHN98"/>
      <c r="CHO98"/>
      <c r="CHP98"/>
      <c r="CHQ98"/>
      <c r="CHR98"/>
      <c r="CHS98"/>
      <c r="CHT98"/>
      <c r="CHU98"/>
      <c r="CHV98"/>
      <c r="CHW98"/>
      <c r="CHX98"/>
      <c r="CHY98"/>
      <c r="CHZ98"/>
      <c r="CIA98"/>
      <c r="CIB98"/>
      <c r="CIC98"/>
      <c r="CID98"/>
      <c r="CIE98"/>
      <c r="CIF98"/>
      <c r="CIG98"/>
      <c r="CIH98"/>
      <c r="CII98"/>
      <c r="CIJ98"/>
      <c r="CIK98"/>
      <c r="CIL98"/>
      <c r="CIM98"/>
      <c r="CIN98"/>
      <c r="CIO98"/>
      <c r="CIP98"/>
      <c r="CIQ98"/>
      <c r="CIR98"/>
      <c r="CIS98"/>
      <c r="CIT98"/>
      <c r="CIU98"/>
      <c r="CIV98"/>
      <c r="CIW98"/>
      <c r="CIX98"/>
      <c r="CIY98"/>
      <c r="CIZ98"/>
      <c r="CJA98"/>
      <c r="CJB98"/>
      <c r="CJC98"/>
      <c r="CJD98"/>
      <c r="CJE98"/>
      <c r="CJF98"/>
      <c r="CJG98"/>
      <c r="CJH98"/>
      <c r="CJI98"/>
      <c r="CJJ98"/>
      <c r="CJK98"/>
      <c r="CJL98"/>
      <c r="CJM98"/>
      <c r="CJN98"/>
      <c r="CJO98"/>
      <c r="CJP98"/>
      <c r="CJQ98"/>
      <c r="CJR98"/>
      <c r="CJS98"/>
      <c r="CJT98"/>
      <c r="CJU98"/>
      <c r="CJV98"/>
      <c r="CJW98"/>
      <c r="CJX98"/>
      <c r="CJY98"/>
      <c r="CJZ98"/>
      <c r="CKA98"/>
      <c r="CKB98"/>
      <c r="CKC98"/>
      <c r="CKD98"/>
      <c r="CKE98"/>
      <c r="CKF98"/>
      <c r="CKG98"/>
      <c r="CKH98"/>
      <c r="CKI98"/>
      <c r="CKJ98"/>
      <c r="CKK98"/>
      <c r="CKL98"/>
      <c r="CKM98"/>
      <c r="CKN98"/>
      <c r="CKO98"/>
      <c r="CKP98"/>
      <c r="CKQ98"/>
      <c r="CKR98"/>
      <c r="CKS98"/>
      <c r="CKT98"/>
      <c r="CKU98"/>
      <c r="CKV98"/>
      <c r="CKW98"/>
      <c r="CKX98"/>
      <c r="CKY98"/>
      <c r="CKZ98"/>
      <c r="CLA98"/>
      <c r="CLB98"/>
      <c r="CLC98"/>
      <c r="CLD98"/>
      <c r="CLE98"/>
      <c r="CLF98"/>
      <c r="CLG98"/>
      <c r="CLH98"/>
      <c r="CLI98"/>
      <c r="CLJ98"/>
      <c r="CLK98"/>
      <c r="CLL98"/>
      <c r="CLM98"/>
      <c r="CLN98"/>
      <c r="CLO98"/>
      <c r="CLP98"/>
      <c r="CLQ98"/>
      <c r="CLR98"/>
      <c r="CLS98"/>
      <c r="CLT98"/>
      <c r="CLU98"/>
      <c r="CLV98"/>
      <c r="CLW98"/>
      <c r="CLX98"/>
      <c r="CLY98"/>
      <c r="CLZ98"/>
      <c r="CMA98"/>
      <c r="CMB98"/>
      <c r="CMC98"/>
      <c r="CMD98"/>
      <c r="CME98"/>
      <c r="CMF98"/>
      <c r="CMG98"/>
      <c r="CMH98"/>
      <c r="CMI98"/>
      <c r="CMJ98"/>
      <c r="CMK98"/>
      <c r="CML98"/>
      <c r="CMM98"/>
      <c r="CMN98"/>
      <c r="CMO98"/>
      <c r="CMP98"/>
      <c r="CMQ98"/>
      <c r="CMR98"/>
      <c r="CMS98"/>
      <c r="CMT98"/>
      <c r="CMU98"/>
      <c r="CMV98"/>
      <c r="CMW98"/>
      <c r="CMX98"/>
      <c r="CMY98"/>
      <c r="CMZ98"/>
      <c r="CNA98"/>
      <c r="CNB98"/>
      <c r="CNC98"/>
      <c r="CND98"/>
      <c r="CNE98"/>
      <c r="CNF98"/>
      <c r="CNG98"/>
      <c r="CNH98"/>
      <c r="CNI98"/>
      <c r="CNJ98"/>
      <c r="CNK98"/>
      <c r="CNL98"/>
      <c r="CNM98"/>
      <c r="CNN98"/>
      <c r="CNO98"/>
      <c r="CNP98"/>
      <c r="CNQ98"/>
      <c r="CNR98"/>
      <c r="CNS98"/>
      <c r="CNT98"/>
      <c r="CNU98"/>
      <c r="CNV98"/>
      <c r="CNW98"/>
      <c r="CNX98"/>
      <c r="CNY98"/>
      <c r="CNZ98"/>
      <c r="COA98"/>
      <c r="COB98"/>
      <c r="COC98"/>
      <c r="COD98"/>
      <c r="COE98"/>
      <c r="COF98"/>
      <c r="COG98"/>
      <c r="COH98"/>
      <c r="COI98"/>
      <c r="COJ98"/>
      <c r="COK98"/>
      <c r="COL98"/>
      <c r="COM98"/>
      <c r="CON98"/>
      <c r="COO98"/>
      <c r="COP98"/>
      <c r="COQ98"/>
      <c r="COR98"/>
      <c r="COS98"/>
      <c r="COT98"/>
      <c r="COU98"/>
      <c r="COV98"/>
      <c r="COW98"/>
      <c r="COX98"/>
      <c r="COY98"/>
      <c r="COZ98"/>
      <c r="CPA98"/>
      <c r="CPB98"/>
      <c r="CPC98"/>
      <c r="CPD98"/>
      <c r="CPE98"/>
      <c r="CPF98"/>
      <c r="CPG98"/>
      <c r="CPH98"/>
      <c r="CPI98"/>
      <c r="CPJ98"/>
      <c r="CPK98"/>
      <c r="CPL98"/>
      <c r="CPM98"/>
      <c r="CPN98"/>
      <c r="CPO98"/>
      <c r="CPP98"/>
      <c r="CPQ98"/>
      <c r="CPR98"/>
      <c r="CPS98"/>
      <c r="CPT98"/>
      <c r="CPU98"/>
      <c r="CPV98"/>
      <c r="CPW98"/>
      <c r="CPX98"/>
      <c r="CPY98"/>
      <c r="CPZ98"/>
      <c r="CQA98"/>
      <c r="CQB98"/>
      <c r="CQC98"/>
      <c r="CQD98"/>
      <c r="CQE98"/>
      <c r="CQF98"/>
      <c r="CQG98"/>
      <c r="CQH98"/>
      <c r="CQI98"/>
      <c r="CQJ98"/>
      <c r="CQK98"/>
      <c r="CQL98"/>
      <c r="CQM98"/>
      <c r="CQN98"/>
      <c r="CQO98"/>
      <c r="CQP98"/>
      <c r="CQQ98"/>
      <c r="CQR98"/>
      <c r="CQS98"/>
      <c r="CQT98"/>
      <c r="CQU98"/>
      <c r="CQV98"/>
      <c r="CQW98"/>
      <c r="CQX98"/>
      <c r="CQY98"/>
      <c r="CQZ98"/>
      <c r="CRA98"/>
      <c r="CRB98"/>
      <c r="CRC98"/>
      <c r="CRD98"/>
      <c r="CRE98"/>
      <c r="CRF98"/>
      <c r="CRG98"/>
      <c r="CRH98"/>
      <c r="CRI98"/>
      <c r="CRJ98"/>
      <c r="CRK98"/>
      <c r="CRL98"/>
      <c r="CRM98"/>
      <c r="CRN98"/>
      <c r="CRO98"/>
      <c r="CRP98"/>
      <c r="CRQ98"/>
      <c r="CRR98"/>
      <c r="CRS98"/>
      <c r="CRT98"/>
      <c r="CRU98"/>
      <c r="CRV98"/>
      <c r="CRW98"/>
      <c r="CRX98"/>
      <c r="CRY98"/>
      <c r="CRZ98"/>
      <c r="CSA98"/>
      <c r="CSB98"/>
      <c r="CSC98"/>
      <c r="CSD98"/>
      <c r="CSE98"/>
      <c r="CSF98"/>
      <c r="CSG98"/>
      <c r="CSH98"/>
      <c r="CSI98"/>
      <c r="CSJ98"/>
      <c r="CSK98"/>
      <c r="CSL98"/>
      <c r="CSM98"/>
      <c r="CSN98"/>
      <c r="CSO98"/>
      <c r="CSP98"/>
      <c r="CSQ98"/>
      <c r="CSR98"/>
      <c r="CSS98"/>
      <c r="CST98"/>
      <c r="CSU98"/>
      <c r="CSV98"/>
      <c r="CSW98"/>
      <c r="CSX98"/>
      <c r="CSY98"/>
      <c r="CSZ98"/>
      <c r="CTA98"/>
      <c r="CTB98"/>
      <c r="CTC98"/>
      <c r="CTD98"/>
      <c r="CTE98"/>
      <c r="CTF98"/>
      <c r="CTG98"/>
      <c r="CTH98"/>
      <c r="CTI98"/>
      <c r="CTJ98"/>
      <c r="CTK98"/>
      <c r="CTL98"/>
      <c r="CTM98"/>
      <c r="CTN98"/>
      <c r="CTO98"/>
      <c r="CTP98"/>
      <c r="CTQ98"/>
      <c r="CTR98"/>
      <c r="CTS98"/>
      <c r="CTT98"/>
      <c r="CTU98"/>
      <c r="CTV98"/>
      <c r="CTW98"/>
      <c r="CTX98"/>
      <c r="CTY98"/>
      <c r="CTZ98"/>
      <c r="CUA98"/>
      <c r="CUB98"/>
      <c r="CUC98"/>
      <c r="CUD98"/>
      <c r="CUE98"/>
      <c r="CUF98"/>
      <c r="CUG98"/>
      <c r="CUH98"/>
      <c r="CUI98"/>
      <c r="CUJ98"/>
      <c r="CUK98"/>
      <c r="CUL98"/>
      <c r="CUM98"/>
      <c r="CUN98"/>
      <c r="CUO98"/>
      <c r="CUP98"/>
      <c r="CUQ98"/>
      <c r="CUR98"/>
      <c r="CUS98"/>
      <c r="CUT98"/>
      <c r="CUU98"/>
      <c r="CUV98"/>
      <c r="CUW98"/>
      <c r="CUX98"/>
      <c r="CUY98"/>
      <c r="CUZ98"/>
      <c r="CVA98"/>
      <c r="CVB98"/>
      <c r="CVC98"/>
      <c r="CVD98"/>
      <c r="CVE98"/>
      <c r="CVF98"/>
      <c r="CVG98"/>
      <c r="CVH98"/>
      <c r="CVI98"/>
      <c r="CVJ98"/>
      <c r="CVK98"/>
      <c r="CVL98"/>
      <c r="CVM98"/>
      <c r="CVN98"/>
      <c r="CVO98"/>
      <c r="CVP98"/>
      <c r="CVQ98"/>
      <c r="CVR98"/>
      <c r="CVS98"/>
      <c r="CVT98"/>
      <c r="CVU98"/>
      <c r="CVV98"/>
      <c r="CVW98"/>
      <c r="CVX98"/>
      <c r="CVY98"/>
      <c r="CVZ98"/>
      <c r="CWA98"/>
      <c r="CWB98"/>
      <c r="CWC98"/>
      <c r="CWD98"/>
      <c r="CWE98"/>
      <c r="CWF98"/>
      <c r="CWG98"/>
      <c r="CWH98"/>
      <c r="CWI98"/>
      <c r="CWJ98"/>
      <c r="CWK98"/>
      <c r="CWL98"/>
      <c r="CWM98"/>
      <c r="CWN98"/>
      <c r="CWO98"/>
      <c r="CWP98"/>
      <c r="CWQ98"/>
      <c r="CWR98"/>
      <c r="CWS98"/>
      <c r="CWT98"/>
      <c r="CWU98"/>
      <c r="CWV98"/>
      <c r="CWW98"/>
      <c r="CWX98"/>
      <c r="CWY98"/>
      <c r="CWZ98"/>
      <c r="CXA98"/>
      <c r="CXB98"/>
      <c r="CXC98"/>
      <c r="CXD98"/>
      <c r="CXE98"/>
      <c r="CXF98"/>
      <c r="CXG98"/>
      <c r="CXH98"/>
      <c r="CXI98"/>
      <c r="CXJ98"/>
      <c r="CXK98"/>
      <c r="CXL98"/>
      <c r="CXM98"/>
      <c r="CXN98"/>
      <c r="CXO98"/>
      <c r="CXP98"/>
      <c r="CXQ98"/>
      <c r="CXR98"/>
      <c r="CXS98"/>
      <c r="CXT98"/>
      <c r="CXU98"/>
      <c r="CXV98"/>
      <c r="CXW98"/>
      <c r="CXX98"/>
      <c r="CXY98"/>
      <c r="CXZ98"/>
      <c r="CYA98"/>
      <c r="CYB98"/>
      <c r="CYC98"/>
      <c r="CYD98"/>
      <c r="CYE98"/>
      <c r="CYF98"/>
      <c r="CYG98"/>
      <c r="CYH98"/>
      <c r="CYI98"/>
      <c r="CYJ98"/>
      <c r="CYK98"/>
      <c r="CYL98"/>
      <c r="CYM98"/>
      <c r="CYN98"/>
      <c r="CYO98"/>
      <c r="CYP98"/>
      <c r="CYQ98"/>
      <c r="CYR98"/>
      <c r="CYS98"/>
      <c r="CYT98"/>
      <c r="CYU98"/>
      <c r="CYV98"/>
      <c r="CYW98"/>
      <c r="CYX98"/>
      <c r="CYY98"/>
      <c r="CYZ98"/>
      <c r="CZA98"/>
      <c r="CZB98"/>
      <c r="CZC98"/>
      <c r="CZD98"/>
      <c r="CZE98"/>
      <c r="CZF98"/>
      <c r="CZG98"/>
      <c r="CZH98"/>
      <c r="CZI98"/>
      <c r="CZJ98"/>
      <c r="CZK98"/>
      <c r="CZL98"/>
      <c r="CZM98"/>
      <c r="CZN98"/>
      <c r="CZO98"/>
      <c r="CZP98"/>
      <c r="CZQ98"/>
      <c r="CZR98"/>
      <c r="CZS98"/>
      <c r="CZT98"/>
      <c r="CZU98"/>
      <c r="CZV98"/>
      <c r="CZW98"/>
      <c r="CZX98"/>
      <c r="CZY98"/>
      <c r="CZZ98"/>
      <c r="DAA98"/>
      <c r="DAB98"/>
      <c r="DAC98"/>
      <c r="DAD98"/>
      <c r="DAE98"/>
      <c r="DAF98"/>
      <c r="DAG98"/>
      <c r="DAH98"/>
      <c r="DAI98"/>
      <c r="DAJ98"/>
      <c r="DAK98"/>
      <c r="DAL98"/>
      <c r="DAM98"/>
      <c r="DAN98"/>
      <c r="DAO98"/>
      <c r="DAP98"/>
      <c r="DAQ98"/>
      <c r="DAR98"/>
      <c r="DAS98"/>
      <c r="DAT98"/>
      <c r="DAU98"/>
      <c r="DAV98"/>
      <c r="DAW98"/>
      <c r="DAX98"/>
      <c r="DAY98"/>
      <c r="DAZ98"/>
      <c r="DBA98"/>
      <c r="DBB98"/>
      <c r="DBC98"/>
      <c r="DBD98"/>
      <c r="DBE98"/>
      <c r="DBF98"/>
      <c r="DBG98"/>
      <c r="DBH98"/>
      <c r="DBI98"/>
      <c r="DBJ98"/>
      <c r="DBK98"/>
      <c r="DBL98"/>
      <c r="DBM98"/>
      <c r="DBN98"/>
      <c r="DBO98"/>
      <c r="DBP98"/>
      <c r="DBQ98"/>
      <c r="DBR98"/>
      <c r="DBS98"/>
      <c r="DBT98"/>
      <c r="DBU98"/>
      <c r="DBV98"/>
      <c r="DBW98"/>
      <c r="DBX98"/>
      <c r="DBY98"/>
      <c r="DBZ98"/>
      <c r="DCA98"/>
      <c r="DCB98"/>
      <c r="DCC98"/>
      <c r="DCD98"/>
      <c r="DCE98"/>
      <c r="DCF98"/>
      <c r="DCG98"/>
      <c r="DCH98"/>
      <c r="DCI98"/>
      <c r="DCJ98"/>
      <c r="DCK98"/>
      <c r="DCL98"/>
      <c r="DCM98"/>
      <c r="DCN98"/>
      <c r="DCO98"/>
      <c r="DCP98"/>
      <c r="DCQ98"/>
      <c r="DCR98"/>
      <c r="DCS98"/>
      <c r="DCT98"/>
      <c r="DCU98"/>
      <c r="DCV98"/>
      <c r="DCW98"/>
      <c r="DCX98"/>
      <c r="DCY98"/>
      <c r="DCZ98"/>
      <c r="DDA98"/>
      <c r="DDB98"/>
      <c r="DDC98"/>
      <c r="DDD98"/>
      <c r="DDE98"/>
      <c r="DDF98"/>
      <c r="DDG98"/>
      <c r="DDH98"/>
      <c r="DDI98"/>
      <c r="DDJ98"/>
      <c r="DDK98"/>
      <c r="DDL98"/>
      <c r="DDM98"/>
      <c r="DDN98"/>
      <c r="DDO98"/>
      <c r="DDP98"/>
      <c r="DDQ98"/>
      <c r="DDR98"/>
      <c r="DDS98"/>
      <c r="DDT98"/>
      <c r="DDU98"/>
      <c r="DDV98"/>
      <c r="DDW98"/>
      <c r="DDX98"/>
      <c r="DDY98"/>
      <c r="DDZ98"/>
      <c r="DEA98"/>
      <c r="DEB98"/>
      <c r="DEC98"/>
      <c r="DED98"/>
      <c r="DEE98"/>
      <c r="DEF98"/>
      <c r="DEG98"/>
      <c r="DEH98"/>
      <c r="DEI98"/>
      <c r="DEJ98"/>
      <c r="DEK98"/>
      <c r="DEL98"/>
      <c r="DEM98"/>
      <c r="DEN98"/>
      <c r="DEO98"/>
      <c r="DEP98"/>
      <c r="DEQ98"/>
      <c r="DER98"/>
      <c r="DES98"/>
      <c r="DET98"/>
      <c r="DEU98"/>
      <c r="DEV98"/>
      <c r="DEW98"/>
      <c r="DEX98"/>
      <c r="DEY98"/>
      <c r="DEZ98"/>
      <c r="DFA98"/>
      <c r="DFB98"/>
      <c r="DFC98"/>
      <c r="DFD98"/>
      <c r="DFE98"/>
      <c r="DFF98"/>
      <c r="DFG98"/>
      <c r="DFH98"/>
      <c r="DFI98"/>
      <c r="DFJ98"/>
      <c r="DFK98"/>
      <c r="DFL98"/>
      <c r="DFM98"/>
      <c r="DFN98"/>
      <c r="DFO98"/>
      <c r="DFP98"/>
      <c r="DFQ98"/>
      <c r="DFR98"/>
      <c r="DFS98"/>
      <c r="DFT98"/>
      <c r="DFU98"/>
      <c r="DFV98"/>
      <c r="DFW98"/>
      <c r="DFX98"/>
      <c r="DFY98"/>
      <c r="DFZ98"/>
      <c r="DGA98"/>
      <c r="DGB98"/>
      <c r="DGC98"/>
      <c r="DGD98"/>
      <c r="DGE98"/>
      <c r="DGF98"/>
      <c r="DGG98"/>
      <c r="DGH98"/>
      <c r="DGI98"/>
      <c r="DGJ98"/>
      <c r="DGK98"/>
      <c r="DGL98"/>
      <c r="DGM98"/>
      <c r="DGN98"/>
      <c r="DGO98"/>
      <c r="DGP98"/>
      <c r="DGQ98"/>
      <c r="DGR98"/>
      <c r="DGS98"/>
      <c r="DGT98"/>
      <c r="DGU98"/>
      <c r="DGV98"/>
      <c r="DGW98"/>
      <c r="DGX98"/>
      <c r="DGY98"/>
      <c r="DGZ98"/>
      <c r="DHA98"/>
      <c r="DHB98"/>
      <c r="DHC98"/>
      <c r="DHD98"/>
      <c r="DHE98"/>
      <c r="DHF98"/>
      <c r="DHG98"/>
      <c r="DHH98"/>
      <c r="DHI98"/>
      <c r="DHJ98"/>
      <c r="DHK98"/>
      <c r="DHL98"/>
      <c r="DHM98"/>
      <c r="DHN98"/>
      <c r="DHO98"/>
      <c r="DHP98"/>
      <c r="DHQ98"/>
      <c r="DHR98"/>
      <c r="DHS98"/>
      <c r="DHT98"/>
      <c r="DHU98"/>
      <c r="DHV98"/>
      <c r="DHW98"/>
      <c r="DHX98"/>
      <c r="DHY98"/>
      <c r="DHZ98"/>
      <c r="DIA98"/>
      <c r="DIB98"/>
      <c r="DIC98"/>
      <c r="DID98"/>
      <c r="DIE98"/>
      <c r="DIF98"/>
      <c r="DIG98"/>
      <c r="DIH98"/>
      <c r="DII98"/>
      <c r="DIJ98"/>
      <c r="DIK98"/>
      <c r="DIL98"/>
      <c r="DIM98"/>
      <c r="DIN98"/>
      <c r="DIO98"/>
      <c r="DIP98"/>
      <c r="DIQ98"/>
      <c r="DIR98"/>
      <c r="DIS98"/>
      <c r="DIT98"/>
      <c r="DIU98"/>
      <c r="DIV98"/>
      <c r="DIW98"/>
      <c r="DIX98"/>
      <c r="DIY98"/>
      <c r="DIZ98"/>
      <c r="DJA98"/>
      <c r="DJB98"/>
      <c r="DJC98"/>
      <c r="DJD98"/>
      <c r="DJE98"/>
      <c r="DJF98"/>
      <c r="DJG98"/>
      <c r="DJH98"/>
      <c r="DJI98"/>
      <c r="DJJ98"/>
      <c r="DJK98"/>
      <c r="DJL98"/>
      <c r="DJM98"/>
      <c r="DJN98"/>
      <c r="DJO98"/>
      <c r="DJP98"/>
      <c r="DJQ98"/>
      <c r="DJR98"/>
      <c r="DJS98"/>
      <c r="DJT98"/>
      <c r="DJU98"/>
      <c r="DJV98"/>
      <c r="DJW98"/>
      <c r="DJX98"/>
      <c r="DJY98"/>
      <c r="DJZ98"/>
      <c r="DKA98"/>
      <c r="DKB98"/>
      <c r="DKC98"/>
      <c r="DKD98"/>
      <c r="DKE98"/>
      <c r="DKF98"/>
      <c r="DKG98"/>
      <c r="DKH98"/>
      <c r="DKI98"/>
      <c r="DKJ98"/>
      <c r="DKK98"/>
      <c r="DKL98"/>
      <c r="DKM98"/>
      <c r="DKN98"/>
      <c r="DKO98"/>
      <c r="DKP98"/>
      <c r="DKQ98"/>
      <c r="DKR98"/>
      <c r="DKS98"/>
      <c r="DKT98"/>
      <c r="DKU98"/>
      <c r="DKV98"/>
      <c r="DKW98"/>
      <c r="DKX98"/>
      <c r="DKY98"/>
      <c r="DKZ98"/>
      <c r="DLA98"/>
      <c r="DLB98"/>
      <c r="DLC98"/>
      <c r="DLD98"/>
      <c r="DLE98"/>
      <c r="DLF98"/>
      <c r="DLG98"/>
      <c r="DLH98"/>
      <c r="DLI98"/>
      <c r="DLJ98"/>
      <c r="DLK98"/>
      <c r="DLL98"/>
      <c r="DLM98"/>
      <c r="DLN98"/>
      <c r="DLO98"/>
      <c r="DLP98"/>
      <c r="DLQ98"/>
      <c r="DLR98"/>
      <c r="DLS98"/>
      <c r="DLT98"/>
      <c r="DLU98"/>
      <c r="DLV98"/>
      <c r="DLW98"/>
      <c r="DLX98"/>
      <c r="DLY98"/>
      <c r="DLZ98"/>
      <c r="DMA98"/>
      <c r="DMB98"/>
      <c r="DMC98"/>
      <c r="DMD98"/>
      <c r="DME98"/>
      <c r="DMF98"/>
      <c r="DMG98"/>
      <c r="DMH98"/>
      <c r="DMI98"/>
      <c r="DMJ98"/>
      <c r="DMK98"/>
      <c r="DML98"/>
      <c r="DMM98"/>
      <c r="DMN98"/>
      <c r="DMO98"/>
      <c r="DMP98"/>
      <c r="DMQ98"/>
      <c r="DMR98"/>
      <c r="DMS98"/>
      <c r="DMT98"/>
      <c r="DMU98"/>
      <c r="DMV98"/>
      <c r="DMW98"/>
      <c r="DMX98"/>
      <c r="DMY98"/>
      <c r="DMZ98"/>
      <c r="DNA98"/>
      <c r="DNB98"/>
      <c r="DNC98"/>
      <c r="DND98"/>
      <c r="DNE98"/>
      <c r="DNF98"/>
      <c r="DNG98"/>
      <c r="DNH98"/>
      <c r="DNI98"/>
      <c r="DNJ98"/>
      <c r="DNK98"/>
      <c r="DNL98"/>
      <c r="DNM98"/>
      <c r="DNN98"/>
      <c r="DNO98"/>
      <c r="DNP98"/>
      <c r="DNQ98"/>
      <c r="DNR98"/>
      <c r="DNS98"/>
      <c r="DNT98"/>
      <c r="DNU98"/>
      <c r="DNV98"/>
      <c r="DNW98"/>
      <c r="DNX98"/>
      <c r="DNY98"/>
      <c r="DNZ98"/>
      <c r="DOA98"/>
      <c r="DOB98"/>
      <c r="DOC98"/>
      <c r="DOD98"/>
      <c r="DOE98"/>
      <c r="DOF98"/>
      <c r="DOG98"/>
      <c r="DOH98"/>
      <c r="DOI98"/>
      <c r="DOJ98"/>
      <c r="DOK98"/>
      <c r="DOL98"/>
      <c r="DOM98"/>
      <c r="DON98"/>
      <c r="DOO98"/>
      <c r="DOP98"/>
      <c r="DOQ98"/>
      <c r="DOR98"/>
      <c r="DOS98"/>
      <c r="DOT98"/>
      <c r="DOU98"/>
      <c r="DOV98"/>
      <c r="DOW98"/>
      <c r="DOX98"/>
      <c r="DOY98"/>
      <c r="DOZ98"/>
      <c r="DPA98"/>
      <c r="DPB98"/>
      <c r="DPC98"/>
      <c r="DPD98"/>
      <c r="DPE98"/>
      <c r="DPF98"/>
      <c r="DPG98"/>
      <c r="DPH98"/>
      <c r="DPI98"/>
      <c r="DPJ98"/>
      <c r="DPK98"/>
      <c r="DPL98"/>
      <c r="DPM98"/>
      <c r="DPN98"/>
      <c r="DPO98"/>
      <c r="DPP98"/>
      <c r="DPQ98"/>
      <c r="DPR98"/>
      <c r="DPS98"/>
      <c r="DPT98"/>
      <c r="DPU98"/>
      <c r="DPV98"/>
      <c r="DPW98"/>
      <c r="DPX98"/>
      <c r="DPY98"/>
      <c r="DPZ98"/>
      <c r="DQA98"/>
      <c r="DQB98"/>
      <c r="DQC98"/>
      <c r="DQD98"/>
      <c r="DQE98"/>
      <c r="DQF98"/>
      <c r="DQG98"/>
      <c r="DQH98"/>
      <c r="DQI98"/>
      <c r="DQJ98"/>
      <c r="DQK98"/>
      <c r="DQL98"/>
      <c r="DQM98"/>
      <c r="DQN98"/>
      <c r="DQO98"/>
      <c r="DQP98"/>
      <c r="DQQ98"/>
      <c r="DQR98"/>
      <c r="DQS98"/>
      <c r="DQT98"/>
      <c r="DQU98"/>
      <c r="DQV98"/>
      <c r="DQW98"/>
      <c r="DQX98"/>
      <c r="DQY98"/>
      <c r="DQZ98"/>
      <c r="DRA98"/>
      <c r="DRB98"/>
      <c r="DRC98"/>
      <c r="DRD98"/>
      <c r="DRE98"/>
      <c r="DRF98"/>
      <c r="DRG98"/>
      <c r="DRH98"/>
      <c r="DRI98"/>
      <c r="DRJ98"/>
      <c r="DRK98"/>
      <c r="DRL98"/>
      <c r="DRM98"/>
      <c r="DRN98"/>
      <c r="DRO98"/>
      <c r="DRP98"/>
      <c r="DRQ98"/>
      <c r="DRR98"/>
      <c r="DRS98"/>
      <c r="DRT98"/>
      <c r="DRU98"/>
      <c r="DRV98"/>
      <c r="DRW98"/>
      <c r="DRX98"/>
      <c r="DRY98"/>
      <c r="DRZ98"/>
      <c r="DSA98"/>
      <c r="DSB98"/>
      <c r="DSC98"/>
      <c r="DSD98"/>
      <c r="DSE98"/>
      <c r="DSF98"/>
      <c r="DSG98"/>
      <c r="DSH98"/>
      <c r="DSI98"/>
      <c r="DSJ98"/>
      <c r="DSK98"/>
      <c r="DSL98"/>
      <c r="DSM98"/>
      <c r="DSN98"/>
      <c r="DSO98"/>
      <c r="DSP98"/>
      <c r="DSQ98"/>
      <c r="DSR98"/>
      <c r="DSS98"/>
      <c r="DST98"/>
      <c r="DSU98"/>
      <c r="DSV98"/>
      <c r="DSW98"/>
      <c r="DSX98"/>
      <c r="DSY98"/>
      <c r="DSZ98"/>
      <c r="DTA98"/>
      <c r="DTB98"/>
      <c r="DTC98"/>
      <c r="DTD98"/>
      <c r="DTE98"/>
      <c r="DTF98"/>
      <c r="DTG98"/>
      <c r="DTH98"/>
      <c r="DTI98"/>
      <c r="DTJ98"/>
      <c r="DTK98"/>
      <c r="DTL98"/>
      <c r="DTM98"/>
      <c r="DTN98"/>
      <c r="DTO98"/>
      <c r="DTP98"/>
      <c r="DTQ98"/>
      <c r="DTR98"/>
      <c r="DTS98"/>
      <c r="DTT98"/>
      <c r="DTU98"/>
      <c r="DTV98"/>
      <c r="DTW98"/>
      <c r="DTX98"/>
      <c r="DTY98"/>
      <c r="DTZ98"/>
      <c r="DUA98"/>
      <c r="DUB98"/>
      <c r="DUC98"/>
      <c r="DUD98"/>
      <c r="DUE98"/>
      <c r="DUF98"/>
      <c r="DUG98"/>
      <c r="DUH98"/>
      <c r="DUI98"/>
      <c r="DUJ98"/>
      <c r="DUK98"/>
      <c r="DUL98"/>
      <c r="DUM98"/>
      <c r="DUN98"/>
      <c r="DUO98"/>
      <c r="DUP98"/>
      <c r="DUQ98"/>
      <c r="DUR98"/>
      <c r="DUS98"/>
      <c r="DUT98"/>
      <c r="DUU98"/>
      <c r="DUV98"/>
      <c r="DUW98"/>
      <c r="DUX98"/>
      <c r="DUY98"/>
      <c r="DUZ98"/>
      <c r="DVA98"/>
      <c r="DVB98"/>
      <c r="DVC98"/>
      <c r="DVD98"/>
      <c r="DVE98"/>
      <c r="DVF98"/>
      <c r="DVG98"/>
      <c r="DVH98"/>
      <c r="DVI98"/>
      <c r="DVJ98"/>
      <c r="DVK98"/>
      <c r="DVL98"/>
      <c r="DVM98"/>
      <c r="DVN98"/>
      <c r="DVO98"/>
      <c r="DVP98"/>
      <c r="DVQ98"/>
      <c r="DVR98"/>
      <c r="DVS98"/>
      <c r="DVT98"/>
      <c r="DVU98"/>
      <c r="DVV98"/>
      <c r="DVW98"/>
      <c r="DVX98"/>
      <c r="DVY98"/>
      <c r="DVZ98"/>
      <c r="DWA98"/>
      <c r="DWB98"/>
      <c r="DWC98"/>
      <c r="DWD98"/>
      <c r="DWE98"/>
      <c r="DWF98"/>
      <c r="DWG98"/>
      <c r="DWH98"/>
      <c r="DWI98"/>
      <c r="DWJ98"/>
      <c r="DWK98"/>
      <c r="DWL98"/>
      <c r="DWM98"/>
      <c r="DWN98"/>
      <c r="DWO98"/>
      <c r="DWP98"/>
      <c r="DWQ98"/>
      <c r="DWR98"/>
      <c r="DWS98"/>
      <c r="DWT98"/>
      <c r="DWU98"/>
      <c r="DWV98"/>
      <c r="DWW98"/>
      <c r="DWX98"/>
      <c r="DWY98"/>
      <c r="DWZ98"/>
      <c r="DXA98"/>
      <c r="DXB98"/>
      <c r="DXC98"/>
      <c r="DXD98"/>
      <c r="DXE98"/>
      <c r="DXF98"/>
      <c r="DXG98"/>
      <c r="DXH98"/>
      <c r="DXI98"/>
      <c r="DXJ98"/>
      <c r="DXK98"/>
      <c r="DXL98"/>
      <c r="DXM98"/>
      <c r="DXN98"/>
      <c r="DXO98"/>
      <c r="DXP98"/>
      <c r="DXQ98"/>
      <c r="DXR98"/>
      <c r="DXS98"/>
      <c r="DXT98"/>
      <c r="DXU98"/>
      <c r="DXV98"/>
      <c r="DXW98"/>
      <c r="DXX98"/>
      <c r="DXY98"/>
      <c r="DXZ98"/>
      <c r="DYA98"/>
      <c r="DYB98"/>
      <c r="DYC98"/>
      <c r="DYD98"/>
      <c r="DYE98"/>
      <c r="DYF98"/>
      <c r="DYG98"/>
      <c r="DYH98"/>
      <c r="DYI98"/>
      <c r="DYJ98"/>
      <c r="DYK98"/>
      <c r="DYL98"/>
      <c r="DYM98"/>
      <c r="DYN98"/>
      <c r="DYO98"/>
      <c r="DYP98"/>
      <c r="DYQ98"/>
      <c r="DYR98"/>
      <c r="DYS98"/>
      <c r="DYT98"/>
      <c r="DYU98"/>
      <c r="DYV98"/>
      <c r="DYW98"/>
      <c r="DYX98"/>
      <c r="DYY98"/>
      <c r="DYZ98"/>
      <c r="DZA98"/>
      <c r="DZB98"/>
      <c r="DZC98"/>
      <c r="DZD98"/>
      <c r="DZE98"/>
      <c r="DZF98"/>
      <c r="DZG98"/>
      <c r="DZH98"/>
      <c r="DZI98"/>
      <c r="DZJ98"/>
      <c r="DZK98"/>
      <c r="DZL98"/>
      <c r="DZM98"/>
      <c r="DZN98"/>
      <c r="DZO98"/>
      <c r="DZP98"/>
      <c r="DZQ98"/>
      <c r="DZR98"/>
      <c r="DZS98"/>
      <c r="DZT98"/>
      <c r="DZU98"/>
      <c r="DZV98"/>
      <c r="DZW98"/>
      <c r="DZX98"/>
      <c r="DZY98"/>
      <c r="DZZ98"/>
      <c r="EAA98"/>
      <c r="EAB98"/>
      <c r="EAC98"/>
      <c r="EAD98"/>
      <c r="EAE98"/>
      <c r="EAF98"/>
      <c r="EAG98"/>
      <c r="EAH98"/>
      <c r="EAI98"/>
      <c r="EAJ98"/>
      <c r="EAK98"/>
      <c r="EAL98"/>
      <c r="EAM98"/>
      <c r="EAN98"/>
      <c r="EAO98"/>
      <c r="EAP98"/>
      <c r="EAQ98"/>
      <c r="EAR98"/>
      <c r="EAS98"/>
      <c r="EAT98"/>
      <c r="EAU98"/>
      <c r="EAV98"/>
      <c r="EAW98"/>
      <c r="EAX98"/>
      <c r="EAY98"/>
      <c r="EAZ98"/>
      <c r="EBA98"/>
      <c r="EBB98"/>
      <c r="EBC98"/>
      <c r="EBD98"/>
      <c r="EBE98"/>
      <c r="EBF98"/>
      <c r="EBG98"/>
      <c r="EBH98"/>
      <c r="EBI98"/>
      <c r="EBJ98"/>
      <c r="EBK98"/>
      <c r="EBL98"/>
      <c r="EBM98"/>
      <c r="EBN98"/>
      <c r="EBO98"/>
      <c r="EBP98"/>
      <c r="EBQ98"/>
      <c r="EBR98"/>
      <c r="EBS98"/>
      <c r="EBT98"/>
      <c r="EBU98"/>
      <c r="EBV98"/>
      <c r="EBW98"/>
      <c r="EBX98"/>
      <c r="EBY98"/>
      <c r="EBZ98"/>
      <c r="ECA98"/>
      <c r="ECB98"/>
      <c r="ECC98"/>
      <c r="ECD98"/>
      <c r="ECE98"/>
      <c r="ECF98"/>
      <c r="ECG98"/>
      <c r="ECH98"/>
      <c r="ECI98"/>
      <c r="ECJ98"/>
      <c r="ECK98"/>
      <c r="ECL98"/>
      <c r="ECM98"/>
      <c r="ECN98"/>
      <c r="ECO98"/>
      <c r="ECP98"/>
      <c r="ECQ98"/>
      <c r="ECR98"/>
      <c r="ECS98"/>
      <c r="ECT98"/>
      <c r="ECU98"/>
      <c r="ECV98"/>
      <c r="ECW98"/>
      <c r="ECX98"/>
      <c r="ECY98"/>
      <c r="ECZ98"/>
      <c r="EDA98"/>
      <c r="EDB98"/>
      <c r="EDC98"/>
      <c r="EDD98"/>
      <c r="EDE98"/>
      <c r="EDF98"/>
      <c r="EDG98"/>
      <c r="EDH98"/>
      <c r="EDI98"/>
      <c r="EDJ98"/>
      <c r="EDK98"/>
      <c r="EDL98"/>
      <c r="EDM98"/>
      <c r="EDN98"/>
      <c r="EDO98"/>
      <c r="EDP98"/>
      <c r="EDQ98"/>
      <c r="EDR98"/>
      <c r="EDS98"/>
      <c r="EDT98"/>
      <c r="EDU98"/>
      <c r="EDV98"/>
      <c r="EDW98"/>
      <c r="EDX98"/>
      <c r="EDY98"/>
      <c r="EDZ98"/>
      <c r="EEA98"/>
      <c r="EEB98"/>
      <c r="EEC98"/>
      <c r="EED98"/>
      <c r="EEE98"/>
      <c r="EEF98"/>
      <c r="EEG98"/>
      <c r="EEH98"/>
      <c r="EEI98"/>
      <c r="EEJ98"/>
      <c r="EEK98"/>
      <c r="EEL98"/>
      <c r="EEM98"/>
      <c r="EEN98"/>
      <c r="EEO98"/>
      <c r="EEP98"/>
      <c r="EEQ98"/>
      <c r="EER98"/>
      <c r="EES98"/>
      <c r="EET98"/>
      <c r="EEU98"/>
      <c r="EEV98"/>
      <c r="EEW98"/>
      <c r="EEX98"/>
      <c r="EEY98"/>
      <c r="EEZ98"/>
      <c r="EFA98"/>
      <c r="EFB98"/>
      <c r="EFC98"/>
      <c r="EFD98"/>
      <c r="EFE98"/>
      <c r="EFF98"/>
      <c r="EFG98"/>
      <c r="EFH98"/>
      <c r="EFI98"/>
      <c r="EFJ98"/>
      <c r="EFK98"/>
      <c r="EFL98"/>
      <c r="EFM98"/>
      <c r="EFN98"/>
      <c r="EFO98"/>
      <c r="EFP98"/>
      <c r="EFQ98"/>
      <c r="EFR98"/>
      <c r="EFS98"/>
      <c r="EFT98"/>
      <c r="EFU98"/>
      <c r="EFV98"/>
      <c r="EFW98"/>
      <c r="EFX98"/>
      <c r="EFY98"/>
      <c r="EFZ98"/>
      <c r="EGA98"/>
      <c r="EGB98"/>
      <c r="EGC98"/>
      <c r="EGD98"/>
      <c r="EGE98"/>
      <c r="EGF98"/>
      <c r="EGG98"/>
      <c r="EGH98"/>
      <c r="EGI98"/>
      <c r="EGJ98"/>
      <c r="EGK98"/>
      <c r="EGL98"/>
      <c r="EGM98"/>
      <c r="EGN98"/>
      <c r="EGO98"/>
      <c r="EGP98"/>
      <c r="EGQ98"/>
      <c r="EGR98"/>
      <c r="EGS98"/>
      <c r="EGT98"/>
      <c r="EGU98"/>
      <c r="EGV98"/>
      <c r="EGW98"/>
      <c r="EGX98"/>
      <c r="EGY98"/>
      <c r="EGZ98"/>
      <c r="EHA98"/>
      <c r="EHB98"/>
      <c r="EHC98"/>
      <c r="EHD98"/>
      <c r="EHE98"/>
      <c r="EHF98"/>
      <c r="EHG98"/>
      <c r="EHH98"/>
      <c r="EHI98"/>
      <c r="EHJ98"/>
      <c r="EHK98"/>
      <c r="EHL98"/>
      <c r="EHM98"/>
      <c r="EHN98"/>
      <c r="EHO98"/>
      <c r="EHP98"/>
      <c r="EHQ98"/>
      <c r="EHR98"/>
      <c r="EHS98"/>
      <c r="EHT98"/>
      <c r="EHU98"/>
      <c r="EHV98"/>
      <c r="EHW98"/>
      <c r="EHX98"/>
      <c r="EHY98"/>
      <c r="EHZ98"/>
      <c r="EIA98"/>
      <c r="EIB98"/>
      <c r="EIC98"/>
      <c r="EID98"/>
      <c r="EIE98"/>
      <c r="EIF98"/>
      <c r="EIG98"/>
      <c r="EIH98"/>
      <c r="EII98"/>
      <c r="EIJ98"/>
      <c r="EIK98"/>
      <c r="EIL98"/>
      <c r="EIM98"/>
      <c r="EIN98"/>
      <c r="EIO98"/>
      <c r="EIP98"/>
      <c r="EIQ98"/>
      <c r="EIR98"/>
      <c r="EIS98"/>
      <c r="EIT98"/>
      <c r="EIU98"/>
      <c r="EIV98"/>
      <c r="EIW98"/>
      <c r="EIX98"/>
      <c r="EIY98"/>
      <c r="EIZ98"/>
      <c r="EJA98"/>
      <c r="EJB98"/>
      <c r="EJC98"/>
      <c r="EJD98"/>
      <c r="EJE98"/>
      <c r="EJF98"/>
      <c r="EJG98"/>
      <c r="EJH98"/>
      <c r="EJI98"/>
      <c r="EJJ98"/>
      <c r="EJK98"/>
      <c r="EJL98"/>
      <c r="EJM98"/>
      <c r="EJN98"/>
      <c r="EJO98"/>
      <c r="EJP98"/>
      <c r="EJQ98"/>
      <c r="EJR98"/>
      <c r="EJS98"/>
      <c r="EJT98"/>
      <c r="EJU98"/>
      <c r="EJV98"/>
      <c r="EJW98"/>
      <c r="EJX98"/>
      <c r="EJY98"/>
      <c r="EJZ98"/>
      <c r="EKA98"/>
      <c r="EKB98"/>
      <c r="EKC98"/>
      <c r="EKD98"/>
      <c r="EKE98"/>
      <c r="EKF98"/>
      <c r="EKG98"/>
      <c r="EKH98"/>
      <c r="EKI98"/>
      <c r="EKJ98"/>
      <c r="EKK98"/>
      <c r="EKL98"/>
      <c r="EKM98"/>
      <c r="EKN98"/>
      <c r="EKO98"/>
      <c r="EKP98"/>
      <c r="EKQ98"/>
      <c r="EKR98"/>
      <c r="EKS98"/>
      <c r="EKT98"/>
      <c r="EKU98"/>
      <c r="EKV98"/>
      <c r="EKW98"/>
      <c r="EKX98"/>
      <c r="EKY98"/>
      <c r="EKZ98"/>
      <c r="ELA98"/>
      <c r="ELB98"/>
      <c r="ELC98"/>
      <c r="ELD98"/>
      <c r="ELE98"/>
      <c r="ELF98"/>
      <c r="ELG98"/>
      <c r="ELH98"/>
      <c r="ELI98"/>
      <c r="ELJ98"/>
      <c r="ELK98"/>
      <c r="ELL98"/>
      <c r="ELM98"/>
      <c r="ELN98"/>
      <c r="ELO98"/>
      <c r="ELP98"/>
      <c r="ELQ98"/>
      <c r="ELR98"/>
      <c r="ELS98"/>
      <c r="ELT98"/>
      <c r="ELU98"/>
      <c r="ELV98"/>
      <c r="ELW98"/>
      <c r="ELX98"/>
      <c r="ELY98"/>
      <c r="ELZ98"/>
      <c r="EMA98"/>
      <c r="EMB98"/>
      <c r="EMC98"/>
      <c r="EMD98"/>
      <c r="EME98"/>
      <c r="EMF98"/>
      <c r="EMG98"/>
      <c r="EMH98"/>
      <c r="EMI98"/>
      <c r="EMJ98"/>
      <c r="EMK98"/>
      <c r="EML98"/>
      <c r="EMM98"/>
      <c r="EMN98"/>
      <c r="EMO98"/>
      <c r="EMP98"/>
      <c r="EMQ98"/>
      <c r="EMR98"/>
      <c r="EMS98"/>
      <c r="EMT98"/>
      <c r="EMU98"/>
      <c r="EMV98"/>
      <c r="EMW98"/>
      <c r="EMX98"/>
      <c r="EMY98"/>
      <c r="EMZ98"/>
      <c r="ENA98"/>
      <c r="ENB98"/>
      <c r="ENC98"/>
      <c r="END98"/>
      <c r="ENE98"/>
      <c r="ENF98"/>
      <c r="ENG98"/>
      <c r="ENH98"/>
      <c r="ENI98"/>
      <c r="ENJ98"/>
      <c r="ENK98"/>
      <c r="ENL98"/>
      <c r="ENM98"/>
      <c r="ENN98"/>
      <c r="ENO98"/>
      <c r="ENP98"/>
      <c r="ENQ98"/>
      <c r="ENR98"/>
      <c r="ENS98"/>
      <c r="ENT98"/>
      <c r="ENU98"/>
      <c r="ENV98"/>
      <c r="ENW98"/>
      <c r="ENX98"/>
      <c r="ENY98"/>
      <c r="ENZ98"/>
      <c r="EOA98"/>
      <c r="EOB98"/>
      <c r="EOC98"/>
      <c r="EOD98"/>
      <c r="EOE98"/>
      <c r="EOF98"/>
      <c r="EOG98"/>
      <c r="EOH98"/>
      <c r="EOI98"/>
      <c r="EOJ98"/>
      <c r="EOK98"/>
      <c r="EOL98"/>
      <c r="EOM98"/>
      <c r="EON98"/>
      <c r="EOO98"/>
      <c r="EOP98"/>
      <c r="EOQ98"/>
      <c r="EOR98"/>
      <c r="EOS98"/>
      <c r="EOT98"/>
      <c r="EOU98"/>
      <c r="EOV98"/>
      <c r="EOW98"/>
      <c r="EOX98"/>
      <c r="EOY98"/>
      <c r="EOZ98"/>
      <c r="EPA98"/>
      <c r="EPB98"/>
      <c r="EPC98"/>
      <c r="EPD98"/>
      <c r="EPE98"/>
      <c r="EPF98"/>
      <c r="EPG98"/>
      <c r="EPH98"/>
      <c r="EPI98"/>
      <c r="EPJ98"/>
      <c r="EPK98"/>
      <c r="EPL98"/>
      <c r="EPM98"/>
      <c r="EPN98"/>
      <c r="EPO98"/>
      <c r="EPP98"/>
      <c r="EPQ98"/>
      <c r="EPR98"/>
      <c r="EPS98"/>
      <c r="EPT98"/>
      <c r="EPU98"/>
      <c r="EPV98"/>
      <c r="EPW98"/>
      <c r="EPX98"/>
      <c r="EPY98"/>
      <c r="EPZ98"/>
      <c r="EQA98"/>
      <c r="EQB98"/>
      <c r="EQC98"/>
      <c r="EQD98"/>
      <c r="EQE98"/>
      <c r="EQF98"/>
      <c r="EQG98"/>
      <c r="EQH98"/>
      <c r="EQI98"/>
      <c r="EQJ98"/>
      <c r="EQK98"/>
      <c r="EQL98"/>
      <c r="EQM98"/>
      <c r="EQN98"/>
      <c r="EQO98"/>
      <c r="EQP98"/>
      <c r="EQQ98"/>
      <c r="EQR98"/>
      <c r="EQS98"/>
      <c r="EQT98"/>
      <c r="EQU98"/>
      <c r="EQV98"/>
      <c r="EQW98"/>
      <c r="EQX98"/>
      <c r="EQY98"/>
      <c r="EQZ98"/>
      <c r="ERA98"/>
      <c r="ERB98"/>
      <c r="ERC98"/>
      <c r="ERD98"/>
      <c r="ERE98"/>
      <c r="ERF98"/>
      <c r="ERG98"/>
      <c r="ERH98"/>
      <c r="ERI98"/>
      <c r="ERJ98"/>
      <c r="ERK98"/>
      <c r="ERL98"/>
      <c r="ERM98"/>
      <c r="ERN98"/>
      <c r="ERO98"/>
      <c r="ERP98"/>
      <c r="ERQ98"/>
      <c r="ERR98"/>
      <c r="ERS98"/>
      <c r="ERT98"/>
      <c r="ERU98"/>
      <c r="ERV98"/>
      <c r="ERW98"/>
      <c r="ERX98"/>
      <c r="ERY98"/>
      <c r="ERZ98"/>
      <c r="ESA98"/>
      <c r="ESB98"/>
      <c r="ESC98"/>
      <c r="ESD98"/>
      <c r="ESE98"/>
      <c r="ESF98"/>
      <c r="ESG98"/>
      <c r="ESH98"/>
      <c r="ESI98"/>
      <c r="ESJ98"/>
      <c r="ESK98"/>
      <c r="ESL98"/>
      <c r="ESM98"/>
      <c r="ESN98"/>
      <c r="ESO98"/>
      <c r="ESP98"/>
      <c r="ESQ98"/>
      <c r="ESR98"/>
      <c r="ESS98"/>
      <c r="EST98"/>
      <c r="ESU98"/>
      <c r="ESV98"/>
      <c r="ESW98"/>
      <c r="ESX98"/>
      <c r="ESY98"/>
      <c r="ESZ98"/>
      <c r="ETA98"/>
      <c r="ETB98"/>
      <c r="ETC98"/>
      <c r="ETD98"/>
      <c r="ETE98"/>
      <c r="ETF98"/>
      <c r="ETG98"/>
      <c r="ETH98"/>
      <c r="ETI98"/>
      <c r="ETJ98"/>
      <c r="ETK98"/>
      <c r="ETL98"/>
      <c r="ETM98"/>
      <c r="ETN98"/>
      <c r="ETO98"/>
      <c r="ETP98"/>
      <c r="ETQ98"/>
      <c r="ETR98"/>
      <c r="ETS98"/>
      <c r="ETT98"/>
      <c r="ETU98"/>
      <c r="ETV98"/>
      <c r="ETW98"/>
      <c r="ETX98"/>
      <c r="ETY98"/>
      <c r="ETZ98"/>
      <c r="EUA98"/>
      <c r="EUB98"/>
      <c r="EUC98"/>
      <c r="EUD98"/>
      <c r="EUE98"/>
      <c r="EUF98"/>
      <c r="EUG98"/>
      <c r="EUH98"/>
      <c r="EUI98"/>
      <c r="EUJ98"/>
      <c r="EUK98"/>
      <c r="EUL98"/>
      <c r="EUM98"/>
      <c r="EUN98"/>
      <c r="EUO98"/>
      <c r="EUP98"/>
      <c r="EUQ98"/>
      <c r="EUR98"/>
      <c r="EUS98"/>
      <c r="EUT98"/>
      <c r="EUU98"/>
      <c r="EUV98"/>
      <c r="EUW98"/>
      <c r="EUX98"/>
      <c r="EUY98"/>
      <c r="EUZ98"/>
      <c r="EVA98"/>
      <c r="EVB98"/>
      <c r="EVC98"/>
      <c r="EVD98"/>
      <c r="EVE98"/>
      <c r="EVF98"/>
      <c r="EVG98"/>
      <c r="EVH98"/>
      <c r="EVI98"/>
      <c r="EVJ98"/>
      <c r="EVK98"/>
      <c r="EVL98"/>
      <c r="EVM98"/>
      <c r="EVN98"/>
      <c r="EVO98"/>
      <c r="EVP98"/>
      <c r="EVQ98"/>
      <c r="EVR98"/>
      <c r="EVS98"/>
      <c r="EVT98"/>
      <c r="EVU98"/>
      <c r="EVV98"/>
      <c r="EVW98"/>
      <c r="EVX98"/>
      <c r="EVY98"/>
      <c r="EVZ98"/>
      <c r="EWA98"/>
      <c r="EWB98"/>
      <c r="EWC98"/>
      <c r="EWD98"/>
      <c r="EWE98"/>
      <c r="EWF98"/>
      <c r="EWG98"/>
      <c r="EWH98"/>
      <c r="EWI98"/>
      <c r="EWJ98"/>
      <c r="EWK98"/>
      <c r="EWL98"/>
      <c r="EWM98"/>
      <c r="EWN98"/>
      <c r="EWO98"/>
      <c r="EWP98"/>
      <c r="EWQ98"/>
      <c r="EWR98"/>
      <c r="EWS98"/>
      <c r="EWT98"/>
      <c r="EWU98"/>
      <c r="EWV98"/>
      <c r="EWW98"/>
      <c r="EWX98"/>
      <c r="EWY98"/>
      <c r="EWZ98"/>
      <c r="EXA98"/>
      <c r="EXB98"/>
      <c r="EXC98"/>
      <c r="EXD98"/>
      <c r="EXE98"/>
      <c r="EXF98"/>
      <c r="EXG98"/>
      <c r="EXH98"/>
      <c r="EXI98"/>
      <c r="EXJ98"/>
      <c r="EXK98"/>
      <c r="EXL98"/>
      <c r="EXM98"/>
      <c r="EXN98"/>
      <c r="EXO98"/>
      <c r="EXP98"/>
      <c r="EXQ98"/>
      <c r="EXR98"/>
      <c r="EXS98"/>
      <c r="EXT98"/>
      <c r="EXU98"/>
      <c r="EXV98"/>
      <c r="EXW98"/>
      <c r="EXX98"/>
      <c r="EXY98"/>
      <c r="EXZ98"/>
      <c r="EYA98"/>
      <c r="EYB98"/>
      <c r="EYC98"/>
      <c r="EYD98"/>
      <c r="EYE98"/>
      <c r="EYF98"/>
      <c r="EYG98"/>
      <c r="EYH98"/>
      <c r="EYI98"/>
      <c r="EYJ98"/>
      <c r="EYK98"/>
      <c r="EYL98"/>
      <c r="EYM98"/>
      <c r="EYN98"/>
      <c r="EYO98"/>
      <c r="EYP98"/>
      <c r="EYQ98"/>
      <c r="EYR98"/>
      <c r="EYS98"/>
      <c r="EYT98"/>
      <c r="EYU98"/>
      <c r="EYV98"/>
      <c r="EYW98"/>
      <c r="EYX98"/>
      <c r="EYY98"/>
      <c r="EYZ98"/>
      <c r="EZA98"/>
      <c r="EZB98"/>
      <c r="EZC98"/>
      <c r="EZD98"/>
      <c r="EZE98"/>
      <c r="EZF98"/>
      <c r="EZG98"/>
      <c r="EZH98"/>
      <c r="EZI98"/>
      <c r="EZJ98"/>
      <c r="EZK98"/>
      <c r="EZL98"/>
      <c r="EZM98"/>
      <c r="EZN98"/>
      <c r="EZO98"/>
      <c r="EZP98"/>
      <c r="EZQ98"/>
      <c r="EZR98"/>
      <c r="EZS98"/>
      <c r="EZT98"/>
      <c r="EZU98"/>
      <c r="EZV98"/>
      <c r="EZW98"/>
      <c r="EZX98"/>
      <c r="EZY98"/>
      <c r="EZZ98"/>
      <c r="FAA98"/>
      <c r="FAB98"/>
      <c r="FAC98"/>
      <c r="FAD98"/>
      <c r="FAE98"/>
      <c r="FAF98"/>
      <c r="FAG98"/>
      <c r="FAH98"/>
      <c r="FAI98"/>
      <c r="FAJ98"/>
      <c r="FAK98"/>
      <c r="FAL98"/>
      <c r="FAM98"/>
      <c r="FAN98"/>
      <c r="FAO98"/>
      <c r="FAP98"/>
      <c r="FAQ98"/>
      <c r="FAR98"/>
      <c r="FAS98"/>
      <c r="FAT98"/>
      <c r="FAU98"/>
      <c r="FAV98"/>
      <c r="FAW98"/>
      <c r="FAX98"/>
      <c r="FAY98"/>
      <c r="FAZ98"/>
      <c r="FBA98"/>
      <c r="FBB98"/>
      <c r="FBC98"/>
      <c r="FBD98"/>
      <c r="FBE98"/>
      <c r="FBF98"/>
      <c r="FBG98"/>
      <c r="FBH98"/>
      <c r="FBI98"/>
      <c r="FBJ98"/>
      <c r="FBK98"/>
      <c r="FBL98"/>
      <c r="FBM98"/>
      <c r="FBN98"/>
      <c r="FBO98"/>
      <c r="FBP98"/>
      <c r="FBQ98"/>
      <c r="FBR98"/>
      <c r="FBS98"/>
      <c r="FBT98"/>
      <c r="FBU98"/>
      <c r="FBV98"/>
      <c r="FBW98"/>
      <c r="FBX98"/>
      <c r="FBY98"/>
      <c r="FBZ98"/>
      <c r="FCA98"/>
      <c r="FCB98"/>
      <c r="FCC98"/>
      <c r="FCD98"/>
      <c r="FCE98"/>
      <c r="FCF98"/>
      <c r="FCG98"/>
      <c r="FCH98"/>
      <c r="FCI98"/>
      <c r="FCJ98"/>
      <c r="FCK98"/>
      <c r="FCL98"/>
      <c r="FCM98"/>
      <c r="FCN98"/>
      <c r="FCO98"/>
      <c r="FCP98"/>
      <c r="FCQ98"/>
      <c r="FCR98"/>
      <c r="FCS98"/>
      <c r="FCT98"/>
      <c r="FCU98"/>
      <c r="FCV98"/>
      <c r="FCW98"/>
      <c r="FCX98"/>
      <c r="FCY98"/>
      <c r="FCZ98"/>
      <c r="FDA98"/>
      <c r="FDB98"/>
      <c r="FDC98"/>
      <c r="FDD98"/>
      <c r="FDE98"/>
      <c r="FDF98"/>
      <c r="FDG98"/>
      <c r="FDH98"/>
      <c r="FDI98"/>
      <c r="FDJ98"/>
      <c r="FDK98"/>
      <c r="FDL98"/>
      <c r="FDM98"/>
      <c r="FDN98"/>
      <c r="FDO98"/>
      <c r="FDP98"/>
      <c r="FDQ98"/>
      <c r="FDR98"/>
      <c r="FDS98"/>
      <c r="FDT98"/>
      <c r="FDU98"/>
      <c r="FDV98"/>
      <c r="FDW98"/>
      <c r="FDX98"/>
      <c r="FDY98"/>
      <c r="FDZ98"/>
      <c r="FEA98"/>
      <c r="FEB98"/>
      <c r="FEC98"/>
      <c r="FED98"/>
      <c r="FEE98"/>
      <c r="FEF98"/>
      <c r="FEG98"/>
      <c r="FEH98"/>
      <c r="FEI98"/>
      <c r="FEJ98"/>
      <c r="FEK98"/>
      <c r="FEL98"/>
      <c r="FEM98"/>
      <c r="FEN98"/>
      <c r="FEO98"/>
      <c r="FEP98"/>
      <c r="FEQ98"/>
      <c r="FER98"/>
      <c r="FES98"/>
      <c r="FET98"/>
      <c r="FEU98"/>
      <c r="FEV98"/>
      <c r="FEW98"/>
      <c r="FEX98"/>
      <c r="FEY98"/>
      <c r="FEZ98"/>
      <c r="FFA98"/>
      <c r="FFB98"/>
      <c r="FFC98"/>
      <c r="FFD98"/>
      <c r="FFE98"/>
      <c r="FFF98"/>
      <c r="FFG98"/>
      <c r="FFH98"/>
      <c r="FFI98"/>
      <c r="FFJ98"/>
      <c r="FFK98"/>
      <c r="FFL98"/>
      <c r="FFM98"/>
      <c r="FFN98"/>
      <c r="FFO98"/>
      <c r="FFP98"/>
      <c r="FFQ98"/>
      <c r="FFR98"/>
      <c r="FFS98"/>
      <c r="FFT98"/>
      <c r="FFU98"/>
      <c r="FFV98"/>
      <c r="FFW98"/>
      <c r="FFX98"/>
      <c r="FFY98"/>
      <c r="FFZ98"/>
      <c r="FGA98"/>
      <c r="FGB98"/>
      <c r="FGC98"/>
      <c r="FGD98"/>
      <c r="FGE98"/>
      <c r="FGF98"/>
      <c r="FGG98"/>
      <c r="FGH98"/>
      <c r="FGI98"/>
      <c r="FGJ98"/>
      <c r="FGK98"/>
      <c r="FGL98"/>
      <c r="FGM98"/>
      <c r="FGN98"/>
      <c r="FGO98"/>
      <c r="FGP98"/>
      <c r="FGQ98"/>
      <c r="FGR98"/>
      <c r="FGS98"/>
      <c r="FGT98"/>
      <c r="FGU98"/>
      <c r="FGV98"/>
      <c r="FGW98"/>
      <c r="FGX98"/>
      <c r="FGY98"/>
      <c r="FGZ98"/>
      <c r="FHA98"/>
      <c r="FHB98"/>
      <c r="FHC98"/>
      <c r="FHD98"/>
      <c r="FHE98"/>
      <c r="FHF98"/>
      <c r="FHG98"/>
      <c r="FHH98"/>
      <c r="FHI98"/>
      <c r="FHJ98"/>
      <c r="FHK98"/>
      <c r="FHL98"/>
      <c r="FHM98"/>
      <c r="FHN98"/>
      <c r="FHO98"/>
      <c r="FHP98"/>
      <c r="FHQ98"/>
      <c r="FHR98"/>
      <c r="FHS98"/>
      <c r="FHT98"/>
      <c r="FHU98"/>
      <c r="FHV98"/>
      <c r="FHW98"/>
      <c r="FHX98"/>
      <c r="FHY98"/>
      <c r="FHZ98"/>
      <c r="FIA98"/>
      <c r="FIB98"/>
      <c r="FIC98"/>
      <c r="FID98"/>
      <c r="FIE98"/>
      <c r="FIF98"/>
      <c r="FIG98"/>
      <c r="FIH98"/>
      <c r="FII98"/>
      <c r="FIJ98"/>
      <c r="FIK98"/>
      <c r="FIL98"/>
      <c r="FIM98"/>
      <c r="FIN98"/>
      <c r="FIO98"/>
      <c r="FIP98"/>
      <c r="FIQ98"/>
      <c r="FIR98"/>
      <c r="FIS98"/>
      <c r="FIT98"/>
      <c r="FIU98"/>
      <c r="FIV98"/>
      <c r="FIW98"/>
      <c r="FIX98"/>
      <c r="FIY98"/>
      <c r="FIZ98"/>
      <c r="FJA98"/>
      <c r="FJB98"/>
      <c r="FJC98"/>
      <c r="FJD98"/>
      <c r="FJE98"/>
      <c r="FJF98"/>
      <c r="FJG98"/>
      <c r="FJH98"/>
      <c r="FJI98"/>
      <c r="FJJ98"/>
      <c r="FJK98"/>
      <c r="FJL98"/>
      <c r="FJM98"/>
      <c r="FJN98"/>
      <c r="FJO98"/>
      <c r="FJP98"/>
      <c r="FJQ98"/>
      <c r="FJR98"/>
      <c r="FJS98"/>
      <c r="FJT98"/>
      <c r="FJU98"/>
      <c r="FJV98"/>
      <c r="FJW98"/>
      <c r="FJX98"/>
      <c r="FJY98"/>
      <c r="FJZ98"/>
      <c r="FKA98"/>
      <c r="FKB98"/>
      <c r="FKC98"/>
      <c r="FKD98"/>
      <c r="FKE98"/>
      <c r="FKF98"/>
      <c r="FKG98"/>
      <c r="FKH98"/>
      <c r="FKI98"/>
      <c r="FKJ98"/>
      <c r="FKK98"/>
      <c r="FKL98"/>
      <c r="FKM98"/>
      <c r="FKN98"/>
      <c r="FKO98"/>
      <c r="FKP98"/>
      <c r="FKQ98"/>
      <c r="FKR98"/>
      <c r="FKS98"/>
      <c r="FKT98"/>
      <c r="FKU98"/>
      <c r="FKV98"/>
      <c r="FKW98"/>
      <c r="FKX98"/>
      <c r="FKY98"/>
      <c r="FKZ98"/>
      <c r="FLA98"/>
      <c r="FLB98"/>
      <c r="FLC98"/>
      <c r="FLD98"/>
      <c r="FLE98"/>
      <c r="FLF98"/>
      <c r="FLG98"/>
      <c r="FLH98"/>
      <c r="FLI98"/>
      <c r="FLJ98"/>
      <c r="FLK98"/>
      <c r="FLL98"/>
      <c r="FLM98"/>
      <c r="FLN98"/>
      <c r="FLO98"/>
      <c r="FLP98"/>
      <c r="FLQ98"/>
      <c r="FLR98"/>
      <c r="FLS98"/>
      <c r="FLT98"/>
      <c r="FLU98"/>
      <c r="FLV98"/>
      <c r="FLW98"/>
      <c r="FLX98"/>
      <c r="FLY98"/>
      <c r="FLZ98"/>
      <c r="FMA98"/>
      <c r="FMB98"/>
      <c r="FMC98"/>
      <c r="FMD98"/>
      <c r="FME98"/>
      <c r="FMF98"/>
      <c r="FMG98"/>
      <c r="FMH98"/>
      <c r="FMI98"/>
      <c r="FMJ98"/>
      <c r="FMK98"/>
      <c r="FML98"/>
      <c r="FMM98"/>
      <c r="FMN98"/>
      <c r="FMO98"/>
      <c r="FMP98"/>
      <c r="FMQ98"/>
      <c r="FMR98"/>
      <c r="FMS98"/>
      <c r="FMT98"/>
      <c r="FMU98"/>
      <c r="FMV98"/>
      <c r="FMW98"/>
      <c r="FMX98"/>
      <c r="FMY98"/>
      <c r="FMZ98"/>
      <c r="FNA98"/>
      <c r="FNB98"/>
      <c r="FNC98"/>
      <c r="FND98"/>
      <c r="FNE98"/>
      <c r="FNF98"/>
      <c r="FNG98"/>
      <c r="FNH98"/>
      <c r="FNI98"/>
      <c r="FNJ98"/>
      <c r="FNK98"/>
      <c r="FNL98"/>
      <c r="FNM98"/>
      <c r="FNN98"/>
      <c r="FNO98"/>
      <c r="FNP98"/>
      <c r="FNQ98"/>
      <c r="FNR98"/>
      <c r="FNS98"/>
      <c r="FNT98"/>
      <c r="FNU98"/>
      <c r="FNV98"/>
      <c r="FNW98"/>
      <c r="FNX98"/>
      <c r="FNY98"/>
      <c r="FNZ98"/>
      <c r="FOA98"/>
      <c r="FOB98"/>
      <c r="FOC98"/>
      <c r="FOD98"/>
      <c r="FOE98"/>
      <c r="FOF98"/>
      <c r="FOG98"/>
      <c r="FOH98"/>
      <c r="FOI98"/>
      <c r="FOJ98"/>
      <c r="FOK98"/>
      <c r="FOL98"/>
      <c r="FOM98"/>
      <c r="FON98"/>
      <c r="FOO98"/>
      <c r="FOP98"/>
      <c r="FOQ98"/>
      <c r="FOR98"/>
      <c r="FOS98"/>
      <c r="FOT98"/>
      <c r="FOU98"/>
      <c r="FOV98"/>
      <c r="FOW98"/>
      <c r="FOX98"/>
      <c r="FOY98"/>
      <c r="FOZ98"/>
      <c r="FPA98"/>
      <c r="FPB98"/>
      <c r="FPC98"/>
      <c r="FPD98"/>
      <c r="FPE98"/>
      <c r="FPF98"/>
      <c r="FPG98"/>
      <c r="FPH98"/>
      <c r="FPI98"/>
      <c r="FPJ98"/>
      <c r="FPK98"/>
      <c r="FPL98"/>
      <c r="FPM98"/>
      <c r="FPN98"/>
      <c r="FPO98"/>
      <c r="FPP98"/>
      <c r="FPQ98"/>
      <c r="FPR98"/>
      <c r="FPS98"/>
      <c r="FPT98"/>
      <c r="FPU98"/>
      <c r="FPV98"/>
      <c r="FPW98"/>
      <c r="FPX98"/>
      <c r="FPY98"/>
      <c r="FPZ98"/>
      <c r="FQA98"/>
      <c r="FQB98"/>
      <c r="FQC98"/>
      <c r="FQD98"/>
      <c r="FQE98"/>
      <c r="FQF98"/>
      <c r="FQG98"/>
      <c r="FQH98"/>
      <c r="FQI98"/>
      <c r="FQJ98"/>
      <c r="FQK98"/>
      <c r="FQL98"/>
      <c r="FQM98"/>
      <c r="FQN98"/>
      <c r="FQO98"/>
      <c r="FQP98"/>
      <c r="FQQ98"/>
      <c r="FQR98"/>
      <c r="FQS98"/>
      <c r="FQT98"/>
      <c r="FQU98"/>
      <c r="FQV98"/>
      <c r="FQW98"/>
      <c r="FQX98"/>
      <c r="FQY98"/>
      <c r="FQZ98"/>
      <c r="FRA98"/>
      <c r="FRB98"/>
      <c r="FRC98"/>
      <c r="FRD98"/>
      <c r="FRE98"/>
      <c r="FRF98"/>
      <c r="FRG98"/>
      <c r="FRH98"/>
      <c r="FRI98"/>
      <c r="FRJ98"/>
      <c r="FRK98"/>
      <c r="FRL98"/>
      <c r="FRM98"/>
      <c r="FRN98"/>
      <c r="FRO98"/>
      <c r="FRP98"/>
      <c r="FRQ98"/>
      <c r="FRR98"/>
      <c r="FRS98"/>
      <c r="FRT98"/>
      <c r="FRU98"/>
      <c r="FRV98"/>
      <c r="FRW98"/>
      <c r="FRX98"/>
      <c r="FRY98"/>
      <c r="FRZ98"/>
      <c r="FSA98"/>
      <c r="FSB98"/>
      <c r="FSC98"/>
      <c r="FSD98"/>
      <c r="FSE98"/>
      <c r="FSF98"/>
      <c r="FSG98"/>
      <c r="FSH98"/>
      <c r="FSI98"/>
      <c r="FSJ98"/>
      <c r="FSK98"/>
      <c r="FSL98"/>
      <c r="FSM98"/>
      <c r="FSN98"/>
      <c r="FSO98"/>
      <c r="FSP98"/>
      <c r="FSQ98"/>
      <c r="FSR98"/>
      <c r="FSS98"/>
      <c r="FST98"/>
      <c r="FSU98"/>
      <c r="FSV98"/>
      <c r="FSW98"/>
      <c r="FSX98"/>
      <c r="FSY98"/>
      <c r="FSZ98"/>
      <c r="FTA98"/>
      <c r="FTB98"/>
      <c r="FTC98"/>
      <c r="FTD98"/>
      <c r="FTE98"/>
      <c r="FTF98"/>
      <c r="FTG98"/>
      <c r="FTH98"/>
      <c r="FTI98"/>
      <c r="FTJ98"/>
      <c r="FTK98"/>
      <c r="FTL98"/>
      <c r="FTM98"/>
      <c r="FTN98"/>
      <c r="FTO98"/>
      <c r="FTP98"/>
      <c r="FTQ98"/>
      <c r="FTR98"/>
      <c r="FTS98"/>
      <c r="FTT98"/>
      <c r="FTU98"/>
      <c r="FTV98"/>
      <c r="FTW98"/>
      <c r="FTX98"/>
      <c r="FTY98"/>
      <c r="FTZ98"/>
      <c r="FUA98"/>
      <c r="FUB98"/>
      <c r="FUC98"/>
      <c r="FUD98"/>
      <c r="FUE98"/>
      <c r="FUF98"/>
      <c r="FUG98"/>
      <c r="FUH98"/>
      <c r="FUI98"/>
      <c r="FUJ98"/>
      <c r="FUK98"/>
      <c r="FUL98"/>
      <c r="FUM98"/>
      <c r="FUN98"/>
      <c r="FUO98"/>
      <c r="FUP98"/>
      <c r="FUQ98"/>
      <c r="FUR98"/>
      <c r="FUS98"/>
    </row>
    <row r="99" spans="1:4621" s="143" customFormat="1">
      <c r="A99" s="156" t="s">
        <v>101</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52"/>
      <c r="AA99" s="152"/>
      <c r="AB99" s="152"/>
      <c r="AC99" s="153"/>
      <c r="AD99" s="142">
        <f>ROW()</f>
        <v>99</v>
      </c>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c r="AML99"/>
      <c r="AMM99"/>
      <c r="AMN99"/>
      <c r="AMO99"/>
      <c r="AMP99"/>
      <c r="AMQ99"/>
      <c r="AMR99"/>
      <c r="AMS99"/>
      <c r="AMT99"/>
      <c r="AMU99"/>
      <c r="AMV99"/>
      <c r="AMW99"/>
      <c r="AMX99"/>
      <c r="AMY99"/>
      <c r="AMZ99"/>
      <c r="ANA99"/>
      <c r="ANB99"/>
      <c r="ANC99"/>
      <c r="AND99"/>
      <c r="ANE99"/>
      <c r="ANF99"/>
      <c r="ANG99"/>
      <c r="ANH99"/>
      <c r="ANI99"/>
      <c r="ANJ99"/>
      <c r="ANK99"/>
      <c r="ANL99"/>
      <c r="ANM99"/>
      <c r="ANN99"/>
      <c r="ANO99"/>
      <c r="ANP99"/>
      <c r="ANQ99"/>
      <c r="ANR99"/>
      <c r="ANS99"/>
      <c r="ANT99"/>
      <c r="ANU99"/>
      <c r="ANV99"/>
      <c r="ANW99"/>
      <c r="ANX99"/>
      <c r="ANY99"/>
      <c r="ANZ99"/>
      <c r="AOA99"/>
      <c r="AOB99"/>
      <c r="AOC99"/>
      <c r="AOD99"/>
      <c r="AOE99"/>
      <c r="AOF99"/>
      <c r="AOG99"/>
      <c r="AOH99"/>
      <c r="AOI99"/>
      <c r="AOJ99"/>
      <c r="AOK99"/>
      <c r="AOL99"/>
      <c r="AOM99"/>
      <c r="AON99"/>
      <c r="AOO99"/>
      <c r="AOP99"/>
      <c r="AOQ99"/>
      <c r="AOR99"/>
      <c r="AOS99"/>
      <c r="AOT99"/>
      <c r="AOU99"/>
      <c r="AOV99"/>
      <c r="AOW99"/>
      <c r="AOX99"/>
      <c r="AOY99"/>
      <c r="AOZ99"/>
      <c r="APA99"/>
      <c r="APB99"/>
      <c r="APC99"/>
      <c r="APD99"/>
      <c r="APE99"/>
      <c r="APF99"/>
      <c r="APG99"/>
      <c r="APH99"/>
      <c r="API99"/>
      <c r="APJ99"/>
      <c r="APK99"/>
      <c r="APL99"/>
      <c r="APM99"/>
      <c r="APN99"/>
      <c r="APO99"/>
      <c r="APP99"/>
      <c r="APQ99"/>
      <c r="APR99"/>
      <c r="APS99"/>
      <c r="APT99"/>
      <c r="APU99"/>
      <c r="APV99"/>
      <c r="APW99"/>
      <c r="APX99"/>
      <c r="APY99"/>
      <c r="APZ99"/>
      <c r="AQA99"/>
      <c r="AQB99"/>
      <c r="AQC99"/>
      <c r="AQD99"/>
      <c r="AQE99"/>
      <c r="AQF99"/>
      <c r="AQG99"/>
      <c r="AQH99"/>
      <c r="AQI99"/>
      <c r="AQJ99"/>
      <c r="AQK99"/>
      <c r="AQL99"/>
      <c r="AQM99"/>
      <c r="AQN99"/>
      <c r="AQO99"/>
      <c r="AQP99"/>
      <c r="AQQ99"/>
      <c r="AQR99"/>
      <c r="AQS99"/>
      <c r="AQT99"/>
      <c r="AQU99"/>
      <c r="AQV99"/>
      <c r="AQW99"/>
      <c r="AQX99"/>
      <c r="AQY99"/>
      <c r="AQZ99"/>
      <c r="ARA99"/>
      <c r="ARB99"/>
      <c r="ARC99"/>
      <c r="ARD99"/>
      <c r="ARE99"/>
      <c r="ARF99"/>
      <c r="ARG99"/>
      <c r="ARH99"/>
      <c r="ARI99"/>
      <c r="ARJ99"/>
      <c r="ARK99"/>
      <c r="ARL99"/>
      <c r="ARM99"/>
      <c r="ARN99"/>
      <c r="ARO99"/>
      <c r="ARP99"/>
      <c r="ARQ99"/>
      <c r="ARR99"/>
      <c r="ARS99"/>
      <c r="ART99"/>
      <c r="ARU99"/>
      <c r="ARV99"/>
      <c r="ARW99"/>
      <c r="ARX99"/>
      <c r="ARY99"/>
      <c r="ARZ99"/>
      <c r="ASA99"/>
      <c r="ASB99"/>
      <c r="ASC99"/>
      <c r="ASD99"/>
      <c r="ASE99"/>
      <c r="ASF99"/>
      <c r="ASG99"/>
      <c r="ASH99"/>
      <c r="ASI99"/>
      <c r="ASJ99"/>
      <c r="ASK99"/>
      <c r="ASL99"/>
      <c r="ASM99"/>
      <c r="ASN99"/>
      <c r="ASO99"/>
      <c r="ASP99"/>
      <c r="ASQ99"/>
      <c r="ASR99"/>
      <c r="ASS99"/>
      <c r="AST99"/>
      <c r="ASU99"/>
      <c r="ASV99"/>
      <c r="ASW99"/>
      <c r="ASX99"/>
      <c r="ASY99"/>
      <c r="ASZ99"/>
      <c r="ATA99"/>
      <c r="ATB99"/>
      <c r="ATC99"/>
      <c r="ATD99"/>
      <c r="ATE99"/>
      <c r="ATF99"/>
      <c r="ATG99"/>
      <c r="ATH99"/>
      <c r="ATI99"/>
      <c r="ATJ99"/>
      <c r="ATK99"/>
      <c r="ATL99"/>
      <c r="ATM99"/>
      <c r="ATN99"/>
      <c r="ATO99"/>
      <c r="ATP99"/>
      <c r="ATQ99"/>
      <c r="ATR99"/>
      <c r="ATS99"/>
      <c r="ATT99"/>
      <c r="ATU99"/>
      <c r="ATV99"/>
      <c r="ATW99"/>
      <c r="ATX99"/>
      <c r="ATY99"/>
      <c r="ATZ99"/>
      <c r="AUA99"/>
      <c r="AUB99"/>
      <c r="AUC99"/>
      <c r="AUD99"/>
      <c r="AUE99"/>
      <c r="AUF99"/>
      <c r="AUG99"/>
      <c r="AUH99"/>
      <c r="AUI99"/>
      <c r="AUJ99"/>
      <c r="AUK99"/>
      <c r="AUL99"/>
      <c r="AUM99"/>
      <c r="AUN99"/>
      <c r="AUO99"/>
      <c r="AUP99"/>
      <c r="AUQ99"/>
      <c r="AUR99"/>
      <c r="AUS99"/>
      <c r="AUT99"/>
      <c r="AUU99"/>
      <c r="AUV99"/>
      <c r="AUW99"/>
      <c r="AUX99"/>
      <c r="AUY99"/>
      <c r="AUZ99"/>
      <c r="AVA99"/>
      <c r="AVB99"/>
      <c r="AVC99"/>
      <c r="AVD99"/>
      <c r="AVE99"/>
      <c r="AVF99"/>
      <c r="AVG99"/>
      <c r="AVH99"/>
      <c r="AVI99"/>
      <c r="AVJ99"/>
      <c r="AVK99"/>
      <c r="AVL99"/>
      <c r="AVM99"/>
      <c r="AVN99"/>
      <c r="AVO99"/>
      <c r="AVP99"/>
      <c r="AVQ99"/>
      <c r="AVR99"/>
      <c r="AVS99"/>
      <c r="AVT99"/>
      <c r="AVU99"/>
      <c r="AVV99"/>
      <c r="AVW99"/>
      <c r="AVX99"/>
      <c r="AVY99"/>
      <c r="AVZ99"/>
      <c r="AWA99"/>
      <c r="AWB99"/>
      <c r="AWC99"/>
      <c r="AWD99"/>
      <c r="AWE99"/>
      <c r="AWF99"/>
      <c r="AWG99"/>
      <c r="AWH99"/>
      <c r="AWI99"/>
      <c r="AWJ99"/>
      <c r="AWK99"/>
      <c r="AWL99"/>
      <c r="AWM99"/>
      <c r="AWN99"/>
      <c r="AWO99"/>
      <c r="AWP99"/>
      <c r="AWQ99"/>
      <c r="AWR99"/>
      <c r="AWS99"/>
      <c r="AWT99"/>
      <c r="AWU99"/>
      <c r="AWV99"/>
      <c r="AWW99"/>
      <c r="AWX99"/>
      <c r="AWY99"/>
      <c r="AWZ99"/>
      <c r="AXA99"/>
      <c r="AXB99"/>
      <c r="AXC99"/>
      <c r="AXD99"/>
      <c r="AXE99"/>
      <c r="AXF99"/>
      <c r="AXG99"/>
      <c r="AXH99"/>
      <c r="AXI99"/>
      <c r="AXJ99"/>
      <c r="AXK99"/>
      <c r="AXL99"/>
      <c r="AXM99"/>
      <c r="AXN99"/>
      <c r="AXO99"/>
      <c r="AXP99"/>
      <c r="AXQ99"/>
      <c r="AXR99"/>
      <c r="AXS99"/>
      <c r="AXT99"/>
      <c r="AXU99"/>
      <c r="AXV99"/>
      <c r="AXW99"/>
      <c r="AXX99"/>
      <c r="AXY99"/>
      <c r="AXZ99"/>
      <c r="AYA99"/>
      <c r="AYB99"/>
      <c r="AYC99"/>
      <c r="AYD99"/>
      <c r="AYE99"/>
      <c r="AYF99"/>
      <c r="AYG99"/>
      <c r="AYH99"/>
      <c r="AYI99"/>
      <c r="AYJ99"/>
      <c r="AYK99"/>
      <c r="AYL99"/>
      <c r="AYM99"/>
      <c r="AYN99"/>
      <c r="AYO99"/>
      <c r="AYP99"/>
      <c r="AYQ99"/>
      <c r="AYR99"/>
      <c r="AYS99"/>
      <c r="AYT99"/>
      <c r="AYU99"/>
      <c r="AYV99"/>
      <c r="AYW99"/>
      <c r="AYX99"/>
      <c r="AYY99"/>
      <c r="AYZ99"/>
      <c r="AZA99"/>
      <c r="AZB99"/>
      <c r="AZC99"/>
      <c r="AZD99"/>
      <c r="AZE99"/>
      <c r="AZF99"/>
      <c r="AZG99"/>
      <c r="AZH99"/>
      <c r="AZI99"/>
      <c r="AZJ99"/>
      <c r="AZK99"/>
      <c r="AZL99"/>
      <c r="AZM99"/>
      <c r="AZN99"/>
      <c r="AZO99"/>
      <c r="AZP99"/>
      <c r="AZQ99"/>
      <c r="AZR99"/>
      <c r="AZS99"/>
      <c r="AZT99"/>
      <c r="AZU99"/>
      <c r="AZV99"/>
      <c r="AZW99"/>
      <c r="AZX99"/>
      <c r="AZY99"/>
      <c r="AZZ99"/>
      <c r="BAA99"/>
      <c r="BAB99"/>
      <c r="BAC99"/>
      <c r="BAD99"/>
      <c r="BAE99"/>
      <c r="BAF99"/>
      <c r="BAG99"/>
      <c r="BAH99"/>
      <c r="BAI99"/>
      <c r="BAJ99"/>
      <c r="BAK99"/>
      <c r="BAL99"/>
      <c r="BAM99"/>
      <c r="BAN99"/>
      <c r="BAO99"/>
      <c r="BAP99"/>
      <c r="BAQ99"/>
      <c r="BAR99"/>
      <c r="BAS99"/>
      <c r="BAT99"/>
      <c r="BAU99"/>
      <c r="BAV99"/>
      <c r="BAW99"/>
      <c r="BAX99"/>
      <c r="BAY99"/>
      <c r="BAZ99"/>
      <c r="BBA99"/>
      <c r="BBB99"/>
      <c r="BBC99"/>
      <c r="BBD99"/>
      <c r="BBE99"/>
      <c r="BBF99"/>
      <c r="BBG99"/>
      <c r="BBH99"/>
      <c r="BBI99"/>
      <c r="BBJ99"/>
      <c r="BBK99"/>
      <c r="BBL99"/>
      <c r="BBM99"/>
      <c r="BBN99"/>
      <c r="BBO99"/>
      <c r="BBP99"/>
      <c r="BBQ99"/>
      <c r="BBR99"/>
      <c r="BBS99"/>
      <c r="BBT99"/>
      <c r="BBU99"/>
      <c r="BBV99"/>
      <c r="BBW99"/>
      <c r="BBX99"/>
      <c r="BBY99"/>
      <c r="BBZ99"/>
      <c r="BCA99"/>
      <c r="BCB99"/>
      <c r="BCC99"/>
      <c r="BCD99"/>
      <c r="BCE99"/>
      <c r="BCF99"/>
      <c r="BCG99"/>
      <c r="BCH99"/>
      <c r="BCI99"/>
      <c r="BCJ99"/>
      <c r="BCK99"/>
      <c r="BCL99"/>
      <c r="BCM99"/>
      <c r="BCN99"/>
      <c r="BCO99"/>
      <c r="BCP99"/>
      <c r="BCQ99"/>
      <c r="BCR99"/>
      <c r="BCS99"/>
      <c r="BCT99"/>
      <c r="BCU99"/>
      <c r="BCV99"/>
      <c r="BCW99"/>
      <c r="BCX99"/>
      <c r="BCY99"/>
      <c r="BCZ99"/>
      <c r="BDA99"/>
      <c r="BDB99"/>
      <c r="BDC99"/>
      <c r="BDD99"/>
      <c r="BDE99"/>
      <c r="BDF99"/>
      <c r="BDG99"/>
      <c r="BDH99"/>
      <c r="BDI99"/>
      <c r="BDJ99"/>
      <c r="BDK99"/>
      <c r="BDL99"/>
      <c r="BDM99"/>
      <c r="BDN99"/>
      <c r="BDO99"/>
      <c r="BDP99"/>
      <c r="BDQ99"/>
      <c r="BDR99"/>
      <c r="BDS99"/>
      <c r="BDT99"/>
      <c r="BDU99"/>
      <c r="BDV99"/>
      <c r="BDW99"/>
      <c r="BDX99"/>
      <c r="BDY99"/>
      <c r="BDZ99"/>
      <c r="BEA99"/>
      <c r="BEB99"/>
      <c r="BEC99"/>
      <c r="BED99"/>
      <c r="BEE99"/>
      <c r="BEF99"/>
      <c r="BEG99"/>
      <c r="BEH99"/>
      <c r="BEI99"/>
      <c r="BEJ99"/>
      <c r="BEK99"/>
      <c r="BEL99"/>
      <c r="BEM99"/>
      <c r="BEN99"/>
      <c r="BEO99"/>
      <c r="BEP99"/>
      <c r="BEQ99"/>
      <c r="BER99"/>
      <c r="BES99"/>
      <c r="BET99"/>
      <c r="BEU99"/>
      <c r="BEV99"/>
      <c r="BEW99"/>
      <c r="BEX99"/>
      <c r="BEY99"/>
      <c r="BEZ99"/>
      <c r="BFA99"/>
      <c r="BFB99"/>
      <c r="BFC99"/>
      <c r="BFD99"/>
      <c r="BFE99"/>
      <c r="BFF99"/>
      <c r="BFG99"/>
      <c r="BFH99"/>
      <c r="BFI99"/>
      <c r="BFJ99"/>
      <c r="BFK99"/>
      <c r="BFL99"/>
      <c r="BFM99"/>
      <c r="BFN99"/>
      <c r="BFO99"/>
      <c r="BFP99"/>
      <c r="BFQ99"/>
      <c r="BFR99"/>
      <c r="BFS99"/>
      <c r="BFT99"/>
      <c r="BFU99"/>
      <c r="BFV99"/>
      <c r="BFW99"/>
      <c r="BFX99"/>
      <c r="BFY99"/>
      <c r="BFZ99"/>
      <c r="BGA99"/>
      <c r="BGB99"/>
      <c r="BGC99"/>
      <c r="BGD99"/>
      <c r="BGE99"/>
      <c r="BGF99"/>
      <c r="BGG99"/>
      <c r="BGH99"/>
      <c r="BGI99"/>
      <c r="BGJ99"/>
      <c r="BGK99"/>
      <c r="BGL99"/>
      <c r="BGM99"/>
      <c r="BGN99"/>
      <c r="BGO99"/>
      <c r="BGP99"/>
      <c r="BGQ99"/>
      <c r="BGR99"/>
      <c r="BGS99"/>
      <c r="BGT99"/>
      <c r="BGU99"/>
      <c r="BGV99"/>
      <c r="BGW99"/>
      <c r="BGX99"/>
      <c r="BGY99"/>
      <c r="BGZ99"/>
      <c r="BHA99"/>
      <c r="BHB99"/>
      <c r="BHC99"/>
      <c r="BHD99"/>
      <c r="BHE99"/>
      <c r="BHF99"/>
      <c r="BHG99"/>
      <c r="BHH99"/>
      <c r="BHI99"/>
      <c r="BHJ99"/>
      <c r="BHK99"/>
      <c r="BHL99"/>
      <c r="BHM99"/>
      <c r="BHN99"/>
      <c r="BHO99"/>
      <c r="BHP99"/>
      <c r="BHQ99"/>
      <c r="BHR99"/>
      <c r="BHS99"/>
      <c r="BHT99"/>
      <c r="BHU99"/>
      <c r="BHV99"/>
      <c r="BHW99"/>
      <c r="BHX99"/>
      <c r="BHY99"/>
      <c r="BHZ99"/>
      <c r="BIA99"/>
      <c r="BIB99"/>
      <c r="BIC99"/>
      <c r="BID99"/>
      <c r="BIE99"/>
      <c r="BIF99"/>
      <c r="BIG99"/>
      <c r="BIH99"/>
      <c r="BII99"/>
      <c r="BIJ99"/>
      <c r="BIK99"/>
      <c r="BIL99"/>
      <c r="BIM99"/>
      <c r="BIN99"/>
      <c r="BIO99"/>
      <c r="BIP99"/>
      <c r="BIQ99"/>
      <c r="BIR99"/>
      <c r="BIS99"/>
      <c r="BIT99"/>
      <c r="BIU99"/>
      <c r="BIV99"/>
      <c r="BIW99"/>
      <c r="BIX99"/>
      <c r="BIY99"/>
      <c r="BIZ99"/>
      <c r="BJA99"/>
      <c r="BJB99"/>
      <c r="BJC99"/>
      <c r="BJD99"/>
      <c r="BJE99"/>
      <c r="BJF99"/>
      <c r="BJG99"/>
      <c r="BJH99"/>
      <c r="BJI99"/>
      <c r="BJJ99"/>
      <c r="BJK99"/>
      <c r="BJL99"/>
      <c r="BJM99"/>
      <c r="BJN99"/>
      <c r="BJO99"/>
      <c r="BJP99"/>
      <c r="BJQ99"/>
      <c r="BJR99"/>
      <c r="BJS99"/>
      <c r="BJT99"/>
      <c r="BJU99"/>
      <c r="BJV99"/>
      <c r="BJW99"/>
      <c r="BJX99"/>
      <c r="BJY99"/>
      <c r="BJZ99"/>
      <c r="BKA99"/>
      <c r="BKB99"/>
      <c r="BKC99"/>
      <c r="BKD99"/>
      <c r="BKE99"/>
      <c r="BKF99"/>
      <c r="BKG99"/>
      <c r="BKH99"/>
      <c r="BKI99"/>
      <c r="BKJ99"/>
      <c r="BKK99"/>
      <c r="BKL99"/>
      <c r="BKM99"/>
      <c r="BKN99"/>
      <c r="BKO99"/>
      <c r="BKP99"/>
      <c r="BKQ99"/>
      <c r="BKR99"/>
      <c r="BKS99"/>
      <c r="BKT99"/>
      <c r="BKU99"/>
      <c r="BKV99"/>
      <c r="BKW99"/>
      <c r="BKX99"/>
      <c r="BKY99"/>
      <c r="BKZ99"/>
      <c r="BLA99"/>
      <c r="BLB99"/>
      <c r="BLC99"/>
      <c r="BLD99"/>
      <c r="BLE99"/>
      <c r="BLF99"/>
      <c r="BLG99"/>
      <c r="BLH99"/>
      <c r="BLI99"/>
      <c r="BLJ99"/>
      <c r="BLK99"/>
      <c r="BLL99"/>
      <c r="BLM99"/>
      <c r="BLN99"/>
      <c r="BLO99"/>
      <c r="BLP99"/>
      <c r="BLQ99"/>
      <c r="BLR99"/>
      <c r="BLS99"/>
      <c r="BLT99"/>
      <c r="BLU99"/>
      <c r="BLV99"/>
      <c r="BLW99"/>
      <c r="BLX99"/>
      <c r="BLY99"/>
      <c r="BLZ99"/>
      <c r="BMA99"/>
      <c r="BMB99"/>
      <c r="BMC99"/>
      <c r="BMD99"/>
      <c r="BME99"/>
      <c r="BMF99"/>
      <c r="BMG99"/>
      <c r="BMH99"/>
      <c r="BMI99"/>
      <c r="BMJ99"/>
      <c r="BMK99"/>
      <c r="BML99"/>
      <c r="BMM99"/>
      <c r="BMN99"/>
      <c r="BMO99"/>
      <c r="BMP99"/>
      <c r="BMQ99"/>
      <c r="BMR99"/>
      <c r="BMS99"/>
      <c r="BMT99"/>
      <c r="BMU99"/>
      <c r="BMV99"/>
      <c r="BMW99"/>
      <c r="BMX99"/>
      <c r="BMY99"/>
      <c r="BMZ99"/>
      <c r="BNA99"/>
      <c r="BNB99"/>
      <c r="BNC99"/>
      <c r="BND99"/>
      <c r="BNE99"/>
      <c r="BNF99"/>
      <c r="BNG99"/>
      <c r="BNH99"/>
      <c r="BNI99"/>
      <c r="BNJ99"/>
      <c r="BNK99"/>
      <c r="BNL99"/>
      <c r="BNM99"/>
      <c r="BNN99"/>
      <c r="BNO99"/>
      <c r="BNP99"/>
      <c r="BNQ99"/>
      <c r="BNR99"/>
      <c r="BNS99"/>
      <c r="BNT99"/>
      <c r="BNU99"/>
      <c r="BNV99"/>
      <c r="BNW99"/>
      <c r="BNX99"/>
      <c r="BNY99"/>
      <c r="BNZ99"/>
      <c r="BOA99"/>
      <c r="BOB99"/>
      <c r="BOC99"/>
      <c r="BOD99"/>
      <c r="BOE99"/>
      <c r="BOF99"/>
      <c r="BOG99"/>
      <c r="BOH99"/>
      <c r="BOI99"/>
      <c r="BOJ99"/>
      <c r="BOK99"/>
      <c r="BOL99"/>
      <c r="BOM99"/>
      <c r="BON99"/>
      <c r="BOO99"/>
      <c r="BOP99"/>
      <c r="BOQ99"/>
      <c r="BOR99"/>
      <c r="BOS99"/>
      <c r="BOT99"/>
      <c r="BOU99"/>
      <c r="BOV99"/>
      <c r="BOW99"/>
      <c r="BOX99"/>
      <c r="BOY99"/>
      <c r="BOZ99"/>
      <c r="BPA99"/>
      <c r="BPB99"/>
      <c r="BPC99"/>
      <c r="BPD99"/>
      <c r="BPE99"/>
      <c r="BPF99"/>
      <c r="BPG99"/>
      <c r="BPH99"/>
      <c r="BPI99"/>
      <c r="BPJ99"/>
      <c r="BPK99"/>
      <c r="BPL99"/>
      <c r="BPM99"/>
      <c r="BPN99"/>
      <c r="BPO99"/>
      <c r="BPP99"/>
      <c r="BPQ99"/>
      <c r="BPR99"/>
      <c r="BPS99"/>
      <c r="BPT99"/>
      <c r="BPU99"/>
      <c r="BPV99"/>
      <c r="BPW99"/>
      <c r="BPX99"/>
      <c r="BPY99"/>
      <c r="BPZ99"/>
      <c r="BQA99"/>
      <c r="BQB99"/>
      <c r="BQC99"/>
      <c r="BQD99"/>
      <c r="BQE99"/>
      <c r="BQF99"/>
      <c r="BQG99"/>
      <c r="BQH99"/>
      <c r="BQI99"/>
      <c r="BQJ99"/>
      <c r="BQK99"/>
      <c r="BQL99"/>
      <c r="BQM99"/>
      <c r="BQN99"/>
      <c r="BQO99"/>
      <c r="BQP99"/>
      <c r="BQQ99"/>
      <c r="BQR99"/>
      <c r="BQS99"/>
      <c r="BQT99"/>
      <c r="BQU99"/>
      <c r="BQV99"/>
      <c r="BQW99"/>
      <c r="BQX99"/>
      <c r="BQY99"/>
      <c r="BQZ99"/>
      <c r="BRA99"/>
      <c r="BRB99"/>
      <c r="BRC99"/>
      <c r="BRD99"/>
      <c r="BRE99"/>
      <c r="BRF99"/>
      <c r="BRG99"/>
      <c r="BRH99"/>
      <c r="BRI99"/>
      <c r="BRJ99"/>
      <c r="BRK99"/>
      <c r="BRL99"/>
      <c r="BRM99"/>
      <c r="BRN99"/>
      <c r="BRO99"/>
      <c r="BRP99"/>
      <c r="BRQ99"/>
      <c r="BRR99"/>
      <c r="BRS99"/>
      <c r="BRT99"/>
      <c r="BRU99"/>
      <c r="BRV99"/>
      <c r="BRW99"/>
      <c r="BRX99"/>
      <c r="BRY99"/>
      <c r="BRZ99"/>
      <c r="BSA99"/>
      <c r="BSB99"/>
      <c r="BSC99"/>
      <c r="BSD99"/>
      <c r="BSE99"/>
      <c r="BSF99"/>
      <c r="BSG99"/>
      <c r="BSH99"/>
      <c r="BSI99"/>
      <c r="BSJ99"/>
      <c r="BSK99"/>
      <c r="BSL99"/>
      <c r="BSM99"/>
      <c r="BSN99"/>
      <c r="BSO99"/>
      <c r="BSP99"/>
      <c r="BSQ99"/>
      <c r="BSR99"/>
      <c r="BSS99"/>
      <c r="BST99"/>
      <c r="BSU99"/>
      <c r="BSV99"/>
      <c r="BSW99"/>
      <c r="BSX99"/>
      <c r="BSY99"/>
      <c r="BSZ99"/>
      <c r="BTA99"/>
      <c r="BTB99"/>
      <c r="BTC99"/>
      <c r="BTD99"/>
      <c r="BTE99"/>
      <c r="BTF99"/>
      <c r="BTG99"/>
      <c r="BTH99"/>
      <c r="BTI99"/>
      <c r="BTJ99"/>
      <c r="BTK99"/>
      <c r="BTL99"/>
      <c r="BTM99"/>
      <c r="BTN99"/>
      <c r="BTO99"/>
      <c r="BTP99"/>
      <c r="BTQ99"/>
      <c r="BTR99"/>
      <c r="BTS99"/>
      <c r="BTT99"/>
      <c r="BTU99"/>
      <c r="BTV99"/>
      <c r="BTW99"/>
      <c r="BTX99"/>
      <c r="BTY99"/>
      <c r="BTZ99"/>
      <c r="BUA99"/>
      <c r="BUB99"/>
      <c r="BUC99"/>
      <c r="BUD99"/>
      <c r="BUE99"/>
      <c r="BUF99"/>
      <c r="BUG99"/>
      <c r="BUH99"/>
      <c r="BUI99"/>
      <c r="BUJ99"/>
      <c r="BUK99"/>
      <c r="BUL99"/>
      <c r="BUM99"/>
      <c r="BUN99"/>
      <c r="BUO99"/>
      <c r="BUP99"/>
      <c r="BUQ99"/>
      <c r="BUR99"/>
      <c r="BUS99"/>
      <c r="BUT99"/>
      <c r="BUU99"/>
      <c r="BUV99"/>
      <c r="BUW99"/>
      <c r="BUX99"/>
      <c r="BUY99"/>
      <c r="BUZ99"/>
      <c r="BVA99"/>
      <c r="BVB99"/>
      <c r="BVC99"/>
      <c r="BVD99"/>
      <c r="BVE99"/>
      <c r="BVF99"/>
      <c r="BVG99"/>
      <c r="BVH99"/>
      <c r="BVI99"/>
      <c r="BVJ99"/>
      <c r="BVK99"/>
      <c r="BVL99"/>
      <c r="BVM99"/>
      <c r="BVN99"/>
      <c r="BVO99"/>
      <c r="BVP99"/>
      <c r="BVQ99"/>
      <c r="BVR99"/>
      <c r="BVS99"/>
      <c r="BVT99"/>
      <c r="BVU99"/>
      <c r="BVV99"/>
      <c r="BVW99"/>
      <c r="BVX99"/>
      <c r="BVY99"/>
      <c r="BVZ99"/>
      <c r="BWA99"/>
      <c r="BWB99"/>
      <c r="BWC99"/>
      <c r="BWD99"/>
      <c r="BWE99"/>
      <c r="BWF99"/>
      <c r="BWG99"/>
      <c r="BWH99"/>
      <c r="BWI99"/>
      <c r="BWJ99"/>
      <c r="BWK99"/>
      <c r="BWL99"/>
      <c r="BWM99"/>
      <c r="BWN99"/>
      <c r="BWO99"/>
      <c r="BWP99"/>
      <c r="BWQ99"/>
      <c r="BWR99"/>
      <c r="BWS99"/>
      <c r="BWT99"/>
      <c r="BWU99"/>
      <c r="BWV99"/>
      <c r="BWW99"/>
      <c r="BWX99"/>
      <c r="BWY99"/>
      <c r="BWZ99"/>
      <c r="BXA99"/>
      <c r="BXB99"/>
      <c r="BXC99"/>
      <c r="BXD99"/>
      <c r="BXE99"/>
      <c r="BXF99"/>
      <c r="BXG99"/>
      <c r="BXH99"/>
      <c r="BXI99"/>
      <c r="BXJ99"/>
      <c r="BXK99"/>
      <c r="BXL99"/>
      <c r="BXM99"/>
      <c r="BXN99"/>
      <c r="BXO99"/>
      <c r="BXP99"/>
      <c r="BXQ99"/>
      <c r="BXR99"/>
      <c r="BXS99"/>
      <c r="BXT99"/>
      <c r="BXU99"/>
      <c r="BXV99"/>
      <c r="BXW99"/>
      <c r="BXX99"/>
      <c r="BXY99"/>
      <c r="BXZ99"/>
      <c r="BYA99"/>
      <c r="BYB99"/>
      <c r="BYC99"/>
      <c r="BYD99"/>
      <c r="BYE99"/>
      <c r="BYF99"/>
      <c r="BYG99"/>
      <c r="BYH99"/>
      <c r="BYI99"/>
      <c r="BYJ99"/>
      <c r="BYK99"/>
      <c r="BYL99"/>
      <c r="BYM99"/>
      <c r="BYN99"/>
      <c r="BYO99"/>
      <c r="BYP99"/>
      <c r="BYQ99"/>
      <c r="BYR99"/>
      <c r="BYS99"/>
      <c r="BYT99"/>
      <c r="BYU99"/>
      <c r="BYV99"/>
      <c r="BYW99"/>
      <c r="BYX99"/>
      <c r="BYY99"/>
      <c r="BYZ99"/>
      <c r="BZA99"/>
      <c r="BZB99"/>
      <c r="BZC99"/>
      <c r="BZD99"/>
      <c r="BZE99"/>
      <c r="BZF99"/>
      <c r="BZG99"/>
      <c r="BZH99"/>
      <c r="BZI99"/>
      <c r="BZJ99"/>
      <c r="BZK99"/>
      <c r="BZL99"/>
      <c r="BZM99"/>
      <c r="BZN99"/>
      <c r="BZO99"/>
      <c r="BZP99"/>
      <c r="BZQ99"/>
      <c r="BZR99"/>
      <c r="BZS99"/>
      <c r="BZT99"/>
      <c r="BZU99"/>
      <c r="BZV99"/>
      <c r="BZW99"/>
      <c r="BZX99"/>
      <c r="BZY99"/>
      <c r="BZZ99"/>
      <c r="CAA99"/>
      <c r="CAB99"/>
      <c r="CAC99"/>
      <c r="CAD99"/>
      <c r="CAE99"/>
      <c r="CAF99"/>
      <c r="CAG99"/>
      <c r="CAH99"/>
      <c r="CAI99"/>
      <c r="CAJ99"/>
      <c r="CAK99"/>
      <c r="CAL99"/>
      <c r="CAM99"/>
      <c r="CAN99"/>
      <c r="CAO99"/>
      <c r="CAP99"/>
      <c r="CAQ99"/>
      <c r="CAR99"/>
      <c r="CAS99"/>
      <c r="CAT99"/>
      <c r="CAU99"/>
      <c r="CAV99"/>
      <c r="CAW99"/>
      <c r="CAX99"/>
      <c r="CAY99"/>
      <c r="CAZ99"/>
      <c r="CBA99"/>
      <c r="CBB99"/>
      <c r="CBC99"/>
      <c r="CBD99"/>
      <c r="CBE99"/>
      <c r="CBF99"/>
      <c r="CBG99"/>
      <c r="CBH99"/>
      <c r="CBI99"/>
      <c r="CBJ99"/>
      <c r="CBK99"/>
      <c r="CBL99"/>
      <c r="CBM99"/>
      <c r="CBN99"/>
      <c r="CBO99"/>
      <c r="CBP99"/>
      <c r="CBQ99"/>
      <c r="CBR99"/>
      <c r="CBS99"/>
      <c r="CBT99"/>
      <c r="CBU99"/>
      <c r="CBV99"/>
      <c r="CBW99"/>
      <c r="CBX99"/>
      <c r="CBY99"/>
      <c r="CBZ99"/>
      <c r="CCA99"/>
      <c r="CCB99"/>
      <c r="CCC99"/>
      <c r="CCD99"/>
      <c r="CCE99"/>
      <c r="CCF99"/>
      <c r="CCG99"/>
      <c r="CCH99"/>
      <c r="CCI99"/>
      <c r="CCJ99"/>
      <c r="CCK99"/>
      <c r="CCL99"/>
      <c r="CCM99"/>
      <c r="CCN99"/>
      <c r="CCO99"/>
      <c r="CCP99"/>
      <c r="CCQ99"/>
      <c r="CCR99"/>
      <c r="CCS99"/>
      <c r="CCT99"/>
      <c r="CCU99"/>
      <c r="CCV99"/>
      <c r="CCW99"/>
      <c r="CCX99"/>
      <c r="CCY99"/>
      <c r="CCZ99"/>
      <c r="CDA99"/>
      <c r="CDB99"/>
      <c r="CDC99"/>
      <c r="CDD99"/>
      <c r="CDE99"/>
      <c r="CDF99"/>
      <c r="CDG99"/>
      <c r="CDH99"/>
      <c r="CDI99"/>
      <c r="CDJ99"/>
      <c r="CDK99"/>
      <c r="CDL99"/>
      <c r="CDM99"/>
      <c r="CDN99"/>
      <c r="CDO99"/>
      <c r="CDP99"/>
      <c r="CDQ99"/>
      <c r="CDR99"/>
      <c r="CDS99"/>
      <c r="CDT99"/>
      <c r="CDU99"/>
      <c r="CDV99"/>
      <c r="CDW99"/>
      <c r="CDX99"/>
      <c r="CDY99"/>
      <c r="CDZ99"/>
      <c r="CEA99"/>
      <c r="CEB99"/>
      <c r="CEC99"/>
      <c r="CED99"/>
      <c r="CEE99"/>
      <c r="CEF99"/>
      <c r="CEG99"/>
      <c r="CEH99"/>
      <c r="CEI99"/>
      <c r="CEJ99"/>
      <c r="CEK99"/>
      <c r="CEL99"/>
      <c r="CEM99"/>
      <c r="CEN99"/>
      <c r="CEO99"/>
      <c r="CEP99"/>
      <c r="CEQ99"/>
      <c r="CER99"/>
      <c r="CES99"/>
      <c r="CET99"/>
      <c r="CEU99"/>
      <c r="CEV99"/>
      <c r="CEW99"/>
      <c r="CEX99"/>
      <c r="CEY99"/>
      <c r="CEZ99"/>
      <c r="CFA99"/>
      <c r="CFB99"/>
      <c r="CFC99"/>
      <c r="CFD99"/>
      <c r="CFE99"/>
      <c r="CFF99"/>
      <c r="CFG99"/>
      <c r="CFH99"/>
      <c r="CFI99"/>
      <c r="CFJ99"/>
      <c r="CFK99"/>
      <c r="CFL99"/>
      <c r="CFM99"/>
      <c r="CFN99"/>
      <c r="CFO99"/>
      <c r="CFP99"/>
      <c r="CFQ99"/>
      <c r="CFR99"/>
      <c r="CFS99"/>
      <c r="CFT99"/>
      <c r="CFU99"/>
      <c r="CFV99"/>
      <c r="CFW99"/>
      <c r="CFX99"/>
      <c r="CFY99"/>
      <c r="CFZ99"/>
      <c r="CGA99"/>
      <c r="CGB99"/>
      <c r="CGC99"/>
      <c r="CGD99"/>
      <c r="CGE99"/>
      <c r="CGF99"/>
      <c r="CGG99"/>
      <c r="CGH99"/>
      <c r="CGI99"/>
      <c r="CGJ99"/>
      <c r="CGK99"/>
      <c r="CGL99"/>
      <c r="CGM99"/>
      <c r="CGN99"/>
      <c r="CGO99"/>
      <c r="CGP99"/>
      <c r="CGQ99"/>
      <c r="CGR99"/>
      <c r="CGS99"/>
      <c r="CGT99"/>
      <c r="CGU99"/>
      <c r="CGV99"/>
      <c r="CGW99"/>
      <c r="CGX99"/>
      <c r="CGY99"/>
      <c r="CGZ99"/>
      <c r="CHA99"/>
      <c r="CHB99"/>
      <c r="CHC99"/>
      <c r="CHD99"/>
      <c r="CHE99"/>
      <c r="CHF99"/>
      <c r="CHG99"/>
      <c r="CHH99"/>
      <c r="CHI99"/>
      <c r="CHJ99"/>
      <c r="CHK99"/>
      <c r="CHL99"/>
      <c r="CHM99"/>
      <c r="CHN99"/>
      <c r="CHO99"/>
      <c r="CHP99"/>
      <c r="CHQ99"/>
      <c r="CHR99"/>
      <c r="CHS99"/>
      <c r="CHT99"/>
      <c r="CHU99"/>
      <c r="CHV99"/>
      <c r="CHW99"/>
      <c r="CHX99"/>
      <c r="CHY99"/>
      <c r="CHZ99"/>
      <c r="CIA99"/>
      <c r="CIB99"/>
      <c r="CIC99"/>
      <c r="CID99"/>
      <c r="CIE99"/>
      <c r="CIF99"/>
      <c r="CIG99"/>
      <c r="CIH99"/>
      <c r="CII99"/>
      <c r="CIJ99"/>
      <c r="CIK99"/>
      <c r="CIL99"/>
      <c r="CIM99"/>
      <c r="CIN99"/>
      <c r="CIO99"/>
      <c r="CIP99"/>
      <c r="CIQ99"/>
      <c r="CIR99"/>
      <c r="CIS99"/>
      <c r="CIT99"/>
      <c r="CIU99"/>
      <c r="CIV99"/>
      <c r="CIW99"/>
      <c r="CIX99"/>
      <c r="CIY99"/>
      <c r="CIZ99"/>
      <c r="CJA99"/>
      <c r="CJB99"/>
      <c r="CJC99"/>
      <c r="CJD99"/>
      <c r="CJE99"/>
      <c r="CJF99"/>
      <c r="CJG99"/>
      <c r="CJH99"/>
      <c r="CJI99"/>
      <c r="CJJ99"/>
      <c r="CJK99"/>
      <c r="CJL99"/>
      <c r="CJM99"/>
      <c r="CJN99"/>
      <c r="CJO99"/>
      <c r="CJP99"/>
      <c r="CJQ99"/>
      <c r="CJR99"/>
      <c r="CJS99"/>
      <c r="CJT99"/>
      <c r="CJU99"/>
      <c r="CJV99"/>
      <c r="CJW99"/>
      <c r="CJX99"/>
      <c r="CJY99"/>
      <c r="CJZ99"/>
      <c r="CKA99"/>
      <c r="CKB99"/>
      <c r="CKC99"/>
      <c r="CKD99"/>
      <c r="CKE99"/>
      <c r="CKF99"/>
      <c r="CKG99"/>
      <c r="CKH99"/>
      <c r="CKI99"/>
      <c r="CKJ99"/>
      <c r="CKK99"/>
      <c r="CKL99"/>
      <c r="CKM99"/>
      <c r="CKN99"/>
      <c r="CKO99"/>
      <c r="CKP99"/>
      <c r="CKQ99"/>
      <c r="CKR99"/>
      <c r="CKS99"/>
      <c r="CKT99"/>
      <c r="CKU99"/>
      <c r="CKV99"/>
      <c r="CKW99"/>
      <c r="CKX99"/>
      <c r="CKY99"/>
      <c r="CKZ99"/>
      <c r="CLA99"/>
      <c r="CLB99"/>
      <c r="CLC99"/>
      <c r="CLD99"/>
      <c r="CLE99"/>
      <c r="CLF99"/>
      <c r="CLG99"/>
      <c r="CLH99"/>
      <c r="CLI99"/>
      <c r="CLJ99"/>
      <c r="CLK99"/>
      <c r="CLL99"/>
      <c r="CLM99"/>
      <c r="CLN99"/>
      <c r="CLO99"/>
      <c r="CLP99"/>
      <c r="CLQ99"/>
      <c r="CLR99"/>
      <c r="CLS99"/>
      <c r="CLT99"/>
      <c r="CLU99"/>
      <c r="CLV99"/>
      <c r="CLW99"/>
      <c r="CLX99"/>
      <c r="CLY99"/>
      <c r="CLZ99"/>
      <c r="CMA99"/>
      <c r="CMB99"/>
      <c r="CMC99"/>
      <c r="CMD99"/>
      <c r="CME99"/>
      <c r="CMF99"/>
      <c r="CMG99"/>
      <c r="CMH99"/>
      <c r="CMI99"/>
      <c r="CMJ99"/>
      <c r="CMK99"/>
      <c r="CML99"/>
      <c r="CMM99"/>
      <c r="CMN99"/>
      <c r="CMO99"/>
      <c r="CMP99"/>
      <c r="CMQ99"/>
      <c r="CMR99"/>
      <c r="CMS99"/>
      <c r="CMT99"/>
      <c r="CMU99"/>
      <c r="CMV99"/>
      <c r="CMW99"/>
      <c r="CMX99"/>
      <c r="CMY99"/>
      <c r="CMZ99"/>
      <c r="CNA99"/>
      <c r="CNB99"/>
      <c r="CNC99"/>
      <c r="CND99"/>
      <c r="CNE99"/>
      <c r="CNF99"/>
      <c r="CNG99"/>
      <c r="CNH99"/>
      <c r="CNI99"/>
      <c r="CNJ99"/>
      <c r="CNK99"/>
      <c r="CNL99"/>
      <c r="CNM99"/>
      <c r="CNN99"/>
      <c r="CNO99"/>
      <c r="CNP99"/>
      <c r="CNQ99"/>
      <c r="CNR99"/>
      <c r="CNS99"/>
      <c r="CNT99"/>
      <c r="CNU99"/>
      <c r="CNV99"/>
      <c r="CNW99"/>
      <c r="CNX99"/>
      <c r="CNY99"/>
      <c r="CNZ99"/>
      <c r="COA99"/>
      <c r="COB99"/>
      <c r="COC99"/>
      <c r="COD99"/>
      <c r="COE99"/>
      <c r="COF99"/>
      <c r="COG99"/>
      <c r="COH99"/>
      <c r="COI99"/>
      <c r="COJ99"/>
      <c r="COK99"/>
      <c r="COL99"/>
      <c r="COM99"/>
      <c r="CON99"/>
      <c r="COO99"/>
      <c r="COP99"/>
      <c r="COQ99"/>
      <c r="COR99"/>
      <c r="COS99"/>
      <c r="COT99"/>
      <c r="COU99"/>
      <c r="COV99"/>
      <c r="COW99"/>
      <c r="COX99"/>
      <c r="COY99"/>
      <c r="COZ99"/>
      <c r="CPA99"/>
      <c r="CPB99"/>
      <c r="CPC99"/>
      <c r="CPD99"/>
      <c r="CPE99"/>
      <c r="CPF99"/>
      <c r="CPG99"/>
      <c r="CPH99"/>
      <c r="CPI99"/>
      <c r="CPJ99"/>
      <c r="CPK99"/>
      <c r="CPL99"/>
      <c r="CPM99"/>
      <c r="CPN99"/>
      <c r="CPO99"/>
      <c r="CPP99"/>
      <c r="CPQ99"/>
      <c r="CPR99"/>
      <c r="CPS99"/>
      <c r="CPT99"/>
      <c r="CPU99"/>
      <c r="CPV99"/>
      <c r="CPW99"/>
      <c r="CPX99"/>
      <c r="CPY99"/>
      <c r="CPZ99"/>
      <c r="CQA99"/>
      <c r="CQB99"/>
      <c r="CQC99"/>
      <c r="CQD99"/>
      <c r="CQE99"/>
      <c r="CQF99"/>
      <c r="CQG99"/>
      <c r="CQH99"/>
      <c r="CQI99"/>
      <c r="CQJ99"/>
      <c r="CQK99"/>
      <c r="CQL99"/>
      <c r="CQM99"/>
      <c r="CQN99"/>
      <c r="CQO99"/>
      <c r="CQP99"/>
      <c r="CQQ99"/>
      <c r="CQR99"/>
      <c r="CQS99"/>
      <c r="CQT99"/>
      <c r="CQU99"/>
      <c r="CQV99"/>
      <c r="CQW99"/>
      <c r="CQX99"/>
      <c r="CQY99"/>
      <c r="CQZ99"/>
      <c r="CRA99"/>
      <c r="CRB99"/>
      <c r="CRC99"/>
      <c r="CRD99"/>
      <c r="CRE99"/>
      <c r="CRF99"/>
      <c r="CRG99"/>
      <c r="CRH99"/>
      <c r="CRI99"/>
      <c r="CRJ99"/>
      <c r="CRK99"/>
      <c r="CRL99"/>
      <c r="CRM99"/>
      <c r="CRN99"/>
      <c r="CRO99"/>
      <c r="CRP99"/>
      <c r="CRQ99"/>
      <c r="CRR99"/>
      <c r="CRS99"/>
      <c r="CRT99"/>
      <c r="CRU99"/>
      <c r="CRV99"/>
      <c r="CRW99"/>
      <c r="CRX99"/>
      <c r="CRY99"/>
      <c r="CRZ99"/>
      <c r="CSA99"/>
      <c r="CSB99"/>
      <c r="CSC99"/>
      <c r="CSD99"/>
      <c r="CSE99"/>
      <c r="CSF99"/>
      <c r="CSG99"/>
      <c r="CSH99"/>
      <c r="CSI99"/>
      <c r="CSJ99"/>
      <c r="CSK99"/>
      <c r="CSL99"/>
      <c r="CSM99"/>
      <c r="CSN99"/>
      <c r="CSO99"/>
      <c r="CSP99"/>
      <c r="CSQ99"/>
      <c r="CSR99"/>
      <c r="CSS99"/>
      <c r="CST99"/>
      <c r="CSU99"/>
      <c r="CSV99"/>
      <c r="CSW99"/>
      <c r="CSX99"/>
      <c r="CSY99"/>
      <c r="CSZ99"/>
      <c r="CTA99"/>
      <c r="CTB99"/>
      <c r="CTC99"/>
      <c r="CTD99"/>
      <c r="CTE99"/>
      <c r="CTF99"/>
      <c r="CTG99"/>
      <c r="CTH99"/>
      <c r="CTI99"/>
      <c r="CTJ99"/>
      <c r="CTK99"/>
      <c r="CTL99"/>
      <c r="CTM99"/>
      <c r="CTN99"/>
      <c r="CTO99"/>
      <c r="CTP99"/>
      <c r="CTQ99"/>
      <c r="CTR99"/>
      <c r="CTS99"/>
      <c r="CTT99"/>
      <c r="CTU99"/>
      <c r="CTV99"/>
      <c r="CTW99"/>
      <c r="CTX99"/>
      <c r="CTY99"/>
      <c r="CTZ99"/>
      <c r="CUA99"/>
      <c r="CUB99"/>
      <c r="CUC99"/>
      <c r="CUD99"/>
      <c r="CUE99"/>
      <c r="CUF99"/>
      <c r="CUG99"/>
      <c r="CUH99"/>
      <c r="CUI99"/>
      <c r="CUJ99"/>
      <c r="CUK99"/>
      <c r="CUL99"/>
      <c r="CUM99"/>
      <c r="CUN99"/>
      <c r="CUO99"/>
      <c r="CUP99"/>
      <c r="CUQ99"/>
      <c r="CUR99"/>
      <c r="CUS99"/>
      <c r="CUT99"/>
      <c r="CUU99"/>
      <c r="CUV99"/>
      <c r="CUW99"/>
      <c r="CUX99"/>
      <c r="CUY99"/>
      <c r="CUZ99"/>
      <c r="CVA99"/>
      <c r="CVB99"/>
      <c r="CVC99"/>
      <c r="CVD99"/>
      <c r="CVE99"/>
      <c r="CVF99"/>
      <c r="CVG99"/>
      <c r="CVH99"/>
      <c r="CVI99"/>
      <c r="CVJ99"/>
      <c r="CVK99"/>
      <c r="CVL99"/>
      <c r="CVM99"/>
      <c r="CVN99"/>
      <c r="CVO99"/>
      <c r="CVP99"/>
      <c r="CVQ99"/>
      <c r="CVR99"/>
      <c r="CVS99"/>
      <c r="CVT99"/>
      <c r="CVU99"/>
      <c r="CVV99"/>
      <c r="CVW99"/>
      <c r="CVX99"/>
      <c r="CVY99"/>
      <c r="CVZ99"/>
      <c r="CWA99"/>
      <c r="CWB99"/>
      <c r="CWC99"/>
      <c r="CWD99"/>
      <c r="CWE99"/>
      <c r="CWF99"/>
      <c r="CWG99"/>
      <c r="CWH99"/>
      <c r="CWI99"/>
      <c r="CWJ99"/>
      <c r="CWK99"/>
      <c r="CWL99"/>
      <c r="CWM99"/>
      <c r="CWN99"/>
      <c r="CWO99"/>
      <c r="CWP99"/>
      <c r="CWQ99"/>
      <c r="CWR99"/>
      <c r="CWS99"/>
      <c r="CWT99"/>
      <c r="CWU99"/>
      <c r="CWV99"/>
      <c r="CWW99"/>
      <c r="CWX99"/>
      <c r="CWY99"/>
      <c r="CWZ99"/>
      <c r="CXA99"/>
      <c r="CXB99"/>
      <c r="CXC99"/>
      <c r="CXD99"/>
      <c r="CXE99"/>
      <c r="CXF99"/>
      <c r="CXG99"/>
      <c r="CXH99"/>
      <c r="CXI99"/>
      <c r="CXJ99"/>
      <c r="CXK99"/>
      <c r="CXL99"/>
      <c r="CXM99"/>
      <c r="CXN99"/>
      <c r="CXO99"/>
      <c r="CXP99"/>
      <c r="CXQ99"/>
      <c r="CXR99"/>
      <c r="CXS99"/>
      <c r="CXT99"/>
      <c r="CXU99"/>
      <c r="CXV99"/>
      <c r="CXW99"/>
      <c r="CXX99"/>
      <c r="CXY99"/>
      <c r="CXZ99"/>
      <c r="CYA99"/>
      <c r="CYB99"/>
      <c r="CYC99"/>
      <c r="CYD99"/>
      <c r="CYE99"/>
      <c r="CYF99"/>
      <c r="CYG99"/>
      <c r="CYH99"/>
      <c r="CYI99"/>
      <c r="CYJ99"/>
      <c r="CYK99"/>
      <c r="CYL99"/>
      <c r="CYM99"/>
      <c r="CYN99"/>
      <c r="CYO99"/>
      <c r="CYP99"/>
      <c r="CYQ99"/>
      <c r="CYR99"/>
      <c r="CYS99"/>
      <c r="CYT99"/>
      <c r="CYU99"/>
      <c r="CYV99"/>
      <c r="CYW99"/>
      <c r="CYX99"/>
      <c r="CYY99"/>
      <c r="CYZ99"/>
      <c r="CZA99"/>
      <c r="CZB99"/>
      <c r="CZC99"/>
      <c r="CZD99"/>
      <c r="CZE99"/>
      <c r="CZF99"/>
      <c r="CZG99"/>
      <c r="CZH99"/>
      <c r="CZI99"/>
      <c r="CZJ99"/>
      <c r="CZK99"/>
      <c r="CZL99"/>
      <c r="CZM99"/>
      <c r="CZN99"/>
      <c r="CZO99"/>
      <c r="CZP99"/>
      <c r="CZQ99"/>
      <c r="CZR99"/>
      <c r="CZS99"/>
      <c r="CZT99"/>
      <c r="CZU99"/>
      <c r="CZV99"/>
      <c r="CZW99"/>
      <c r="CZX99"/>
      <c r="CZY99"/>
      <c r="CZZ99"/>
      <c r="DAA99"/>
      <c r="DAB99"/>
      <c r="DAC99"/>
      <c r="DAD99"/>
      <c r="DAE99"/>
      <c r="DAF99"/>
      <c r="DAG99"/>
      <c r="DAH99"/>
      <c r="DAI99"/>
      <c r="DAJ99"/>
      <c r="DAK99"/>
      <c r="DAL99"/>
      <c r="DAM99"/>
      <c r="DAN99"/>
      <c r="DAO99"/>
      <c r="DAP99"/>
      <c r="DAQ99"/>
      <c r="DAR99"/>
      <c r="DAS99"/>
      <c r="DAT99"/>
      <c r="DAU99"/>
      <c r="DAV99"/>
      <c r="DAW99"/>
      <c r="DAX99"/>
      <c r="DAY99"/>
      <c r="DAZ99"/>
      <c r="DBA99"/>
      <c r="DBB99"/>
      <c r="DBC99"/>
      <c r="DBD99"/>
      <c r="DBE99"/>
      <c r="DBF99"/>
      <c r="DBG99"/>
      <c r="DBH99"/>
      <c r="DBI99"/>
      <c r="DBJ99"/>
      <c r="DBK99"/>
      <c r="DBL99"/>
      <c r="DBM99"/>
      <c r="DBN99"/>
      <c r="DBO99"/>
      <c r="DBP99"/>
      <c r="DBQ99"/>
      <c r="DBR99"/>
      <c r="DBS99"/>
      <c r="DBT99"/>
      <c r="DBU99"/>
      <c r="DBV99"/>
      <c r="DBW99"/>
      <c r="DBX99"/>
      <c r="DBY99"/>
      <c r="DBZ99"/>
      <c r="DCA99"/>
      <c r="DCB99"/>
      <c r="DCC99"/>
      <c r="DCD99"/>
      <c r="DCE99"/>
      <c r="DCF99"/>
      <c r="DCG99"/>
      <c r="DCH99"/>
      <c r="DCI99"/>
      <c r="DCJ99"/>
      <c r="DCK99"/>
      <c r="DCL99"/>
      <c r="DCM99"/>
      <c r="DCN99"/>
      <c r="DCO99"/>
      <c r="DCP99"/>
      <c r="DCQ99"/>
      <c r="DCR99"/>
      <c r="DCS99"/>
      <c r="DCT99"/>
      <c r="DCU99"/>
      <c r="DCV99"/>
      <c r="DCW99"/>
      <c r="DCX99"/>
      <c r="DCY99"/>
      <c r="DCZ99"/>
      <c r="DDA99"/>
      <c r="DDB99"/>
      <c r="DDC99"/>
      <c r="DDD99"/>
      <c r="DDE99"/>
      <c r="DDF99"/>
      <c r="DDG99"/>
      <c r="DDH99"/>
      <c r="DDI99"/>
      <c r="DDJ99"/>
      <c r="DDK99"/>
      <c r="DDL99"/>
      <c r="DDM99"/>
      <c r="DDN99"/>
      <c r="DDO99"/>
      <c r="DDP99"/>
      <c r="DDQ99"/>
      <c r="DDR99"/>
      <c r="DDS99"/>
      <c r="DDT99"/>
      <c r="DDU99"/>
      <c r="DDV99"/>
      <c r="DDW99"/>
      <c r="DDX99"/>
      <c r="DDY99"/>
      <c r="DDZ99"/>
      <c r="DEA99"/>
      <c r="DEB99"/>
      <c r="DEC99"/>
      <c r="DED99"/>
      <c r="DEE99"/>
      <c r="DEF99"/>
      <c r="DEG99"/>
      <c r="DEH99"/>
      <c r="DEI99"/>
      <c r="DEJ99"/>
      <c r="DEK99"/>
      <c r="DEL99"/>
      <c r="DEM99"/>
      <c r="DEN99"/>
      <c r="DEO99"/>
      <c r="DEP99"/>
      <c r="DEQ99"/>
      <c r="DER99"/>
      <c r="DES99"/>
      <c r="DET99"/>
      <c r="DEU99"/>
      <c r="DEV99"/>
      <c r="DEW99"/>
      <c r="DEX99"/>
      <c r="DEY99"/>
      <c r="DEZ99"/>
      <c r="DFA99"/>
      <c r="DFB99"/>
      <c r="DFC99"/>
      <c r="DFD99"/>
      <c r="DFE99"/>
      <c r="DFF99"/>
      <c r="DFG99"/>
      <c r="DFH99"/>
      <c r="DFI99"/>
      <c r="DFJ99"/>
      <c r="DFK99"/>
      <c r="DFL99"/>
      <c r="DFM99"/>
      <c r="DFN99"/>
      <c r="DFO99"/>
      <c r="DFP99"/>
      <c r="DFQ99"/>
      <c r="DFR99"/>
      <c r="DFS99"/>
      <c r="DFT99"/>
      <c r="DFU99"/>
      <c r="DFV99"/>
      <c r="DFW99"/>
      <c r="DFX99"/>
      <c r="DFY99"/>
      <c r="DFZ99"/>
      <c r="DGA99"/>
      <c r="DGB99"/>
      <c r="DGC99"/>
      <c r="DGD99"/>
      <c r="DGE99"/>
      <c r="DGF99"/>
      <c r="DGG99"/>
      <c r="DGH99"/>
      <c r="DGI99"/>
      <c r="DGJ99"/>
      <c r="DGK99"/>
      <c r="DGL99"/>
      <c r="DGM99"/>
      <c r="DGN99"/>
      <c r="DGO99"/>
      <c r="DGP99"/>
      <c r="DGQ99"/>
      <c r="DGR99"/>
      <c r="DGS99"/>
      <c r="DGT99"/>
      <c r="DGU99"/>
      <c r="DGV99"/>
      <c r="DGW99"/>
      <c r="DGX99"/>
      <c r="DGY99"/>
      <c r="DGZ99"/>
      <c r="DHA99"/>
      <c r="DHB99"/>
      <c r="DHC99"/>
      <c r="DHD99"/>
      <c r="DHE99"/>
      <c r="DHF99"/>
      <c r="DHG99"/>
      <c r="DHH99"/>
      <c r="DHI99"/>
      <c r="DHJ99"/>
      <c r="DHK99"/>
      <c r="DHL99"/>
      <c r="DHM99"/>
      <c r="DHN99"/>
      <c r="DHO99"/>
      <c r="DHP99"/>
      <c r="DHQ99"/>
      <c r="DHR99"/>
      <c r="DHS99"/>
      <c r="DHT99"/>
      <c r="DHU99"/>
      <c r="DHV99"/>
      <c r="DHW99"/>
      <c r="DHX99"/>
      <c r="DHY99"/>
      <c r="DHZ99"/>
      <c r="DIA99"/>
      <c r="DIB99"/>
      <c r="DIC99"/>
      <c r="DID99"/>
      <c r="DIE99"/>
      <c r="DIF99"/>
      <c r="DIG99"/>
      <c r="DIH99"/>
      <c r="DII99"/>
      <c r="DIJ99"/>
      <c r="DIK99"/>
      <c r="DIL99"/>
      <c r="DIM99"/>
      <c r="DIN99"/>
      <c r="DIO99"/>
      <c r="DIP99"/>
      <c r="DIQ99"/>
      <c r="DIR99"/>
      <c r="DIS99"/>
      <c r="DIT99"/>
      <c r="DIU99"/>
      <c r="DIV99"/>
      <c r="DIW99"/>
      <c r="DIX99"/>
      <c r="DIY99"/>
      <c r="DIZ99"/>
      <c r="DJA99"/>
      <c r="DJB99"/>
      <c r="DJC99"/>
      <c r="DJD99"/>
      <c r="DJE99"/>
      <c r="DJF99"/>
      <c r="DJG99"/>
      <c r="DJH99"/>
      <c r="DJI99"/>
      <c r="DJJ99"/>
      <c r="DJK99"/>
      <c r="DJL99"/>
      <c r="DJM99"/>
      <c r="DJN99"/>
      <c r="DJO99"/>
      <c r="DJP99"/>
      <c r="DJQ99"/>
      <c r="DJR99"/>
      <c r="DJS99"/>
      <c r="DJT99"/>
      <c r="DJU99"/>
      <c r="DJV99"/>
      <c r="DJW99"/>
      <c r="DJX99"/>
      <c r="DJY99"/>
      <c r="DJZ99"/>
      <c r="DKA99"/>
      <c r="DKB99"/>
      <c r="DKC99"/>
      <c r="DKD99"/>
      <c r="DKE99"/>
      <c r="DKF99"/>
      <c r="DKG99"/>
      <c r="DKH99"/>
      <c r="DKI99"/>
      <c r="DKJ99"/>
      <c r="DKK99"/>
      <c r="DKL99"/>
      <c r="DKM99"/>
      <c r="DKN99"/>
      <c r="DKO99"/>
      <c r="DKP99"/>
      <c r="DKQ99"/>
      <c r="DKR99"/>
      <c r="DKS99"/>
      <c r="DKT99"/>
      <c r="DKU99"/>
      <c r="DKV99"/>
      <c r="DKW99"/>
      <c r="DKX99"/>
      <c r="DKY99"/>
      <c r="DKZ99"/>
      <c r="DLA99"/>
      <c r="DLB99"/>
      <c r="DLC99"/>
      <c r="DLD99"/>
      <c r="DLE99"/>
      <c r="DLF99"/>
      <c r="DLG99"/>
      <c r="DLH99"/>
      <c r="DLI99"/>
      <c r="DLJ99"/>
      <c r="DLK99"/>
      <c r="DLL99"/>
      <c r="DLM99"/>
      <c r="DLN99"/>
      <c r="DLO99"/>
      <c r="DLP99"/>
      <c r="DLQ99"/>
      <c r="DLR99"/>
      <c r="DLS99"/>
      <c r="DLT99"/>
      <c r="DLU99"/>
      <c r="DLV99"/>
      <c r="DLW99"/>
      <c r="DLX99"/>
      <c r="DLY99"/>
      <c r="DLZ99"/>
      <c r="DMA99"/>
      <c r="DMB99"/>
      <c r="DMC99"/>
      <c r="DMD99"/>
      <c r="DME99"/>
      <c r="DMF99"/>
      <c r="DMG99"/>
      <c r="DMH99"/>
      <c r="DMI99"/>
      <c r="DMJ99"/>
      <c r="DMK99"/>
      <c r="DML99"/>
      <c r="DMM99"/>
      <c r="DMN99"/>
      <c r="DMO99"/>
      <c r="DMP99"/>
      <c r="DMQ99"/>
      <c r="DMR99"/>
      <c r="DMS99"/>
      <c r="DMT99"/>
      <c r="DMU99"/>
      <c r="DMV99"/>
      <c r="DMW99"/>
      <c r="DMX99"/>
      <c r="DMY99"/>
      <c r="DMZ99"/>
      <c r="DNA99"/>
      <c r="DNB99"/>
      <c r="DNC99"/>
      <c r="DND99"/>
      <c r="DNE99"/>
      <c r="DNF99"/>
      <c r="DNG99"/>
      <c r="DNH99"/>
      <c r="DNI99"/>
      <c r="DNJ99"/>
      <c r="DNK99"/>
      <c r="DNL99"/>
      <c r="DNM99"/>
      <c r="DNN99"/>
      <c r="DNO99"/>
      <c r="DNP99"/>
      <c r="DNQ99"/>
      <c r="DNR99"/>
      <c r="DNS99"/>
      <c r="DNT99"/>
      <c r="DNU99"/>
      <c r="DNV99"/>
      <c r="DNW99"/>
      <c r="DNX99"/>
      <c r="DNY99"/>
      <c r="DNZ99"/>
      <c r="DOA99"/>
      <c r="DOB99"/>
      <c r="DOC99"/>
      <c r="DOD99"/>
      <c r="DOE99"/>
      <c r="DOF99"/>
      <c r="DOG99"/>
      <c r="DOH99"/>
      <c r="DOI99"/>
      <c r="DOJ99"/>
      <c r="DOK99"/>
      <c r="DOL99"/>
      <c r="DOM99"/>
      <c r="DON99"/>
      <c r="DOO99"/>
      <c r="DOP99"/>
      <c r="DOQ99"/>
      <c r="DOR99"/>
      <c r="DOS99"/>
      <c r="DOT99"/>
      <c r="DOU99"/>
      <c r="DOV99"/>
      <c r="DOW99"/>
      <c r="DOX99"/>
      <c r="DOY99"/>
      <c r="DOZ99"/>
      <c r="DPA99"/>
      <c r="DPB99"/>
      <c r="DPC99"/>
      <c r="DPD99"/>
      <c r="DPE99"/>
      <c r="DPF99"/>
      <c r="DPG99"/>
      <c r="DPH99"/>
      <c r="DPI99"/>
      <c r="DPJ99"/>
      <c r="DPK99"/>
      <c r="DPL99"/>
      <c r="DPM99"/>
      <c r="DPN99"/>
      <c r="DPO99"/>
      <c r="DPP99"/>
      <c r="DPQ99"/>
      <c r="DPR99"/>
      <c r="DPS99"/>
      <c r="DPT99"/>
      <c r="DPU99"/>
      <c r="DPV99"/>
      <c r="DPW99"/>
      <c r="DPX99"/>
      <c r="DPY99"/>
      <c r="DPZ99"/>
      <c r="DQA99"/>
      <c r="DQB99"/>
      <c r="DQC99"/>
      <c r="DQD99"/>
      <c r="DQE99"/>
      <c r="DQF99"/>
      <c r="DQG99"/>
      <c r="DQH99"/>
      <c r="DQI99"/>
      <c r="DQJ99"/>
      <c r="DQK99"/>
      <c r="DQL99"/>
      <c r="DQM99"/>
      <c r="DQN99"/>
      <c r="DQO99"/>
      <c r="DQP99"/>
      <c r="DQQ99"/>
      <c r="DQR99"/>
      <c r="DQS99"/>
      <c r="DQT99"/>
      <c r="DQU99"/>
      <c r="DQV99"/>
      <c r="DQW99"/>
      <c r="DQX99"/>
      <c r="DQY99"/>
      <c r="DQZ99"/>
      <c r="DRA99"/>
      <c r="DRB99"/>
      <c r="DRC99"/>
      <c r="DRD99"/>
      <c r="DRE99"/>
      <c r="DRF99"/>
      <c r="DRG99"/>
      <c r="DRH99"/>
      <c r="DRI99"/>
      <c r="DRJ99"/>
      <c r="DRK99"/>
      <c r="DRL99"/>
      <c r="DRM99"/>
      <c r="DRN99"/>
      <c r="DRO99"/>
      <c r="DRP99"/>
      <c r="DRQ99"/>
      <c r="DRR99"/>
      <c r="DRS99"/>
      <c r="DRT99"/>
      <c r="DRU99"/>
      <c r="DRV99"/>
      <c r="DRW99"/>
      <c r="DRX99"/>
      <c r="DRY99"/>
      <c r="DRZ99"/>
      <c r="DSA99"/>
      <c r="DSB99"/>
      <c r="DSC99"/>
      <c r="DSD99"/>
      <c r="DSE99"/>
      <c r="DSF99"/>
      <c r="DSG99"/>
      <c r="DSH99"/>
      <c r="DSI99"/>
      <c r="DSJ99"/>
      <c r="DSK99"/>
      <c r="DSL99"/>
      <c r="DSM99"/>
      <c r="DSN99"/>
      <c r="DSO99"/>
      <c r="DSP99"/>
      <c r="DSQ99"/>
      <c r="DSR99"/>
      <c r="DSS99"/>
      <c r="DST99"/>
      <c r="DSU99"/>
      <c r="DSV99"/>
      <c r="DSW99"/>
      <c r="DSX99"/>
      <c r="DSY99"/>
      <c r="DSZ99"/>
      <c r="DTA99"/>
      <c r="DTB99"/>
      <c r="DTC99"/>
      <c r="DTD99"/>
      <c r="DTE99"/>
      <c r="DTF99"/>
      <c r="DTG99"/>
      <c r="DTH99"/>
      <c r="DTI99"/>
      <c r="DTJ99"/>
      <c r="DTK99"/>
      <c r="DTL99"/>
      <c r="DTM99"/>
      <c r="DTN99"/>
      <c r="DTO99"/>
      <c r="DTP99"/>
      <c r="DTQ99"/>
      <c r="DTR99"/>
      <c r="DTS99"/>
      <c r="DTT99"/>
      <c r="DTU99"/>
      <c r="DTV99"/>
      <c r="DTW99"/>
      <c r="DTX99"/>
      <c r="DTY99"/>
      <c r="DTZ99"/>
      <c r="DUA99"/>
      <c r="DUB99"/>
      <c r="DUC99"/>
      <c r="DUD99"/>
      <c r="DUE99"/>
      <c r="DUF99"/>
      <c r="DUG99"/>
      <c r="DUH99"/>
      <c r="DUI99"/>
      <c r="DUJ99"/>
      <c r="DUK99"/>
      <c r="DUL99"/>
      <c r="DUM99"/>
      <c r="DUN99"/>
      <c r="DUO99"/>
      <c r="DUP99"/>
      <c r="DUQ99"/>
      <c r="DUR99"/>
      <c r="DUS99"/>
      <c r="DUT99"/>
      <c r="DUU99"/>
      <c r="DUV99"/>
      <c r="DUW99"/>
      <c r="DUX99"/>
      <c r="DUY99"/>
      <c r="DUZ99"/>
      <c r="DVA99"/>
      <c r="DVB99"/>
      <c r="DVC99"/>
      <c r="DVD99"/>
      <c r="DVE99"/>
      <c r="DVF99"/>
      <c r="DVG99"/>
      <c r="DVH99"/>
      <c r="DVI99"/>
      <c r="DVJ99"/>
      <c r="DVK99"/>
      <c r="DVL99"/>
      <c r="DVM99"/>
      <c r="DVN99"/>
      <c r="DVO99"/>
      <c r="DVP99"/>
      <c r="DVQ99"/>
      <c r="DVR99"/>
      <c r="DVS99"/>
      <c r="DVT99"/>
      <c r="DVU99"/>
      <c r="DVV99"/>
      <c r="DVW99"/>
      <c r="DVX99"/>
      <c r="DVY99"/>
      <c r="DVZ99"/>
      <c r="DWA99"/>
      <c r="DWB99"/>
      <c r="DWC99"/>
      <c r="DWD99"/>
      <c r="DWE99"/>
      <c r="DWF99"/>
      <c r="DWG99"/>
      <c r="DWH99"/>
      <c r="DWI99"/>
      <c r="DWJ99"/>
      <c r="DWK99"/>
      <c r="DWL99"/>
      <c r="DWM99"/>
      <c r="DWN99"/>
      <c r="DWO99"/>
      <c r="DWP99"/>
      <c r="DWQ99"/>
      <c r="DWR99"/>
      <c r="DWS99"/>
      <c r="DWT99"/>
      <c r="DWU99"/>
      <c r="DWV99"/>
      <c r="DWW99"/>
      <c r="DWX99"/>
      <c r="DWY99"/>
      <c r="DWZ99"/>
      <c r="DXA99"/>
      <c r="DXB99"/>
      <c r="DXC99"/>
      <c r="DXD99"/>
      <c r="DXE99"/>
      <c r="DXF99"/>
      <c r="DXG99"/>
      <c r="DXH99"/>
      <c r="DXI99"/>
      <c r="DXJ99"/>
      <c r="DXK99"/>
      <c r="DXL99"/>
      <c r="DXM99"/>
      <c r="DXN99"/>
      <c r="DXO99"/>
      <c r="DXP99"/>
      <c r="DXQ99"/>
      <c r="DXR99"/>
      <c r="DXS99"/>
      <c r="DXT99"/>
      <c r="DXU99"/>
      <c r="DXV99"/>
      <c r="DXW99"/>
      <c r="DXX99"/>
      <c r="DXY99"/>
      <c r="DXZ99"/>
      <c r="DYA99"/>
      <c r="DYB99"/>
      <c r="DYC99"/>
      <c r="DYD99"/>
      <c r="DYE99"/>
      <c r="DYF99"/>
      <c r="DYG99"/>
      <c r="DYH99"/>
      <c r="DYI99"/>
      <c r="DYJ99"/>
      <c r="DYK99"/>
      <c r="DYL99"/>
      <c r="DYM99"/>
      <c r="DYN99"/>
      <c r="DYO99"/>
      <c r="DYP99"/>
      <c r="DYQ99"/>
      <c r="DYR99"/>
      <c r="DYS99"/>
      <c r="DYT99"/>
      <c r="DYU99"/>
      <c r="DYV99"/>
      <c r="DYW99"/>
      <c r="DYX99"/>
      <c r="DYY99"/>
      <c r="DYZ99"/>
      <c r="DZA99"/>
      <c r="DZB99"/>
      <c r="DZC99"/>
      <c r="DZD99"/>
      <c r="DZE99"/>
      <c r="DZF99"/>
      <c r="DZG99"/>
      <c r="DZH99"/>
      <c r="DZI99"/>
      <c r="DZJ99"/>
      <c r="DZK99"/>
      <c r="DZL99"/>
      <c r="DZM99"/>
      <c r="DZN99"/>
      <c r="DZO99"/>
      <c r="DZP99"/>
      <c r="DZQ99"/>
      <c r="DZR99"/>
      <c r="DZS99"/>
      <c r="DZT99"/>
      <c r="DZU99"/>
      <c r="DZV99"/>
      <c r="DZW99"/>
      <c r="DZX99"/>
      <c r="DZY99"/>
      <c r="DZZ99"/>
      <c r="EAA99"/>
      <c r="EAB99"/>
      <c r="EAC99"/>
      <c r="EAD99"/>
      <c r="EAE99"/>
      <c r="EAF99"/>
      <c r="EAG99"/>
      <c r="EAH99"/>
      <c r="EAI99"/>
      <c r="EAJ99"/>
      <c r="EAK99"/>
      <c r="EAL99"/>
      <c r="EAM99"/>
      <c r="EAN99"/>
      <c r="EAO99"/>
      <c r="EAP99"/>
      <c r="EAQ99"/>
      <c r="EAR99"/>
      <c r="EAS99"/>
      <c r="EAT99"/>
      <c r="EAU99"/>
      <c r="EAV99"/>
      <c r="EAW99"/>
      <c r="EAX99"/>
      <c r="EAY99"/>
      <c r="EAZ99"/>
      <c r="EBA99"/>
      <c r="EBB99"/>
      <c r="EBC99"/>
      <c r="EBD99"/>
      <c r="EBE99"/>
      <c r="EBF99"/>
      <c r="EBG99"/>
      <c r="EBH99"/>
      <c r="EBI99"/>
      <c r="EBJ99"/>
      <c r="EBK99"/>
      <c r="EBL99"/>
      <c r="EBM99"/>
      <c r="EBN99"/>
      <c r="EBO99"/>
      <c r="EBP99"/>
      <c r="EBQ99"/>
      <c r="EBR99"/>
      <c r="EBS99"/>
      <c r="EBT99"/>
      <c r="EBU99"/>
      <c r="EBV99"/>
      <c r="EBW99"/>
      <c r="EBX99"/>
      <c r="EBY99"/>
      <c r="EBZ99"/>
      <c r="ECA99"/>
      <c r="ECB99"/>
      <c r="ECC99"/>
      <c r="ECD99"/>
      <c r="ECE99"/>
      <c r="ECF99"/>
      <c r="ECG99"/>
      <c r="ECH99"/>
      <c r="ECI99"/>
      <c r="ECJ99"/>
      <c r="ECK99"/>
      <c r="ECL99"/>
      <c r="ECM99"/>
      <c r="ECN99"/>
      <c r="ECO99"/>
      <c r="ECP99"/>
      <c r="ECQ99"/>
      <c r="ECR99"/>
      <c r="ECS99"/>
      <c r="ECT99"/>
      <c r="ECU99"/>
      <c r="ECV99"/>
      <c r="ECW99"/>
      <c r="ECX99"/>
      <c r="ECY99"/>
      <c r="ECZ99"/>
      <c r="EDA99"/>
      <c r="EDB99"/>
      <c r="EDC99"/>
      <c r="EDD99"/>
      <c r="EDE99"/>
      <c r="EDF99"/>
      <c r="EDG99"/>
      <c r="EDH99"/>
      <c r="EDI99"/>
      <c r="EDJ99"/>
      <c r="EDK99"/>
      <c r="EDL99"/>
      <c r="EDM99"/>
      <c r="EDN99"/>
      <c r="EDO99"/>
      <c r="EDP99"/>
      <c r="EDQ99"/>
      <c r="EDR99"/>
      <c r="EDS99"/>
      <c r="EDT99"/>
      <c r="EDU99"/>
      <c r="EDV99"/>
      <c r="EDW99"/>
      <c r="EDX99"/>
      <c r="EDY99"/>
      <c r="EDZ99"/>
      <c r="EEA99"/>
      <c r="EEB99"/>
      <c r="EEC99"/>
      <c r="EED99"/>
      <c r="EEE99"/>
      <c r="EEF99"/>
      <c r="EEG99"/>
      <c r="EEH99"/>
      <c r="EEI99"/>
      <c r="EEJ99"/>
      <c r="EEK99"/>
      <c r="EEL99"/>
      <c r="EEM99"/>
      <c r="EEN99"/>
      <c r="EEO99"/>
      <c r="EEP99"/>
      <c r="EEQ99"/>
      <c r="EER99"/>
      <c r="EES99"/>
      <c r="EET99"/>
      <c r="EEU99"/>
      <c r="EEV99"/>
      <c r="EEW99"/>
      <c r="EEX99"/>
      <c r="EEY99"/>
      <c r="EEZ99"/>
      <c r="EFA99"/>
      <c r="EFB99"/>
      <c r="EFC99"/>
      <c r="EFD99"/>
      <c r="EFE99"/>
      <c r="EFF99"/>
      <c r="EFG99"/>
      <c r="EFH99"/>
      <c r="EFI99"/>
      <c r="EFJ99"/>
      <c r="EFK99"/>
      <c r="EFL99"/>
      <c r="EFM99"/>
      <c r="EFN99"/>
      <c r="EFO99"/>
      <c r="EFP99"/>
      <c r="EFQ99"/>
      <c r="EFR99"/>
      <c r="EFS99"/>
      <c r="EFT99"/>
      <c r="EFU99"/>
      <c r="EFV99"/>
      <c r="EFW99"/>
      <c r="EFX99"/>
      <c r="EFY99"/>
      <c r="EFZ99"/>
      <c r="EGA99"/>
      <c r="EGB99"/>
      <c r="EGC99"/>
      <c r="EGD99"/>
      <c r="EGE99"/>
      <c r="EGF99"/>
      <c r="EGG99"/>
      <c r="EGH99"/>
      <c r="EGI99"/>
      <c r="EGJ99"/>
      <c r="EGK99"/>
      <c r="EGL99"/>
      <c r="EGM99"/>
      <c r="EGN99"/>
      <c r="EGO99"/>
      <c r="EGP99"/>
      <c r="EGQ99"/>
      <c r="EGR99"/>
      <c r="EGS99"/>
      <c r="EGT99"/>
      <c r="EGU99"/>
      <c r="EGV99"/>
      <c r="EGW99"/>
      <c r="EGX99"/>
      <c r="EGY99"/>
      <c r="EGZ99"/>
      <c r="EHA99"/>
      <c r="EHB99"/>
      <c r="EHC99"/>
      <c r="EHD99"/>
      <c r="EHE99"/>
      <c r="EHF99"/>
      <c r="EHG99"/>
      <c r="EHH99"/>
      <c r="EHI99"/>
      <c r="EHJ99"/>
      <c r="EHK99"/>
      <c r="EHL99"/>
      <c r="EHM99"/>
      <c r="EHN99"/>
      <c r="EHO99"/>
      <c r="EHP99"/>
      <c r="EHQ99"/>
      <c r="EHR99"/>
      <c r="EHS99"/>
      <c r="EHT99"/>
      <c r="EHU99"/>
      <c r="EHV99"/>
      <c r="EHW99"/>
      <c r="EHX99"/>
      <c r="EHY99"/>
      <c r="EHZ99"/>
      <c r="EIA99"/>
      <c r="EIB99"/>
      <c r="EIC99"/>
      <c r="EID99"/>
      <c r="EIE99"/>
      <c r="EIF99"/>
      <c r="EIG99"/>
      <c r="EIH99"/>
      <c r="EII99"/>
      <c r="EIJ99"/>
      <c r="EIK99"/>
      <c r="EIL99"/>
      <c r="EIM99"/>
      <c r="EIN99"/>
      <c r="EIO99"/>
      <c r="EIP99"/>
      <c r="EIQ99"/>
      <c r="EIR99"/>
      <c r="EIS99"/>
      <c r="EIT99"/>
      <c r="EIU99"/>
      <c r="EIV99"/>
      <c r="EIW99"/>
      <c r="EIX99"/>
      <c r="EIY99"/>
      <c r="EIZ99"/>
      <c r="EJA99"/>
      <c r="EJB99"/>
      <c r="EJC99"/>
      <c r="EJD99"/>
      <c r="EJE99"/>
      <c r="EJF99"/>
      <c r="EJG99"/>
      <c r="EJH99"/>
      <c r="EJI99"/>
      <c r="EJJ99"/>
      <c r="EJK99"/>
      <c r="EJL99"/>
      <c r="EJM99"/>
      <c r="EJN99"/>
      <c r="EJO99"/>
      <c r="EJP99"/>
      <c r="EJQ99"/>
      <c r="EJR99"/>
      <c r="EJS99"/>
      <c r="EJT99"/>
      <c r="EJU99"/>
      <c r="EJV99"/>
      <c r="EJW99"/>
      <c r="EJX99"/>
      <c r="EJY99"/>
      <c r="EJZ99"/>
      <c r="EKA99"/>
      <c r="EKB99"/>
      <c r="EKC99"/>
      <c r="EKD99"/>
      <c r="EKE99"/>
      <c r="EKF99"/>
      <c r="EKG99"/>
      <c r="EKH99"/>
      <c r="EKI99"/>
      <c r="EKJ99"/>
      <c r="EKK99"/>
      <c r="EKL99"/>
      <c r="EKM99"/>
      <c r="EKN99"/>
      <c r="EKO99"/>
      <c r="EKP99"/>
      <c r="EKQ99"/>
      <c r="EKR99"/>
      <c r="EKS99"/>
      <c r="EKT99"/>
      <c r="EKU99"/>
      <c r="EKV99"/>
      <c r="EKW99"/>
      <c r="EKX99"/>
      <c r="EKY99"/>
      <c r="EKZ99"/>
      <c r="ELA99"/>
      <c r="ELB99"/>
      <c r="ELC99"/>
      <c r="ELD99"/>
      <c r="ELE99"/>
      <c r="ELF99"/>
      <c r="ELG99"/>
      <c r="ELH99"/>
      <c r="ELI99"/>
      <c r="ELJ99"/>
      <c r="ELK99"/>
      <c r="ELL99"/>
      <c r="ELM99"/>
      <c r="ELN99"/>
      <c r="ELO99"/>
      <c r="ELP99"/>
      <c r="ELQ99"/>
      <c r="ELR99"/>
      <c r="ELS99"/>
      <c r="ELT99"/>
      <c r="ELU99"/>
      <c r="ELV99"/>
      <c r="ELW99"/>
      <c r="ELX99"/>
      <c r="ELY99"/>
      <c r="ELZ99"/>
      <c r="EMA99"/>
      <c r="EMB99"/>
      <c r="EMC99"/>
      <c r="EMD99"/>
      <c r="EME99"/>
      <c r="EMF99"/>
      <c r="EMG99"/>
      <c r="EMH99"/>
      <c r="EMI99"/>
      <c r="EMJ99"/>
      <c r="EMK99"/>
      <c r="EML99"/>
      <c r="EMM99"/>
      <c r="EMN99"/>
      <c r="EMO99"/>
      <c r="EMP99"/>
      <c r="EMQ99"/>
      <c r="EMR99"/>
      <c r="EMS99"/>
      <c r="EMT99"/>
      <c r="EMU99"/>
      <c r="EMV99"/>
      <c r="EMW99"/>
      <c r="EMX99"/>
      <c r="EMY99"/>
      <c r="EMZ99"/>
      <c r="ENA99"/>
      <c r="ENB99"/>
      <c r="ENC99"/>
      <c r="END99"/>
      <c r="ENE99"/>
      <c r="ENF99"/>
      <c r="ENG99"/>
      <c r="ENH99"/>
      <c r="ENI99"/>
      <c r="ENJ99"/>
      <c r="ENK99"/>
      <c r="ENL99"/>
      <c r="ENM99"/>
      <c r="ENN99"/>
      <c r="ENO99"/>
      <c r="ENP99"/>
      <c r="ENQ99"/>
      <c r="ENR99"/>
      <c r="ENS99"/>
      <c r="ENT99"/>
      <c r="ENU99"/>
      <c r="ENV99"/>
      <c r="ENW99"/>
      <c r="ENX99"/>
      <c r="ENY99"/>
      <c r="ENZ99"/>
      <c r="EOA99"/>
      <c r="EOB99"/>
      <c r="EOC99"/>
      <c r="EOD99"/>
      <c r="EOE99"/>
      <c r="EOF99"/>
      <c r="EOG99"/>
      <c r="EOH99"/>
      <c r="EOI99"/>
      <c r="EOJ99"/>
      <c r="EOK99"/>
      <c r="EOL99"/>
      <c r="EOM99"/>
      <c r="EON99"/>
      <c r="EOO99"/>
      <c r="EOP99"/>
      <c r="EOQ99"/>
      <c r="EOR99"/>
      <c r="EOS99"/>
      <c r="EOT99"/>
      <c r="EOU99"/>
      <c r="EOV99"/>
      <c r="EOW99"/>
      <c r="EOX99"/>
      <c r="EOY99"/>
      <c r="EOZ99"/>
      <c r="EPA99"/>
      <c r="EPB99"/>
      <c r="EPC99"/>
      <c r="EPD99"/>
      <c r="EPE99"/>
      <c r="EPF99"/>
      <c r="EPG99"/>
      <c r="EPH99"/>
      <c r="EPI99"/>
      <c r="EPJ99"/>
      <c r="EPK99"/>
      <c r="EPL99"/>
      <c r="EPM99"/>
      <c r="EPN99"/>
      <c r="EPO99"/>
      <c r="EPP99"/>
      <c r="EPQ99"/>
      <c r="EPR99"/>
      <c r="EPS99"/>
      <c r="EPT99"/>
      <c r="EPU99"/>
      <c r="EPV99"/>
      <c r="EPW99"/>
      <c r="EPX99"/>
      <c r="EPY99"/>
      <c r="EPZ99"/>
      <c r="EQA99"/>
      <c r="EQB99"/>
      <c r="EQC99"/>
      <c r="EQD99"/>
      <c r="EQE99"/>
      <c r="EQF99"/>
      <c r="EQG99"/>
      <c r="EQH99"/>
      <c r="EQI99"/>
      <c r="EQJ99"/>
      <c r="EQK99"/>
      <c r="EQL99"/>
      <c r="EQM99"/>
      <c r="EQN99"/>
      <c r="EQO99"/>
      <c r="EQP99"/>
      <c r="EQQ99"/>
      <c r="EQR99"/>
      <c r="EQS99"/>
      <c r="EQT99"/>
      <c r="EQU99"/>
      <c r="EQV99"/>
      <c r="EQW99"/>
      <c r="EQX99"/>
      <c r="EQY99"/>
      <c r="EQZ99"/>
      <c r="ERA99"/>
      <c r="ERB99"/>
      <c r="ERC99"/>
      <c r="ERD99"/>
      <c r="ERE99"/>
      <c r="ERF99"/>
      <c r="ERG99"/>
      <c r="ERH99"/>
      <c r="ERI99"/>
      <c r="ERJ99"/>
      <c r="ERK99"/>
      <c r="ERL99"/>
      <c r="ERM99"/>
      <c r="ERN99"/>
      <c r="ERO99"/>
      <c r="ERP99"/>
      <c r="ERQ99"/>
      <c r="ERR99"/>
      <c r="ERS99"/>
      <c r="ERT99"/>
      <c r="ERU99"/>
      <c r="ERV99"/>
      <c r="ERW99"/>
      <c r="ERX99"/>
      <c r="ERY99"/>
      <c r="ERZ99"/>
      <c r="ESA99"/>
      <c r="ESB99"/>
      <c r="ESC99"/>
      <c r="ESD99"/>
      <c r="ESE99"/>
      <c r="ESF99"/>
      <c r="ESG99"/>
      <c r="ESH99"/>
      <c r="ESI99"/>
      <c r="ESJ99"/>
      <c r="ESK99"/>
      <c r="ESL99"/>
      <c r="ESM99"/>
      <c r="ESN99"/>
      <c r="ESO99"/>
      <c r="ESP99"/>
      <c r="ESQ99"/>
      <c r="ESR99"/>
      <c r="ESS99"/>
      <c r="EST99"/>
      <c r="ESU99"/>
      <c r="ESV99"/>
      <c r="ESW99"/>
      <c r="ESX99"/>
      <c r="ESY99"/>
      <c r="ESZ99"/>
      <c r="ETA99"/>
      <c r="ETB99"/>
      <c r="ETC99"/>
      <c r="ETD99"/>
      <c r="ETE99"/>
      <c r="ETF99"/>
      <c r="ETG99"/>
      <c r="ETH99"/>
      <c r="ETI99"/>
      <c r="ETJ99"/>
      <c r="ETK99"/>
      <c r="ETL99"/>
      <c r="ETM99"/>
      <c r="ETN99"/>
      <c r="ETO99"/>
      <c r="ETP99"/>
      <c r="ETQ99"/>
      <c r="ETR99"/>
      <c r="ETS99"/>
      <c r="ETT99"/>
      <c r="ETU99"/>
      <c r="ETV99"/>
      <c r="ETW99"/>
      <c r="ETX99"/>
      <c r="ETY99"/>
      <c r="ETZ99"/>
      <c r="EUA99"/>
      <c r="EUB99"/>
      <c r="EUC99"/>
      <c r="EUD99"/>
      <c r="EUE99"/>
      <c r="EUF99"/>
      <c r="EUG99"/>
      <c r="EUH99"/>
      <c r="EUI99"/>
      <c r="EUJ99"/>
      <c r="EUK99"/>
      <c r="EUL99"/>
      <c r="EUM99"/>
      <c r="EUN99"/>
      <c r="EUO99"/>
      <c r="EUP99"/>
      <c r="EUQ99"/>
      <c r="EUR99"/>
      <c r="EUS99"/>
      <c r="EUT99"/>
      <c r="EUU99"/>
      <c r="EUV99"/>
      <c r="EUW99"/>
      <c r="EUX99"/>
      <c r="EUY99"/>
      <c r="EUZ99"/>
      <c r="EVA99"/>
      <c r="EVB99"/>
      <c r="EVC99"/>
      <c r="EVD99"/>
      <c r="EVE99"/>
      <c r="EVF99"/>
      <c r="EVG99"/>
      <c r="EVH99"/>
      <c r="EVI99"/>
      <c r="EVJ99"/>
      <c r="EVK99"/>
      <c r="EVL99"/>
      <c r="EVM99"/>
      <c r="EVN99"/>
      <c r="EVO99"/>
      <c r="EVP99"/>
      <c r="EVQ99"/>
      <c r="EVR99"/>
      <c r="EVS99"/>
      <c r="EVT99"/>
      <c r="EVU99"/>
      <c r="EVV99"/>
      <c r="EVW99"/>
      <c r="EVX99"/>
      <c r="EVY99"/>
      <c r="EVZ99"/>
      <c r="EWA99"/>
      <c r="EWB99"/>
      <c r="EWC99"/>
      <c r="EWD99"/>
      <c r="EWE99"/>
      <c r="EWF99"/>
      <c r="EWG99"/>
      <c r="EWH99"/>
      <c r="EWI99"/>
      <c r="EWJ99"/>
      <c r="EWK99"/>
      <c r="EWL99"/>
      <c r="EWM99"/>
      <c r="EWN99"/>
      <c r="EWO99"/>
      <c r="EWP99"/>
      <c r="EWQ99"/>
      <c r="EWR99"/>
      <c r="EWS99"/>
      <c r="EWT99"/>
      <c r="EWU99"/>
      <c r="EWV99"/>
      <c r="EWW99"/>
      <c r="EWX99"/>
      <c r="EWY99"/>
      <c r="EWZ99"/>
      <c r="EXA99"/>
      <c r="EXB99"/>
      <c r="EXC99"/>
      <c r="EXD99"/>
      <c r="EXE99"/>
      <c r="EXF99"/>
      <c r="EXG99"/>
      <c r="EXH99"/>
      <c r="EXI99"/>
      <c r="EXJ99"/>
      <c r="EXK99"/>
      <c r="EXL99"/>
      <c r="EXM99"/>
      <c r="EXN99"/>
      <c r="EXO99"/>
      <c r="EXP99"/>
      <c r="EXQ99"/>
      <c r="EXR99"/>
      <c r="EXS99"/>
      <c r="EXT99"/>
      <c r="EXU99"/>
      <c r="EXV99"/>
      <c r="EXW99"/>
      <c r="EXX99"/>
      <c r="EXY99"/>
      <c r="EXZ99"/>
      <c r="EYA99"/>
      <c r="EYB99"/>
      <c r="EYC99"/>
      <c r="EYD99"/>
      <c r="EYE99"/>
      <c r="EYF99"/>
      <c r="EYG99"/>
      <c r="EYH99"/>
      <c r="EYI99"/>
      <c r="EYJ99"/>
      <c r="EYK99"/>
      <c r="EYL99"/>
      <c r="EYM99"/>
      <c r="EYN99"/>
      <c r="EYO99"/>
      <c r="EYP99"/>
      <c r="EYQ99"/>
      <c r="EYR99"/>
      <c r="EYS99"/>
      <c r="EYT99"/>
      <c r="EYU99"/>
      <c r="EYV99"/>
      <c r="EYW99"/>
      <c r="EYX99"/>
      <c r="EYY99"/>
      <c r="EYZ99"/>
      <c r="EZA99"/>
      <c r="EZB99"/>
      <c r="EZC99"/>
      <c r="EZD99"/>
      <c r="EZE99"/>
      <c r="EZF99"/>
      <c r="EZG99"/>
      <c r="EZH99"/>
      <c r="EZI99"/>
      <c r="EZJ99"/>
      <c r="EZK99"/>
      <c r="EZL99"/>
      <c r="EZM99"/>
      <c r="EZN99"/>
      <c r="EZO99"/>
      <c r="EZP99"/>
      <c r="EZQ99"/>
      <c r="EZR99"/>
      <c r="EZS99"/>
      <c r="EZT99"/>
      <c r="EZU99"/>
      <c r="EZV99"/>
      <c r="EZW99"/>
      <c r="EZX99"/>
      <c r="EZY99"/>
      <c r="EZZ99"/>
      <c r="FAA99"/>
      <c r="FAB99"/>
      <c r="FAC99"/>
      <c r="FAD99"/>
      <c r="FAE99"/>
      <c r="FAF99"/>
      <c r="FAG99"/>
      <c r="FAH99"/>
      <c r="FAI99"/>
      <c r="FAJ99"/>
      <c r="FAK99"/>
      <c r="FAL99"/>
      <c r="FAM99"/>
      <c r="FAN99"/>
      <c r="FAO99"/>
      <c r="FAP99"/>
      <c r="FAQ99"/>
      <c r="FAR99"/>
      <c r="FAS99"/>
      <c r="FAT99"/>
      <c r="FAU99"/>
      <c r="FAV99"/>
      <c r="FAW99"/>
      <c r="FAX99"/>
      <c r="FAY99"/>
      <c r="FAZ99"/>
      <c r="FBA99"/>
      <c r="FBB99"/>
      <c r="FBC99"/>
      <c r="FBD99"/>
      <c r="FBE99"/>
      <c r="FBF99"/>
      <c r="FBG99"/>
      <c r="FBH99"/>
      <c r="FBI99"/>
      <c r="FBJ99"/>
      <c r="FBK99"/>
      <c r="FBL99"/>
      <c r="FBM99"/>
      <c r="FBN99"/>
      <c r="FBO99"/>
      <c r="FBP99"/>
      <c r="FBQ99"/>
      <c r="FBR99"/>
      <c r="FBS99"/>
      <c r="FBT99"/>
      <c r="FBU99"/>
      <c r="FBV99"/>
      <c r="FBW99"/>
      <c r="FBX99"/>
      <c r="FBY99"/>
      <c r="FBZ99"/>
      <c r="FCA99"/>
      <c r="FCB99"/>
      <c r="FCC99"/>
      <c r="FCD99"/>
      <c r="FCE99"/>
      <c r="FCF99"/>
      <c r="FCG99"/>
      <c r="FCH99"/>
      <c r="FCI99"/>
      <c r="FCJ99"/>
      <c r="FCK99"/>
      <c r="FCL99"/>
      <c r="FCM99"/>
      <c r="FCN99"/>
      <c r="FCO99"/>
      <c r="FCP99"/>
      <c r="FCQ99"/>
      <c r="FCR99"/>
      <c r="FCS99"/>
      <c r="FCT99"/>
      <c r="FCU99"/>
      <c r="FCV99"/>
      <c r="FCW99"/>
      <c r="FCX99"/>
      <c r="FCY99"/>
      <c r="FCZ99"/>
      <c r="FDA99"/>
      <c r="FDB99"/>
      <c r="FDC99"/>
      <c r="FDD99"/>
      <c r="FDE99"/>
      <c r="FDF99"/>
      <c r="FDG99"/>
      <c r="FDH99"/>
      <c r="FDI99"/>
      <c r="FDJ99"/>
      <c r="FDK99"/>
      <c r="FDL99"/>
      <c r="FDM99"/>
      <c r="FDN99"/>
      <c r="FDO99"/>
      <c r="FDP99"/>
      <c r="FDQ99"/>
      <c r="FDR99"/>
      <c r="FDS99"/>
      <c r="FDT99"/>
      <c r="FDU99"/>
      <c r="FDV99"/>
      <c r="FDW99"/>
      <c r="FDX99"/>
      <c r="FDY99"/>
      <c r="FDZ99"/>
      <c r="FEA99"/>
      <c r="FEB99"/>
      <c r="FEC99"/>
      <c r="FED99"/>
      <c r="FEE99"/>
      <c r="FEF99"/>
      <c r="FEG99"/>
      <c r="FEH99"/>
      <c r="FEI99"/>
      <c r="FEJ99"/>
      <c r="FEK99"/>
      <c r="FEL99"/>
      <c r="FEM99"/>
      <c r="FEN99"/>
      <c r="FEO99"/>
      <c r="FEP99"/>
      <c r="FEQ99"/>
      <c r="FER99"/>
      <c r="FES99"/>
      <c r="FET99"/>
      <c r="FEU99"/>
      <c r="FEV99"/>
      <c r="FEW99"/>
      <c r="FEX99"/>
      <c r="FEY99"/>
      <c r="FEZ99"/>
      <c r="FFA99"/>
      <c r="FFB99"/>
      <c r="FFC99"/>
      <c r="FFD99"/>
      <c r="FFE99"/>
      <c r="FFF99"/>
      <c r="FFG99"/>
      <c r="FFH99"/>
      <c r="FFI99"/>
      <c r="FFJ99"/>
      <c r="FFK99"/>
      <c r="FFL99"/>
      <c r="FFM99"/>
      <c r="FFN99"/>
      <c r="FFO99"/>
      <c r="FFP99"/>
      <c r="FFQ99"/>
      <c r="FFR99"/>
      <c r="FFS99"/>
      <c r="FFT99"/>
      <c r="FFU99"/>
      <c r="FFV99"/>
      <c r="FFW99"/>
      <c r="FFX99"/>
      <c r="FFY99"/>
      <c r="FFZ99"/>
      <c r="FGA99"/>
      <c r="FGB99"/>
      <c r="FGC99"/>
      <c r="FGD99"/>
      <c r="FGE99"/>
      <c r="FGF99"/>
      <c r="FGG99"/>
      <c r="FGH99"/>
      <c r="FGI99"/>
      <c r="FGJ99"/>
      <c r="FGK99"/>
      <c r="FGL99"/>
      <c r="FGM99"/>
      <c r="FGN99"/>
      <c r="FGO99"/>
      <c r="FGP99"/>
      <c r="FGQ99"/>
      <c r="FGR99"/>
      <c r="FGS99"/>
      <c r="FGT99"/>
      <c r="FGU99"/>
      <c r="FGV99"/>
      <c r="FGW99"/>
      <c r="FGX99"/>
      <c r="FGY99"/>
      <c r="FGZ99"/>
      <c r="FHA99"/>
      <c r="FHB99"/>
      <c r="FHC99"/>
      <c r="FHD99"/>
      <c r="FHE99"/>
      <c r="FHF99"/>
      <c r="FHG99"/>
      <c r="FHH99"/>
      <c r="FHI99"/>
      <c r="FHJ99"/>
      <c r="FHK99"/>
      <c r="FHL99"/>
      <c r="FHM99"/>
      <c r="FHN99"/>
      <c r="FHO99"/>
      <c r="FHP99"/>
      <c r="FHQ99"/>
      <c r="FHR99"/>
      <c r="FHS99"/>
      <c r="FHT99"/>
      <c r="FHU99"/>
      <c r="FHV99"/>
      <c r="FHW99"/>
      <c r="FHX99"/>
      <c r="FHY99"/>
      <c r="FHZ99"/>
      <c r="FIA99"/>
      <c r="FIB99"/>
      <c r="FIC99"/>
      <c r="FID99"/>
      <c r="FIE99"/>
      <c r="FIF99"/>
      <c r="FIG99"/>
      <c r="FIH99"/>
      <c r="FII99"/>
      <c r="FIJ99"/>
      <c r="FIK99"/>
      <c r="FIL99"/>
      <c r="FIM99"/>
      <c r="FIN99"/>
      <c r="FIO99"/>
      <c r="FIP99"/>
      <c r="FIQ99"/>
      <c r="FIR99"/>
      <c r="FIS99"/>
      <c r="FIT99"/>
      <c r="FIU99"/>
      <c r="FIV99"/>
      <c r="FIW99"/>
      <c r="FIX99"/>
      <c r="FIY99"/>
      <c r="FIZ99"/>
      <c r="FJA99"/>
      <c r="FJB99"/>
      <c r="FJC99"/>
      <c r="FJD99"/>
      <c r="FJE99"/>
      <c r="FJF99"/>
      <c r="FJG99"/>
      <c r="FJH99"/>
      <c r="FJI99"/>
      <c r="FJJ99"/>
      <c r="FJK99"/>
      <c r="FJL99"/>
      <c r="FJM99"/>
      <c r="FJN99"/>
      <c r="FJO99"/>
      <c r="FJP99"/>
      <c r="FJQ99"/>
      <c r="FJR99"/>
      <c r="FJS99"/>
      <c r="FJT99"/>
      <c r="FJU99"/>
      <c r="FJV99"/>
      <c r="FJW99"/>
      <c r="FJX99"/>
      <c r="FJY99"/>
      <c r="FJZ99"/>
      <c r="FKA99"/>
      <c r="FKB99"/>
      <c r="FKC99"/>
      <c r="FKD99"/>
      <c r="FKE99"/>
      <c r="FKF99"/>
      <c r="FKG99"/>
      <c r="FKH99"/>
      <c r="FKI99"/>
      <c r="FKJ99"/>
      <c r="FKK99"/>
      <c r="FKL99"/>
      <c r="FKM99"/>
      <c r="FKN99"/>
      <c r="FKO99"/>
      <c r="FKP99"/>
      <c r="FKQ99"/>
      <c r="FKR99"/>
      <c r="FKS99"/>
      <c r="FKT99"/>
      <c r="FKU99"/>
      <c r="FKV99"/>
      <c r="FKW99"/>
      <c r="FKX99"/>
      <c r="FKY99"/>
      <c r="FKZ99"/>
      <c r="FLA99"/>
      <c r="FLB99"/>
      <c r="FLC99"/>
      <c r="FLD99"/>
      <c r="FLE99"/>
      <c r="FLF99"/>
      <c r="FLG99"/>
      <c r="FLH99"/>
      <c r="FLI99"/>
      <c r="FLJ99"/>
      <c r="FLK99"/>
      <c r="FLL99"/>
      <c r="FLM99"/>
      <c r="FLN99"/>
      <c r="FLO99"/>
      <c r="FLP99"/>
      <c r="FLQ99"/>
      <c r="FLR99"/>
      <c r="FLS99"/>
      <c r="FLT99"/>
      <c r="FLU99"/>
      <c r="FLV99"/>
      <c r="FLW99"/>
      <c r="FLX99"/>
      <c r="FLY99"/>
      <c r="FLZ99"/>
      <c r="FMA99"/>
      <c r="FMB99"/>
      <c r="FMC99"/>
      <c r="FMD99"/>
      <c r="FME99"/>
      <c r="FMF99"/>
      <c r="FMG99"/>
      <c r="FMH99"/>
      <c r="FMI99"/>
      <c r="FMJ99"/>
      <c r="FMK99"/>
      <c r="FML99"/>
      <c r="FMM99"/>
      <c r="FMN99"/>
      <c r="FMO99"/>
      <c r="FMP99"/>
      <c r="FMQ99"/>
      <c r="FMR99"/>
      <c r="FMS99"/>
      <c r="FMT99"/>
      <c r="FMU99"/>
      <c r="FMV99"/>
      <c r="FMW99"/>
      <c r="FMX99"/>
      <c r="FMY99"/>
      <c r="FMZ99"/>
      <c r="FNA99"/>
      <c r="FNB99"/>
      <c r="FNC99"/>
      <c r="FND99"/>
      <c r="FNE99"/>
      <c r="FNF99"/>
      <c r="FNG99"/>
      <c r="FNH99"/>
      <c r="FNI99"/>
      <c r="FNJ99"/>
      <c r="FNK99"/>
      <c r="FNL99"/>
      <c r="FNM99"/>
      <c r="FNN99"/>
      <c r="FNO99"/>
      <c r="FNP99"/>
      <c r="FNQ99"/>
      <c r="FNR99"/>
      <c r="FNS99"/>
      <c r="FNT99"/>
      <c r="FNU99"/>
      <c r="FNV99"/>
      <c r="FNW99"/>
      <c r="FNX99"/>
      <c r="FNY99"/>
      <c r="FNZ99"/>
      <c r="FOA99"/>
      <c r="FOB99"/>
      <c r="FOC99"/>
      <c r="FOD99"/>
      <c r="FOE99"/>
      <c r="FOF99"/>
      <c r="FOG99"/>
      <c r="FOH99"/>
      <c r="FOI99"/>
      <c r="FOJ99"/>
      <c r="FOK99"/>
      <c r="FOL99"/>
      <c r="FOM99"/>
      <c r="FON99"/>
      <c r="FOO99"/>
      <c r="FOP99"/>
      <c r="FOQ99"/>
      <c r="FOR99"/>
      <c r="FOS99"/>
      <c r="FOT99"/>
      <c r="FOU99"/>
      <c r="FOV99"/>
      <c r="FOW99"/>
      <c r="FOX99"/>
      <c r="FOY99"/>
      <c r="FOZ99"/>
      <c r="FPA99"/>
      <c r="FPB99"/>
      <c r="FPC99"/>
      <c r="FPD99"/>
      <c r="FPE99"/>
      <c r="FPF99"/>
      <c r="FPG99"/>
      <c r="FPH99"/>
      <c r="FPI99"/>
      <c r="FPJ99"/>
      <c r="FPK99"/>
      <c r="FPL99"/>
      <c r="FPM99"/>
      <c r="FPN99"/>
      <c r="FPO99"/>
      <c r="FPP99"/>
      <c r="FPQ99"/>
      <c r="FPR99"/>
      <c r="FPS99"/>
      <c r="FPT99"/>
      <c r="FPU99"/>
      <c r="FPV99"/>
      <c r="FPW99"/>
      <c r="FPX99"/>
      <c r="FPY99"/>
      <c r="FPZ99"/>
      <c r="FQA99"/>
      <c r="FQB99"/>
      <c r="FQC99"/>
      <c r="FQD99"/>
      <c r="FQE99"/>
      <c r="FQF99"/>
      <c r="FQG99"/>
      <c r="FQH99"/>
      <c r="FQI99"/>
      <c r="FQJ99"/>
      <c r="FQK99"/>
      <c r="FQL99"/>
      <c r="FQM99"/>
      <c r="FQN99"/>
      <c r="FQO99"/>
      <c r="FQP99"/>
      <c r="FQQ99"/>
      <c r="FQR99"/>
      <c r="FQS99"/>
      <c r="FQT99"/>
      <c r="FQU99"/>
      <c r="FQV99"/>
      <c r="FQW99"/>
      <c r="FQX99"/>
      <c r="FQY99"/>
      <c r="FQZ99"/>
      <c r="FRA99"/>
      <c r="FRB99"/>
      <c r="FRC99"/>
      <c r="FRD99"/>
      <c r="FRE99"/>
      <c r="FRF99"/>
      <c r="FRG99"/>
      <c r="FRH99"/>
      <c r="FRI99"/>
      <c r="FRJ99"/>
      <c r="FRK99"/>
      <c r="FRL99"/>
      <c r="FRM99"/>
      <c r="FRN99"/>
      <c r="FRO99"/>
      <c r="FRP99"/>
      <c r="FRQ99"/>
      <c r="FRR99"/>
      <c r="FRS99"/>
      <c r="FRT99"/>
      <c r="FRU99"/>
      <c r="FRV99"/>
      <c r="FRW99"/>
      <c r="FRX99"/>
      <c r="FRY99"/>
      <c r="FRZ99"/>
      <c r="FSA99"/>
      <c r="FSB99"/>
      <c r="FSC99"/>
      <c r="FSD99"/>
      <c r="FSE99"/>
      <c r="FSF99"/>
      <c r="FSG99"/>
      <c r="FSH99"/>
      <c r="FSI99"/>
      <c r="FSJ99"/>
      <c r="FSK99"/>
      <c r="FSL99"/>
      <c r="FSM99"/>
      <c r="FSN99"/>
      <c r="FSO99"/>
      <c r="FSP99"/>
      <c r="FSQ99"/>
      <c r="FSR99"/>
      <c r="FSS99"/>
      <c r="FST99"/>
      <c r="FSU99"/>
      <c r="FSV99"/>
      <c r="FSW99"/>
      <c r="FSX99"/>
      <c r="FSY99"/>
      <c r="FSZ99"/>
      <c r="FTA99"/>
      <c r="FTB99"/>
      <c r="FTC99"/>
      <c r="FTD99"/>
      <c r="FTE99"/>
      <c r="FTF99"/>
      <c r="FTG99"/>
      <c r="FTH99"/>
      <c r="FTI99"/>
      <c r="FTJ99"/>
      <c r="FTK99"/>
      <c r="FTL99"/>
      <c r="FTM99"/>
      <c r="FTN99"/>
      <c r="FTO99"/>
      <c r="FTP99"/>
      <c r="FTQ99"/>
      <c r="FTR99"/>
      <c r="FTS99"/>
      <c r="FTT99"/>
      <c r="FTU99"/>
      <c r="FTV99"/>
      <c r="FTW99"/>
      <c r="FTX99"/>
      <c r="FTY99"/>
      <c r="FTZ99"/>
      <c r="FUA99"/>
      <c r="FUB99"/>
      <c r="FUC99"/>
      <c r="FUD99"/>
      <c r="FUE99"/>
      <c r="FUF99"/>
      <c r="FUG99"/>
      <c r="FUH99"/>
      <c r="FUI99"/>
      <c r="FUJ99"/>
      <c r="FUK99"/>
      <c r="FUL99"/>
      <c r="FUM99"/>
      <c r="FUN99"/>
      <c r="FUO99"/>
      <c r="FUP99"/>
      <c r="FUQ99"/>
      <c r="FUR99"/>
      <c r="FUS99"/>
    </row>
    <row r="100" spans="1:4621">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4621">
      <c r="A101" s="18" t="s">
        <v>93</v>
      </c>
      <c r="B101" s="4"/>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4621">
      <c r="A102" s="18" t="s">
        <v>94</v>
      </c>
      <c r="B102" s="4"/>
      <c r="C102" s="4"/>
      <c r="D102" s="4"/>
      <c r="E102" s="4"/>
      <c r="F102" s="17"/>
      <c r="G102" s="17"/>
      <c r="H102" s="17"/>
      <c r="I102" s="17"/>
      <c r="J102" s="17"/>
      <c r="K102" s="17"/>
      <c r="L102" s="17"/>
      <c r="M102" s="17"/>
      <c r="N102" s="17"/>
      <c r="O102" s="17"/>
      <c r="P102" s="17"/>
      <c r="Q102" s="17"/>
      <c r="R102" s="17"/>
      <c r="S102" s="17"/>
      <c r="T102" s="17"/>
      <c r="U102" s="17"/>
      <c r="V102" s="17"/>
      <c r="W102" s="17"/>
      <c r="X102" s="17"/>
      <c r="Y102" s="17"/>
      <c r="AD102" s="122">
        <f>ROW()</f>
        <v>102</v>
      </c>
    </row>
    <row r="103" spans="1:4621" ht="15.6">
      <c r="A103" s="20" t="s">
        <v>95</v>
      </c>
      <c r="B103" s="4"/>
      <c r="C103" s="4"/>
      <c r="D103" s="4"/>
      <c r="E103" s="4"/>
      <c r="F103" s="17"/>
      <c r="G103" s="17"/>
      <c r="H103" s="17"/>
      <c r="I103" s="17"/>
      <c r="J103" s="17"/>
      <c r="K103" s="17"/>
      <c r="L103" s="17"/>
      <c r="M103" s="17"/>
      <c r="N103" s="17"/>
      <c r="O103" s="17"/>
      <c r="P103" s="17"/>
      <c r="Q103" s="17"/>
      <c r="R103" s="17"/>
      <c r="S103" s="17"/>
      <c r="T103" s="17"/>
      <c r="U103" s="17"/>
      <c r="V103" s="17"/>
      <c r="W103" s="17"/>
      <c r="X103" s="17"/>
      <c r="Y103" s="17"/>
      <c r="AD103" s="122">
        <f>ROW()</f>
        <v>103</v>
      </c>
    </row>
    <row r="104" spans="1:4621" ht="15.6">
      <c r="A104" s="20" t="s">
        <v>96</v>
      </c>
      <c r="B104" s="4"/>
      <c r="C104" s="4"/>
      <c r="D104" s="4"/>
      <c r="E104" s="4"/>
      <c r="F104" s="17"/>
      <c r="G104" s="17"/>
      <c r="H104" s="17"/>
      <c r="I104" s="17"/>
      <c r="J104" s="17"/>
      <c r="K104" s="17"/>
      <c r="L104" s="17"/>
      <c r="M104" s="17"/>
      <c r="N104" s="17"/>
      <c r="O104" s="17"/>
      <c r="P104" s="17"/>
      <c r="Q104" s="17"/>
      <c r="R104" s="17"/>
      <c r="S104" s="17"/>
      <c r="T104" s="17"/>
      <c r="U104" s="17"/>
      <c r="V104" s="17"/>
      <c r="W104" s="17"/>
      <c r="X104" s="17"/>
      <c r="Y104" s="17"/>
      <c r="AD104" s="122">
        <f>ROW()</f>
        <v>104</v>
      </c>
    </row>
    <row r="105" spans="1:4621">
      <c r="A105" s="21"/>
      <c r="B105" s="4" t="s">
        <v>97</v>
      </c>
      <c r="C105" s="4"/>
      <c r="D105" s="4"/>
      <c r="E105" s="4"/>
      <c r="F105" s="17"/>
      <c r="G105" s="17"/>
      <c r="H105" s="17"/>
      <c r="I105" s="17"/>
      <c r="J105" s="17"/>
      <c r="K105" s="17"/>
      <c r="L105" s="17"/>
      <c r="M105" s="17"/>
      <c r="N105" s="17"/>
      <c r="O105" s="17"/>
      <c r="P105" s="17"/>
      <c r="Q105" s="17"/>
      <c r="R105" s="17"/>
      <c r="S105" s="17"/>
      <c r="T105" s="17"/>
      <c r="U105" s="17"/>
      <c r="V105" s="17"/>
      <c r="W105" s="17"/>
      <c r="X105" s="17"/>
      <c r="Y105" s="17"/>
      <c r="AD105" s="122">
        <f>ROW()</f>
        <v>105</v>
      </c>
    </row>
    <row r="106" spans="1:4621">
      <c r="A106" s="22"/>
      <c r="B106" s="4" t="s">
        <v>98</v>
      </c>
      <c r="C106" s="4"/>
      <c r="D106" s="4"/>
      <c r="E106" s="4"/>
      <c r="F106" s="17"/>
      <c r="G106" s="17"/>
      <c r="H106" s="17"/>
      <c r="I106" s="17"/>
      <c r="J106" s="17"/>
      <c r="K106" s="17"/>
      <c r="L106" s="17"/>
      <c r="M106" s="17"/>
      <c r="N106" s="17"/>
      <c r="O106" s="17"/>
      <c r="P106" s="17"/>
      <c r="Q106" s="17"/>
      <c r="R106" s="17"/>
      <c r="S106" s="17"/>
      <c r="T106" s="17"/>
      <c r="U106" s="17"/>
      <c r="V106" s="17"/>
      <c r="W106" s="17"/>
      <c r="X106" s="17"/>
      <c r="Y106" s="17"/>
      <c r="AD106" s="122">
        <f>ROW()</f>
        <v>106</v>
      </c>
    </row>
    <row r="107" spans="1:4621">
      <c r="A107" s="23"/>
      <c r="B107" s="4" t="s">
        <v>99</v>
      </c>
      <c r="C107" s="4"/>
      <c r="D107" s="4"/>
      <c r="E107" s="4"/>
      <c r="F107" s="17"/>
      <c r="G107" s="17"/>
      <c r="H107" s="17"/>
      <c r="I107" s="17"/>
      <c r="J107" s="17"/>
      <c r="K107" s="17"/>
      <c r="L107" s="17"/>
      <c r="M107" s="17"/>
      <c r="N107" s="17"/>
      <c r="O107" s="17"/>
      <c r="P107" s="17"/>
      <c r="Q107" s="17"/>
      <c r="R107" s="17"/>
      <c r="S107" s="17"/>
      <c r="T107" s="17"/>
      <c r="U107" s="17"/>
      <c r="V107" s="17"/>
      <c r="W107" s="17"/>
      <c r="X107" s="17"/>
      <c r="Y107" s="17"/>
      <c r="AD107" s="122">
        <f>ROW()</f>
        <v>107</v>
      </c>
    </row>
    <row r="108" spans="1:4621">
      <c r="A108" s="25" t="s">
        <v>100</v>
      </c>
      <c r="B108" s="4"/>
      <c r="C108" s="4"/>
      <c r="D108" s="4"/>
      <c r="E108" s="4"/>
      <c r="F108" s="17"/>
      <c r="G108" s="17"/>
      <c r="H108" s="17"/>
      <c r="I108" s="17"/>
      <c r="J108" s="17"/>
      <c r="K108" s="17"/>
      <c r="L108" s="17"/>
      <c r="M108" s="17"/>
      <c r="N108" s="17"/>
      <c r="O108" s="17"/>
      <c r="P108" s="17"/>
      <c r="Q108" s="17"/>
      <c r="R108" s="17"/>
      <c r="S108" s="17"/>
      <c r="T108" s="17"/>
      <c r="U108" s="17"/>
      <c r="V108" s="17"/>
      <c r="W108" s="17"/>
      <c r="X108" s="17"/>
      <c r="Y108" s="17"/>
      <c r="AD108" s="122">
        <f>ROW()</f>
        <v>108</v>
      </c>
    </row>
    <row r="109" spans="1:4621">
      <c r="A109" s="4"/>
      <c r="B109" s="4"/>
      <c r="C109" s="4"/>
      <c r="D109" s="4"/>
      <c r="E109" s="4"/>
      <c r="F109" s="17"/>
      <c r="G109" s="17"/>
      <c r="H109" s="17"/>
      <c r="I109" s="17"/>
      <c r="J109" s="17"/>
      <c r="K109" s="17"/>
      <c r="L109" s="17"/>
      <c r="M109" s="17"/>
      <c r="N109" s="17"/>
      <c r="O109" s="17"/>
      <c r="P109" s="17"/>
      <c r="Q109" s="17"/>
      <c r="R109" s="17"/>
      <c r="S109" s="17"/>
      <c r="T109" s="17"/>
      <c r="U109" s="17"/>
      <c r="V109" s="17"/>
      <c r="W109" s="17"/>
      <c r="X109" s="17"/>
      <c r="Y109" s="17"/>
      <c r="AD109" s="122">
        <f>ROW()</f>
        <v>109</v>
      </c>
    </row>
    <row r="110" spans="1:4621">
      <c r="A110" s="5" t="s">
        <v>26</v>
      </c>
      <c r="B110" s="4"/>
      <c r="C110" s="4"/>
      <c r="D110" s="4"/>
      <c r="E110" s="4"/>
      <c r="F110" s="17"/>
      <c r="G110" s="17"/>
      <c r="H110" s="17"/>
      <c r="I110" s="17"/>
      <c r="J110" s="17"/>
      <c r="K110" s="17"/>
      <c r="L110" s="17"/>
      <c r="M110" s="17"/>
      <c r="N110" s="17"/>
      <c r="O110" s="17"/>
      <c r="P110" s="17"/>
      <c r="Q110" s="17"/>
      <c r="R110" s="17"/>
      <c r="S110" s="17"/>
      <c r="T110" s="17"/>
      <c r="U110" s="17"/>
      <c r="V110" s="17"/>
      <c r="W110" s="17"/>
      <c r="X110" s="17"/>
      <c r="Y110" s="17"/>
      <c r="AD110" s="122">
        <f>ROW()</f>
        <v>110</v>
      </c>
    </row>
    <row r="111" spans="1:4621">
      <c r="A111" s="9" t="s">
        <v>27</v>
      </c>
      <c r="B111" s="4"/>
      <c r="C111" s="4"/>
      <c r="D111" s="4"/>
      <c r="E111" s="4"/>
      <c r="F111" s="17"/>
      <c r="G111" s="17"/>
      <c r="H111" s="17"/>
      <c r="I111" s="17"/>
      <c r="J111" s="17"/>
      <c r="K111" s="17"/>
      <c r="L111" s="17"/>
      <c r="M111" s="17"/>
      <c r="N111" s="17"/>
      <c r="O111" s="17"/>
      <c r="P111" s="17"/>
      <c r="Q111" s="17"/>
      <c r="R111" s="17"/>
      <c r="S111" s="17"/>
      <c r="T111" s="17"/>
      <c r="U111" s="17"/>
      <c r="V111" s="17"/>
      <c r="W111" s="17"/>
      <c r="X111" s="17"/>
      <c r="Y111" s="17"/>
      <c r="AD111" s="122">
        <f>ROW()</f>
        <v>111</v>
      </c>
    </row>
    <row r="112" spans="1:4621">
      <c r="A112" s="4" t="s">
        <v>28</v>
      </c>
      <c r="AD112" s="122">
        <f>ROW()</f>
        <v>112</v>
      </c>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row r="166" spans="1:25">
      <c r="A166" s="4"/>
      <c r="B166" s="4"/>
      <c r="C166" s="4"/>
      <c r="D166" s="4"/>
      <c r="E166" s="4"/>
      <c r="F166" s="17"/>
      <c r="G166" s="17"/>
      <c r="H166" s="17"/>
      <c r="I166" s="17"/>
      <c r="J166" s="17"/>
      <c r="K166" s="17"/>
      <c r="L166" s="17"/>
      <c r="M166" s="17"/>
      <c r="N166" s="17"/>
      <c r="O166" s="17"/>
      <c r="P166" s="17"/>
      <c r="Q166" s="17"/>
      <c r="R166" s="17"/>
      <c r="S166" s="17"/>
      <c r="T166" s="17"/>
      <c r="U166" s="17"/>
      <c r="V166" s="17"/>
      <c r="W166" s="17"/>
      <c r="X166" s="17"/>
      <c r="Y166" s="17"/>
    </row>
    <row r="167" spans="1:25">
      <c r="A167" s="4"/>
      <c r="B167" s="4"/>
      <c r="C167" s="4"/>
      <c r="D167" s="4"/>
      <c r="E167" s="4"/>
      <c r="F167" s="17"/>
      <c r="G167" s="17"/>
      <c r="H167" s="17"/>
      <c r="I167" s="17"/>
      <c r="J167" s="17"/>
      <c r="K167" s="17"/>
      <c r="L167" s="17"/>
      <c r="M167" s="17"/>
      <c r="N167" s="17"/>
      <c r="O167" s="17"/>
      <c r="P167" s="17"/>
      <c r="Q167" s="17"/>
      <c r="R167" s="17"/>
      <c r="S167" s="17"/>
      <c r="T167" s="17"/>
      <c r="U167" s="17"/>
      <c r="V167" s="17"/>
      <c r="W167" s="17"/>
      <c r="X167" s="17"/>
      <c r="Y167" s="17"/>
    </row>
    <row r="168" spans="1:25">
      <c r="A168" s="4"/>
      <c r="B168" s="4"/>
      <c r="C168" s="4"/>
      <c r="D168" s="4"/>
      <c r="E168" s="4"/>
      <c r="F168" s="17"/>
      <c r="G168" s="17"/>
      <c r="H168" s="17"/>
      <c r="I168" s="17"/>
      <c r="J168" s="17"/>
      <c r="K168" s="17"/>
      <c r="L168" s="17"/>
      <c r="M168" s="17"/>
      <c r="N168" s="17"/>
      <c r="O168" s="17"/>
      <c r="P168" s="17"/>
      <c r="Q168" s="17"/>
      <c r="R168" s="17"/>
      <c r="S168" s="17"/>
      <c r="T168" s="17"/>
      <c r="U168" s="17"/>
      <c r="V168" s="17"/>
      <c r="W168" s="17"/>
      <c r="X168" s="17"/>
      <c r="Y168" s="17"/>
    </row>
    <row r="169" spans="1:25">
      <c r="A169" s="4"/>
      <c r="B169" s="4"/>
      <c r="C169" s="4"/>
      <c r="D169" s="4"/>
      <c r="E169" s="4"/>
      <c r="F169" s="17"/>
      <c r="G169" s="17"/>
      <c r="H169" s="17"/>
      <c r="I169" s="17"/>
      <c r="J169" s="17"/>
      <c r="K169" s="17"/>
      <c r="L169" s="17"/>
      <c r="M169" s="17"/>
      <c r="N169" s="17"/>
      <c r="O169" s="17"/>
      <c r="P169" s="17"/>
      <c r="Q169" s="17"/>
      <c r="R169" s="17"/>
      <c r="S169" s="17"/>
      <c r="T169" s="17"/>
      <c r="U169" s="17"/>
      <c r="V169" s="17"/>
      <c r="W169" s="17"/>
      <c r="X169" s="17"/>
      <c r="Y169" s="17"/>
    </row>
    <row r="170" spans="1:25">
      <c r="A170" s="4"/>
      <c r="B170" s="4"/>
      <c r="C170" s="4"/>
      <c r="D170" s="4"/>
      <c r="E170" s="4"/>
      <c r="F170" s="17"/>
      <c r="G170" s="17"/>
      <c r="H170" s="17"/>
      <c r="I170" s="17"/>
      <c r="J170" s="17"/>
      <c r="K170" s="17"/>
      <c r="L170" s="17"/>
      <c r="M170" s="17"/>
      <c r="N170" s="17"/>
      <c r="O170" s="17"/>
      <c r="P170" s="17"/>
      <c r="Q170" s="17"/>
      <c r="R170" s="17"/>
      <c r="S170" s="17"/>
      <c r="T170" s="17"/>
      <c r="U170" s="17"/>
      <c r="V170" s="17"/>
      <c r="W170" s="17"/>
      <c r="X170" s="17"/>
      <c r="Y170" s="17"/>
    </row>
    <row r="171" spans="1:25">
      <c r="A171" s="4"/>
      <c r="B171" s="4"/>
      <c r="C171" s="4"/>
      <c r="D171" s="4"/>
      <c r="E171" s="4"/>
      <c r="F171" s="17"/>
      <c r="G171" s="17"/>
      <c r="H171" s="17"/>
      <c r="I171" s="17"/>
      <c r="J171" s="17"/>
      <c r="K171" s="17"/>
      <c r="L171" s="17"/>
      <c r="M171" s="17"/>
      <c r="N171" s="17"/>
      <c r="O171" s="17"/>
      <c r="P171" s="17"/>
      <c r="Q171" s="17"/>
      <c r="R171" s="17"/>
      <c r="S171" s="17"/>
      <c r="T171" s="17"/>
      <c r="U171" s="17"/>
      <c r="V171" s="17"/>
      <c r="W171" s="17"/>
      <c r="X171" s="17"/>
      <c r="Y171" s="17"/>
    </row>
    <row r="172" spans="1:25">
      <c r="A172" s="4"/>
      <c r="B172" s="4"/>
      <c r="C172" s="4"/>
      <c r="D172" s="4"/>
      <c r="E172" s="4"/>
      <c r="F172" s="17"/>
      <c r="G172" s="17"/>
      <c r="H172" s="17"/>
      <c r="I172" s="17"/>
      <c r="J172" s="17"/>
      <c r="K172" s="17"/>
      <c r="L172" s="17"/>
      <c r="M172" s="17"/>
      <c r="N172" s="17"/>
      <c r="O172" s="17"/>
      <c r="P172" s="17"/>
      <c r="Q172" s="17"/>
      <c r="R172" s="17"/>
      <c r="S172" s="17"/>
      <c r="T172" s="17"/>
      <c r="U172" s="17"/>
      <c r="V172" s="17"/>
      <c r="W172" s="17"/>
      <c r="X172" s="17"/>
      <c r="Y172" s="17"/>
    </row>
    <row r="173" spans="1:25">
      <c r="A173" s="4"/>
      <c r="B173" s="4"/>
      <c r="C173" s="4"/>
      <c r="D173" s="4"/>
      <c r="E173" s="4"/>
      <c r="F173" s="17"/>
      <c r="G173" s="17"/>
      <c r="H173" s="17"/>
      <c r="I173" s="17"/>
      <c r="J173" s="17"/>
      <c r="K173" s="17"/>
      <c r="L173" s="17"/>
      <c r="M173" s="17"/>
      <c r="N173" s="17"/>
      <c r="O173" s="17"/>
      <c r="P173" s="17"/>
      <c r="Q173" s="17"/>
      <c r="R173" s="17"/>
      <c r="S173" s="17"/>
      <c r="T173" s="17"/>
      <c r="U173" s="17"/>
      <c r="V173" s="17"/>
      <c r="W173" s="17"/>
      <c r="X173" s="17"/>
      <c r="Y173" s="17"/>
    </row>
    <row r="174" spans="1:25">
      <c r="A174" s="4"/>
      <c r="B174" s="4"/>
      <c r="C174" s="4"/>
      <c r="D174" s="4"/>
      <c r="E174" s="4"/>
      <c r="F174" s="17"/>
      <c r="G174" s="17"/>
      <c r="H174" s="17"/>
      <c r="I174" s="17"/>
      <c r="J174" s="17"/>
      <c r="K174" s="17"/>
      <c r="L174" s="17"/>
      <c r="M174" s="17"/>
      <c r="N174" s="17"/>
      <c r="O174" s="17"/>
      <c r="P174" s="17"/>
      <c r="Q174" s="17"/>
      <c r="R174" s="17"/>
      <c r="S174" s="17"/>
      <c r="T174" s="17"/>
      <c r="U174" s="17"/>
      <c r="V174" s="17"/>
      <c r="W174" s="17"/>
      <c r="X174" s="17"/>
      <c r="Y174" s="17"/>
    </row>
    <row r="175" spans="1:25">
      <c r="A175" s="4"/>
      <c r="B175" s="4"/>
      <c r="C175" s="4"/>
      <c r="D175" s="4"/>
      <c r="E175" s="4"/>
      <c r="F175" s="17"/>
      <c r="G175" s="17"/>
      <c r="H175" s="17"/>
      <c r="I175" s="17"/>
      <c r="J175" s="17"/>
      <c r="K175" s="17"/>
      <c r="L175" s="17"/>
      <c r="M175" s="17"/>
      <c r="N175" s="17"/>
      <c r="O175" s="17"/>
      <c r="P175" s="17"/>
      <c r="Q175" s="17"/>
      <c r="R175" s="17"/>
      <c r="S175" s="17"/>
      <c r="T175" s="17"/>
      <c r="U175" s="17"/>
      <c r="V175" s="17"/>
      <c r="W175" s="17"/>
      <c r="X175" s="17"/>
      <c r="Y175" s="17"/>
    </row>
  </sheetData>
  <mergeCells count="5">
    <mergeCell ref="R11:Y11"/>
    <mergeCell ref="Z10:Z12"/>
    <mergeCell ref="AA10:AA12"/>
    <mergeCell ref="AB10:AB12"/>
    <mergeCell ref="AC10:AC1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FUS173"/>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167</v>
      </c>
      <c r="AD1" s="122">
        <f>ROW()</f>
        <v>1</v>
      </c>
    </row>
    <row r="2" spans="1:32" ht="21">
      <c r="B2" s="6" t="s">
        <v>150</v>
      </c>
      <c r="AD2" s="122">
        <f>ROW()</f>
        <v>2</v>
      </c>
    </row>
    <row r="3" spans="1:32">
      <c r="B3" s="121"/>
      <c r="AD3" s="122">
        <f>ROW()</f>
        <v>3</v>
      </c>
    </row>
    <row r="4" spans="1:32">
      <c r="B4" s="159" t="s">
        <v>163</v>
      </c>
      <c r="AD4" s="122">
        <f>ROW()</f>
        <v>4</v>
      </c>
    </row>
    <row r="5" spans="1:32">
      <c r="AD5" s="122">
        <f>ROW()</f>
        <v>5</v>
      </c>
    </row>
    <row r="6" spans="1:32">
      <c r="AD6" s="122">
        <f>ROW()</f>
        <v>6</v>
      </c>
    </row>
    <row r="7" spans="1:32">
      <c r="C7" s="7"/>
      <c r="D7" s="7"/>
      <c r="E7" s="7"/>
      <c r="F7" s="7"/>
      <c r="AD7" s="122">
        <f>ROW()</f>
        <v>7</v>
      </c>
    </row>
    <row r="8" spans="1:32">
      <c r="A8" s="8"/>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5" t="str">
        <f>CONCATENATE("See note in Row ",AD14, " pointing out change in underlying formula for Row ",AD13, " starting in 2006.")</f>
        <v>See note in Row 14 pointing out change in underlying formula for Row 13 starting in 2006.</v>
      </c>
      <c r="S11" s="376"/>
      <c r="T11" s="376"/>
      <c r="U11" s="376"/>
      <c r="V11" s="376"/>
      <c r="W11" s="376"/>
      <c r="X11" s="376"/>
      <c r="Y11" s="377"/>
      <c r="Z11" s="359"/>
      <c r="AA11" s="359"/>
      <c r="AB11" s="359"/>
      <c r="AC11" s="359"/>
      <c r="AD11" s="122">
        <f>ROW()</f>
        <v>11</v>
      </c>
    </row>
    <row r="12" spans="1:32">
      <c r="A12" s="28" t="s">
        <v>33</v>
      </c>
      <c r="B12" s="117">
        <v>1990</v>
      </c>
      <c r="C12" s="117">
        <v>1991</v>
      </c>
      <c r="D12" s="117">
        <v>1992</v>
      </c>
      <c r="E12" s="117">
        <v>1993</v>
      </c>
      <c r="F12" s="117">
        <v>1994</v>
      </c>
      <c r="G12" s="117">
        <v>1995</v>
      </c>
      <c r="H12" s="117">
        <v>1996</v>
      </c>
      <c r="I12" s="117">
        <v>1997</v>
      </c>
      <c r="J12" s="117">
        <v>1998</v>
      </c>
      <c r="K12" s="117">
        <v>1999</v>
      </c>
      <c r="L12" s="117">
        <v>2000</v>
      </c>
      <c r="M12" s="117">
        <v>2001</v>
      </c>
      <c r="N12" s="117">
        <v>2002</v>
      </c>
      <c r="O12" s="117">
        <v>2003</v>
      </c>
      <c r="P12" s="117">
        <v>2004</v>
      </c>
      <c r="Q12" s="117">
        <v>2005</v>
      </c>
      <c r="R12" s="117">
        <v>2006</v>
      </c>
      <c r="S12" s="117">
        <v>2007</v>
      </c>
      <c r="T12" s="117">
        <v>2008</v>
      </c>
      <c r="U12" s="117">
        <v>2009</v>
      </c>
      <c r="V12" s="117">
        <v>2010</v>
      </c>
      <c r="W12" s="117">
        <v>2011</v>
      </c>
      <c r="X12" s="117">
        <v>2012</v>
      </c>
      <c r="Y12" s="117">
        <v>2013</v>
      </c>
      <c r="Z12" s="360"/>
      <c r="AA12" s="360"/>
      <c r="AB12" s="360"/>
      <c r="AC12" s="360"/>
      <c r="AD12" s="122">
        <f>ROW()</f>
        <v>12</v>
      </c>
    </row>
    <row r="13" spans="1:32">
      <c r="A13" s="32" t="s">
        <v>34</v>
      </c>
      <c r="B13" s="169">
        <f>'BC Emissions by Year'!B13*1000/Indicators!C$12</f>
        <v>432.07238176227497</v>
      </c>
      <c r="C13" s="169">
        <f>'BC Emissions by Year'!C13*1000/Indicators!D$12</f>
        <v>424.77323765660691</v>
      </c>
      <c r="D13" s="169">
        <f>'BC Emissions by Year'!D13*1000/Indicators!E$12</f>
        <v>407.96235526449266</v>
      </c>
      <c r="E13" s="169">
        <f>'BC Emissions by Year'!E13*1000/Indicators!F$12</f>
        <v>410.3703662471446</v>
      </c>
      <c r="F13" s="169">
        <f>'BC Emissions by Year'!F13*1000/Indicators!G$12</f>
        <v>419.64153950023285</v>
      </c>
      <c r="G13" s="169">
        <f>'BC Emissions by Year'!G13*1000/Indicators!H$12</f>
        <v>439.44592237407193</v>
      </c>
      <c r="H13" s="169">
        <f>'BC Emissions by Year'!H13*1000/Indicators!I$12</f>
        <v>442.62007047483365</v>
      </c>
      <c r="I13" s="169">
        <f>'BC Emissions by Year'!I13*1000/Indicators!J$12</f>
        <v>421.91369056616867</v>
      </c>
      <c r="J13" s="169">
        <f>'BC Emissions by Year'!J13*1000/Indicators!K$12</f>
        <v>423.57163339677055</v>
      </c>
      <c r="K13" s="169">
        <f>'BC Emissions by Year'!K13*1000/Indicators!L$12</f>
        <v>422.32612131513361</v>
      </c>
      <c r="L13" s="169">
        <f>'BC Emissions by Year'!L13*1000/Indicators!M$12</f>
        <v>411.8051073803415</v>
      </c>
      <c r="M13" s="169">
        <f>'BC Emissions by Year'!M13*1000/Indicators!N$12</f>
        <v>420.98160232489516</v>
      </c>
      <c r="N13" s="169">
        <f>'BC Emissions by Year'!N13*1000/Indicators!O$12</f>
        <v>388.92649332134044</v>
      </c>
      <c r="O13" s="169">
        <f>'BC Emissions by Year'!O13*1000/Indicators!P$12</f>
        <v>386.7819025068635</v>
      </c>
      <c r="P13" s="169">
        <f>'BC Emissions by Year'!P13*1000/Indicators!Q$12</f>
        <v>381.64496834673531</v>
      </c>
      <c r="Q13" s="169">
        <f>'BC Emissions by Year'!Q13*1000/Indicators!R$12</f>
        <v>351.71370849973243</v>
      </c>
      <c r="R13" s="169">
        <f>'BC Emissions by Year'!R13*1000/Indicators!S$12</f>
        <v>342.608925737932</v>
      </c>
      <c r="S13" s="169">
        <f>'BC Emissions by Year'!S13*1000/Indicators!T$12</f>
        <v>334.33910681235091</v>
      </c>
      <c r="T13" s="169">
        <f>'BC Emissions by Year'!T13*1000/Indicators!U$12</f>
        <v>332.58578477684603</v>
      </c>
      <c r="U13" s="169">
        <f>'BC Emissions by Year'!U13*1000/Indicators!V$12</f>
        <v>322.10008932417219</v>
      </c>
      <c r="V13" s="169">
        <f>'BC Emissions by Year'!V13*1000/Indicators!W$12</f>
        <v>309.29615997083204</v>
      </c>
      <c r="W13" s="169">
        <f>'BC Emissions by Year'!W13*1000/Indicators!X$12</f>
        <v>302.25158947497948</v>
      </c>
      <c r="X13" s="169">
        <f>'BC Emissions by Year'!X13*1000/Indicators!Y$12</f>
        <v>300.54196409202001</v>
      </c>
      <c r="Y13" s="169">
        <f>'BC Emissions by Year'!Y13*1000/Indicators!Z$12</f>
        <v>297.49925521244489</v>
      </c>
      <c r="Z13" s="34">
        <f>AVERAGE(L13:S13)</f>
        <v>377.35022686627394</v>
      </c>
      <c r="AA13" s="34">
        <f>AVERAGE(T13:Y13)</f>
        <v>310.71247380854908</v>
      </c>
      <c r="AB13" s="34">
        <f t="shared" ref="AB13:AB15" si="0">AA13-Z13</f>
        <v>-66.637753057724865</v>
      </c>
      <c r="AC13" s="135">
        <f t="shared" ref="AC13:AC83" si="1">AB13/Z13</f>
        <v>-0.17659391279852091</v>
      </c>
      <c r="AD13" s="122">
        <f>ROW()</f>
        <v>13</v>
      </c>
    </row>
    <row r="14" spans="1:32">
      <c r="A14" s="126" t="str">
        <f>CONCATENATE("'TOTAL' figures above are sum of 'ENERGY' (Row ",AD15, "), 'INDUSTRIAL PROCESSES AND PRODUCT USE' (Row ",AD54, "), 'AGRICULTURE' (Row ",AD70, ") and 'WASTE' (Row ",AD78, "). However, beginning in 2006 (partially in that year, fully in subsequent years, TOTAL also includes Row ",AD83, "(Afforestation + Deforestation). Thus the pre-2006 TOTAL figures aren't consistent with post-2006.")</f>
        <v>'TOTAL' figures above are sum of 'ENERGY' (Row 15), 'INDUSTRIAL PROCESSES AND PRODUCT USE' (Row 54), 'AGRICULTURE' (Row 70) and 'WASTE' (Row 78). However, beginning in 2006 (partially in that year, fully in subsequent years, TOTAL also includes Row 83(Afforestation + Deforestation). Thus the pre-2006 TOTAL figures aren't consistent with post-2006.</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34"/>
      <c r="AA14" s="34"/>
      <c r="AB14" s="34"/>
      <c r="AC14" s="221"/>
      <c r="AD14" s="122">
        <f>ROW()</f>
        <v>14</v>
      </c>
    </row>
    <row r="15" spans="1:32">
      <c r="A15" s="108" t="s">
        <v>35</v>
      </c>
      <c r="B15" s="169">
        <f>'BC Emissions by Year'!B15*1000/Indicators!C$12</f>
        <v>352.79674431202352</v>
      </c>
      <c r="C15" s="169">
        <f>'BC Emissions by Year'!C15*1000/Indicators!D$12</f>
        <v>343.63384268274103</v>
      </c>
      <c r="D15" s="169">
        <f>'BC Emissions by Year'!D15*1000/Indicators!E$12</f>
        <v>326.5233616456706</v>
      </c>
      <c r="E15" s="169">
        <f>'BC Emissions by Year'!E15*1000/Indicators!F$12</f>
        <v>332.30630393692263</v>
      </c>
      <c r="F15" s="169">
        <f>'BC Emissions by Year'!F15*1000/Indicators!G$12</f>
        <v>341.68725411631226</v>
      </c>
      <c r="G15" s="169">
        <f>'BC Emissions by Year'!G15*1000/Indicators!H$12</f>
        <v>360.34310574578586</v>
      </c>
      <c r="H15" s="169">
        <f>'BC Emissions by Year'!H15*1000/Indicators!I$12</f>
        <v>362.21437358703639</v>
      </c>
      <c r="I15" s="169">
        <f>'BC Emissions by Year'!I15*1000/Indicators!J$12</f>
        <v>341.04529231309982</v>
      </c>
      <c r="J15" s="169">
        <f>'BC Emissions by Year'!J15*1000/Indicators!K$12</f>
        <v>342.84415879074265</v>
      </c>
      <c r="K15" s="169">
        <f>'BC Emissions by Year'!K15*1000/Indicators!L$12</f>
        <v>342.59293266680999</v>
      </c>
      <c r="L15" s="169">
        <f>'BC Emissions by Year'!L15*1000/Indicators!M$12</f>
        <v>332.92479790286666</v>
      </c>
      <c r="M15" s="169">
        <f>'BC Emissions by Year'!M15*1000/Indicators!N$12</f>
        <v>345.75790027363206</v>
      </c>
      <c r="N15" s="169">
        <f>'BC Emissions by Year'!N15*1000/Indicators!O$12</f>
        <v>316.30804386710287</v>
      </c>
      <c r="O15" s="169">
        <f>'BC Emissions by Year'!O15*1000/Indicators!P$12</f>
        <v>313.35998016525173</v>
      </c>
      <c r="P15" s="169">
        <f>'BC Emissions by Year'!P15*1000/Indicators!Q$12</f>
        <v>308.09481645876724</v>
      </c>
      <c r="Q15" s="169">
        <f>'BC Emissions by Year'!Q15*1000/Indicators!R$12</f>
        <v>284.32520597741546</v>
      </c>
      <c r="R15" s="169">
        <f>'BC Emissions by Year'!R15*1000/Indicators!S$12</f>
        <v>266.38321575724933</v>
      </c>
      <c r="S15" s="169">
        <f>'BC Emissions by Year'!S15*1000/Indicators!T$12</f>
        <v>256.53747914133044</v>
      </c>
      <c r="T15" s="169">
        <f>'BC Emissions by Year'!T15*1000/Indicators!U$12</f>
        <v>256.93211749700021</v>
      </c>
      <c r="U15" s="169">
        <f>'BC Emissions by Year'!U15*1000/Indicators!V$12</f>
        <v>246.04380352017139</v>
      </c>
      <c r="V15" s="169">
        <f>'BC Emissions by Year'!V15*1000/Indicators!W$12</f>
        <v>237.66093187831328</v>
      </c>
      <c r="W15" s="169">
        <f>'BC Emissions by Year'!W15*1000/Indicators!X$12</f>
        <v>233.49627849465389</v>
      </c>
      <c r="X15" s="169">
        <f>'BC Emissions by Year'!X15*1000/Indicators!Y$12</f>
        <v>233.89178657612871</v>
      </c>
      <c r="Y15" s="169">
        <f>'BC Emissions by Year'!Y15*1000/Indicators!Z$12</f>
        <v>233.82512337664468</v>
      </c>
      <c r="Z15" s="110">
        <f>AVERAGE(L15:S15)</f>
        <v>302.96142994295195</v>
      </c>
      <c r="AA15" s="110">
        <f t="shared" ref="AA15:AA77" si="2">AVERAGE(T15:Y15)</f>
        <v>240.30834022381865</v>
      </c>
      <c r="AB15" s="110">
        <f t="shared" si="0"/>
        <v>-62.653089719133305</v>
      </c>
      <c r="AC15" s="111">
        <f t="shared" si="1"/>
        <v>-0.20680219832250912</v>
      </c>
      <c r="AD15" s="122">
        <f>ROW()</f>
        <v>15</v>
      </c>
    </row>
    <row r="16" spans="1:32">
      <c r="A16" s="123" t="str">
        <f>CONCATENATE("'ENERGY' figures above are sum of 'Stationary Combustion Sources' (Row ",AD20, "), 'Transport' (Row ",AD32, "), and 'Fugitive Sources' (Row ",AD52, ").")</f>
        <v>'ENERGY' figures above are sum of 'Stationary Combustion Sources' (Row 20), 'Transport' (Row 32), and 'Fugitive Sources' (Row 52).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71">
        <f>'BC Emissions by Year'!B18*1000/Indicators!C$12</f>
        <v>318.55170921898582</v>
      </c>
      <c r="C18" s="171">
        <f>'BC Emissions by Year'!C18*1000/Indicators!D$12</f>
        <v>310.34349386653884</v>
      </c>
      <c r="D18" s="171">
        <f>'BC Emissions by Year'!D18*1000/Indicators!E$12</f>
        <v>294.48448877410777</v>
      </c>
      <c r="E18" s="171">
        <f>'BC Emissions by Year'!E18*1000/Indicators!F$12</f>
        <v>302.22409099427392</v>
      </c>
      <c r="F18" s="171">
        <f>'BC Emissions by Year'!F18*1000/Indicators!G$12</f>
        <v>303.17773857641771</v>
      </c>
      <c r="G18" s="171">
        <f>'BC Emissions by Year'!G18*1000/Indicators!H$12</f>
        <v>320.80914016563526</v>
      </c>
      <c r="H18" s="171">
        <f>'BC Emissions by Year'!H18*1000/Indicators!I$12</f>
        <v>320.05668451098751</v>
      </c>
      <c r="I18" s="171">
        <f>'BC Emissions by Year'!I18*1000/Indicators!J$12</f>
        <v>298.86436342192013</v>
      </c>
      <c r="J18" s="171">
        <f>'BC Emissions by Year'!J18*1000/Indicators!K$12</f>
        <v>301.74345411323986</v>
      </c>
      <c r="K18" s="171">
        <f>'BC Emissions by Year'!K18*1000/Indicators!L$12</f>
        <v>304.37454556875366</v>
      </c>
      <c r="L18" s="171">
        <f>'BC Emissions by Year'!L18*1000/Indicators!M$12</f>
        <v>296.54137150433985</v>
      </c>
      <c r="M18" s="171">
        <f>'BC Emissions by Year'!M18*1000/Indicators!N$12</f>
        <v>308.35446582456694</v>
      </c>
      <c r="N18" s="171">
        <f>'BC Emissions by Year'!N18*1000/Indicators!O$12</f>
        <v>283.36464661376101</v>
      </c>
      <c r="O18" s="171">
        <f>'BC Emissions by Year'!O18*1000/Indicators!P$12</f>
        <v>282.03648367257608</v>
      </c>
      <c r="P18" s="171">
        <f>'BC Emissions by Year'!P18*1000/Indicators!Q$12</f>
        <v>278.59372693410529</v>
      </c>
      <c r="Q18" s="171">
        <f>'BC Emissions by Year'!Q18*1000/Indicators!R$12</f>
        <v>255.12865659771205</v>
      </c>
      <c r="R18" s="171">
        <f>'BC Emissions by Year'!R18*1000/Indicators!S$12</f>
        <v>239.9363915996139</v>
      </c>
      <c r="S18" s="171">
        <f>'BC Emissions by Year'!S18*1000/Indicators!T$12</f>
        <v>230.9197965386372</v>
      </c>
      <c r="T18" s="171">
        <f>'BC Emissions by Year'!T18*1000/Indicators!U$12</f>
        <v>229.48656231936687</v>
      </c>
      <c r="U18" s="171">
        <f>'BC Emissions by Year'!U18*1000/Indicators!V$12</f>
        <v>220.67467272736005</v>
      </c>
      <c r="V18" s="171">
        <f>'BC Emissions by Year'!V18*1000/Indicators!W$12</f>
        <v>213.42786262863351</v>
      </c>
      <c r="W18" s="171">
        <f>'BC Emissions by Year'!W18*1000/Indicators!X$12</f>
        <v>207.24751064755972</v>
      </c>
      <c r="X18" s="171">
        <f>'BC Emissions by Year'!X18*1000/Indicators!Y$12</f>
        <v>209.12262755195695</v>
      </c>
      <c r="Y18" s="171">
        <f>'BC Emissions by Year'!Y18*1000/Indicators!Z$12</f>
        <v>208.8628511457357</v>
      </c>
      <c r="Z18" s="166">
        <f>AVERAGE(L18:S18)</f>
        <v>271.85944241066403</v>
      </c>
      <c r="AA18" s="166">
        <f t="shared" si="2"/>
        <v>214.80368117010212</v>
      </c>
      <c r="AB18" s="166">
        <f t="shared" ref="AB18:AB81" si="3">AA18-Z18</f>
        <v>-57.055761240561907</v>
      </c>
      <c r="AC18" s="168">
        <f t="shared" ref="AC18:AC19" si="4">AB18/Z18</f>
        <v>-0.20987228081772827</v>
      </c>
      <c r="AD18" s="122">
        <f>ROW()</f>
        <v>18</v>
      </c>
    </row>
    <row r="19" spans="1:30">
      <c r="A19" s="165" t="s">
        <v>179</v>
      </c>
      <c r="B19" s="171">
        <f>'BC Emissions by Year'!B19*1000/Indicators!C$12</f>
        <v>311.83167282359835</v>
      </c>
      <c r="C19" s="171">
        <f>'BC Emissions by Year'!C19*1000/Indicators!D$12</f>
        <v>306.40319899033477</v>
      </c>
      <c r="D19" s="171">
        <f>'BC Emissions by Year'!D19*1000/Indicators!E$12</f>
        <v>286.87941355817139</v>
      </c>
      <c r="E19" s="171">
        <f>'BC Emissions by Year'!E19*1000/Indicators!F$12</f>
        <v>287.06810898437277</v>
      </c>
      <c r="F19" s="171">
        <f>'BC Emissions by Year'!F19*1000/Indicators!G$12</f>
        <v>289.6115091726337</v>
      </c>
      <c r="G19" s="171">
        <f>'BC Emissions by Year'!G19*1000/Indicators!H$12</f>
        <v>304.35900942250345</v>
      </c>
      <c r="H19" s="171">
        <f>'BC Emissions by Year'!H19*1000/Indicators!I$12</f>
        <v>317.32324497904477</v>
      </c>
      <c r="I19" s="171">
        <f>'BC Emissions by Year'!I19*1000/Indicators!J$12</f>
        <v>293.66148890242727</v>
      </c>
      <c r="J19" s="171">
        <f>'BC Emissions by Year'!J19*1000/Indicators!K$12</f>
        <v>291.53323365149828</v>
      </c>
      <c r="K19" s="171">
        <f>'BC Emissions by Year'!K19*1000/Indicators!L$12</f>
        <v>298.72813100482875</v>
      </c>
      <c r="L19" s="171">
        <f>'BC Emissions by Year'!L19*1000/Indicators!M$12</f>
        <v>284.23914449682803</v>
      </c>
      <c r="M19" s="171">
        <f>'BC Emissions by Year'!M19*1000/Indicators!N$12</f>
        <v>292.67926326970507</v>
      </c>
      <c r="N19" s="171">
        <f>'BC Emissions by Year'!N19*1000/Indicators!O$12</f>
        <v>277.56511539591145</v>
      </c>
      <c r="O19" s="171">
        <f>'BC Emissions by Year'!O19*1000/Indicators!P$12</f>
        <v>275.94991522541756</v>
      </c>
      <c r="P19" s="171">
        <f>'BC Emissions by Year'!P19*1000/Indicators!Q$12</f>
        <v>271.40250961064112</v>
      </c>
      <c r="Q19" s="171">
        <f>'BC Emissions by Year'!Q19*1000/Indicators!R$12</f>
        <v>247.82560095384477</v>
      </c>
      <c r="R19" s="171">
        <f>'BC Emissions by Year'!R19*1000/Indicators!S$12</f>
        <v>231.96909361893785</v>
      </c>
      <c r="S19" s="171">
        <f>'BC Emissions by Year'!S19*1000/Indicators!T$12</f>
        <v>225.10999736378915</v>
      </c>
      <c r="T19" s="171">
        <f>'BC Emissions by Year'!T19*1000/Indicators!U$12</f>
        <v>222.02871131674078</v>
      </c>
      <c r="U19" s="171">
        <f>'BC Emissions by Year'!U19*1000/Indicators!V$12</f>
        <v>213.79599939641142</v>
      </c>
      <c r="V19" s="171">
        <f>'BC Emissions by Year'!V19*1000/Indicators!W$12</f>
        <v>207.28368255001956</v>
      </c>
      <c r="W19" s="171">
        <f>'BC Emissions by Year'!W19*1000/Indicators!X$12</f>
        <v>203.47090056711824</v>
      </c>
      <c r="X19" s="171">
        <f>'BC Emissions by Year'!X19*1000/Indicators!Y$12</f>
        <v>204.81982525733693</v>
      </c>
      <c r="Y19" s="171">
        <f>'BC Emissions by Year'!Y19*1000/Indicators!Z$12</f>
        <v>204.99486277138899</v>
      </c>
      <c r="Z19" s="166">
        <f>AVERAGE(L19:S19)</f>
        <v>263.34257999188441</v>
      </c>
      <c r="AA19" s="166">
        <f t="shared" si="2"/>
        <v>209.39899697650267</v>
      </c>
      <c r="AB19" s="166">
        <f t="shared" si="3"/>
        <v>-53.943583015381734</v>
      </c>
      <c r="AC19" s="168">
        <f t="shared" si="4"/>
        <v>-0.2048418566304171</v>
      </c>
      <c r="AD19" s="122">
        <f>ROW()</f>
        <v>19</v>
      </c>
    </row>
    <row r="20" spans="1:30">
      <c r="A20" s="92" t="s">
        <v>36</v>
      </c>
      <c r="B20" s="172">
        <f>'BC Emissions by Year'!B20*1000/Indicators!C$12</f>
        <v>161.95179376735527</v>
      </c>
      <c r="C20" s="172">
        <f>'BC Emissions by Year'!C20*1000/Indicators!D$12</f>
        <v>151.32630389569789</v>
      </c>
      <c r="D20" s="172">
        <f>'BC Emissions by Year'!D20*1000/Indicators!E$12</f>
        <v>137.61919790014005</v>
      </c>
      <c r="E20" s="172">
        <f>'BC Emissions by Year'!E20*1000/Indicators!F$12</f>
        <v>148.23090484197317</v>
      </c>
      <c r="F20" s="172">
        <f>'BC Emissions by Year'!F20*1000/Indicators!G$12</f>
        <v>144.61266458921904</v>
      </c>
      <c r="G20" s="172">
        <f>'BC Emissions by Year'!G20*1000/Indicators!H$12</f>
        <v>157.86923200897206</v>
      </c>
      <c r="H20" s="172">
        <f>'BC Emissions by Year'!H20*1000/Indicators!I$12</f>
        <v>156.39785282190786</v>
      </c>
      <c r="I20" s="172">
        <f>'BC Emissions by Year'!I20*1000/Indicators!J$12</f>
        <v>135.54014091012783</v>
      </c>
      <c r="J20" s="172">
        <f>'BC Emissions by Year'!J20*1000/Indicators!K$12</f>
        <v>137.23313432284618</v>
      </c>
      <c r="K20" s="172">
        <f>'BC Emissions by Year'!K20*1000/Indicators!L$12</f>
        <v>145.40862535048123</v>
      </c>
      <c r="L20" s="172">
        <f>'BC Emissions by Year'!L20*1000/Indicators!M$12</f>
        <v>143.21153199249284</v>
      </c>
      <c r="M20" s="172">
        <f>'BC Emissions by Year'!M20*1000/Indicators!N$12</f>
        <v>155.68805756660277</v>
      </c>
      <c r="N20" s="172">
        <f>'BC Emissions by Year'!N20*1000/Indicators!O$12</f>
        <v>137.2507484484012</v>
      </c>
      <c r="O20" s="172">
        <f>'BC Emissions by Year'!O20*1000/Indicators!P$12</f>
        <v>130.48167395458921</v>
      </c>
      <c r="P20" s="172">
        <f>'BC Emissions by Year'!P20*1000/Indicators!Q$12</f>
        <v>128.31588676931378</v>
      </c>
      <c r="Q20" s="172">
        <f>'BC Emissions by Year'!Q20*1000/Indicators!R$12</f>
        <v>118.20896063751326</v>
      </c>
      <c r="R20" s="172">
        <f>'BC Emissions by Year'!R20*1000/Indicators!S$12</f>
        <v>111.07965627914979</v>
      </c>
      <c r="S20" s="172">
        <f>'BC Emissions by Year'!S20*1000/Indicators!T$12</f>
        <v>103.39477509705515</v>
      </c>
      <c r="T20" s="172">
        <f>'BC Emissions by Year'!T20*1000/Indicators!U$12</f>
        <v>101.0908950542257</v>
      </c>
      <c r="U20" s="172">
        <f>'BC Emissions by Year'!U20*1000/Indicators!V$12</f>
        <v>100.11739195090016</v>
      </c>
      <c r="V20" s="172">
        <f>'BC Emissions by Year'!V20*1000/Indicators!W$12</f>
        <v>94.027042423109052</v>
      </c>
      <c r="W20" s="172">
        <f>'BC Emissions by Year'!W20*1000/Indicators!X$12</f>
        <v>98.275442317480582</v>
      </c>
      <c r="X20" s="172">
        <f>'BC Emissions by Year'!X20*1000/Indicators!Y$12</f>
        <v>95.735061635538841</v>
      </c>
      <c r="Y20" s="172">
        <f>'BC Emissions by Year'!Y20*1000/Indicators!Z$12</f>
        <v>93.819937757082968</v>
      </c>
      <c r="Z20" s="94">
        <f>AVERAGE(L20:S20)</f>
        <v>128.45391134313974</v>
      </c>
      <c r="AA20" s="94">
        <f t="shared" si="2"/>
        <v>97.177628523056214</v>
      </c>
      <c r="AB20" s="94">
        <f t="shared" si="3"/>
        <v>-31.276282820083523</v>
      </c>
      <c r="AC20" s="112">
        <f t="shared" si="1"/>
        <v>-0.24348252609089491</v>
      </c>
      <c r="AD20" s="122">
        <f>ROW()</f>
        <v>20</v>
      </c>
    </row>
    <row r="21" spans="1:30">
      <c r="A21" s="124" t="str">
        <f>CONCATENATE("'Stationary Combustion Sources'  above are sum of eight elements in Rows ",AD22, "-",AD29, ".")</f>
        <v>'Stationary Combustion Sources'  above are sum of eight elements in Rows 22-29.</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19"/>
      <c r="AA21" s="119"/>
      <c r="AB21" s="119"/>
      <c r="AC21" s="119"/>
      <c r="AD21" s="122">
        <f>ROW()</f>
        <v>21</v>
      </c>
    </row>
    <row r="22" spans="1:30">
      <c r="A22" s="95" t="s">
        <v>37</v>
      </c>
      <c r="B22" s="173">
        <f>'BC Emissions by Year'!B22*1000/Indicators!C$12</f>
        <v>6.720036395387547</v>
      </c>
      <c r="C22" s="173">
        <f>'BC Emissions by Year'!C22*1000/Indicators!D$12</f>
        <v>3.9402948762040788</v>
      </c>
      <c r="D22" s="173">
        <f>'BC Emissions by Year'!D22*1000/Indicators!E$12</f>
        <v>7.6050752159364547</v>
      </c>
      <c r="E22" s="173">
        <f>'BC Emissions by Year'!E22*1000/Indicators!F$12</f>
        <v>15.155982009901019</v>
      </c>
      <c r="F22" s="173">
        <f>'BC Emissions by Year'!F22*1000/Indicators!G$12</f>
        <v>13.566229403783979</v>
      </c>
      <c r="G22" s="173">
        <f>'BC Emissions by Year'!G22*1000/Indicators!H$12</f>
        <v>16.450130743131758</v>
      </c>
      <c r="H22" s="173">
        <f>'BC Emissions by Year'!H22*1000/Indicators!I$12</f>
        <v>2.7334395319427323</v>
      </c>
      <c r="I22" s="173">
        <f>'BC Emissions by Year'!I22*1000/Indicators!J$12</f>
        <v>5.2028745194929069</v>
      </c>
      <c r="J22" s="173">
        <f>'BC Emissions by Year'!J22*1000/Indicators!K$12</f>
        <v>10.210220461741679</v>
      </c>
      <c r="K22" s="173">
        <f>'BC Emissions by Year'!K22*1000/Indicators!L$12</f>
        <v>5.6464145639249139</v>
      </c>
      <c r="L22" s="173">
        <f>'BC Emissions by Year'!L22*1000/Indicators!M$12</f>
        <v>12.302227007511819</v>
      </c>
      <c r="M22" s="173">
        <f>'BC Emissions by Year'!M22*1000/Indicators!N$12</f>
        <v>15.675202554861871</v>
      </c>
      <c r="N22" s="173">
        <f>'BC Emissions by Year'!N22*1000/Indicators!O$12</f>
        <v>5.7995312178495624</v>
      </c>
      <c r="O22" s="173">
        <f>'BC Emissions by Year'!O22*1000/Indicators!P$12</f>
        <v>6.0865684471584744</v>
      </c>
      <c r="P22" s="173">
        <f>'BC Emissions by Year'!P22*1000/Indicators!Q$12</f>
        <v>7.1912173234641532</v>
      </c>
      <c r="Q22" s="173">
        <f>'BC Emissions by Year'!Q22*1000/Indicators!R$12</f>
        <v>7.3030556438673049</v>
      </c>
      <c r="R22" s="173">
        <f>'BC Emissions by Year'!R22*1000/Indicators!S$12</f>
        <v>7.9672979806760544</v>
      </c>
      <c r="S22" s="173">
        <f>'BC Emissions by Year'!S22*1000/Indicators!T$12</f>
        <v>5.8097991748480169</v>
      </c>
      <c r="T22" s="173">
        <f>'BC Emissions by Year'!T22*1000/Indicators!U$12</f>
        <v>7.4578510026260609</v>
      </c>
      <c r="U22" s="173">
        <f>'BC Emissions by Year'!U22*1000/Indicators!V$12</f>
        <v>6.878673330948641</v>
      </c>
      <c r="V22" s="173">
        <f>'BC Emissions by Year'!V22*1000/Indicators!W$12</f>
        <v>6.1441800786139344</v>
      </c>
      <c r="W22" s="173">
        <f>'BC Emissions by Year'!W22*1000/Indicators!X$12</f>
        <v>3.7766100804414968</v>
      </c>
      <c r="X22" s="173">
        <f>'BC Emissions by Year'!X22*1000/Indicators!Y$12</f>
        <v>4.3028022946200428</v>
      </c>
      <c r="Y22" s="173">
        <f>'BC Emissions by Year'!Y22*1000/Indicators!Z$12</f>
        <v>3.8679883743467189</v>
      </c>
      <c r="Z22" s="127">
        <f t="shared" ref="Z22:Z30" si="5">AVERAGE(L22:S22)</f>
        <v>8.516862418779656</v>
      </c>
      <c r="AA22" s="127">
        <f t="shared" si="2"/>
        <v>5.4046841935994827</v>
      </c>
      <c r="AB22" s="127">
        <f t="shared" si="3"/>
        <v>-3.1121782251801733</v>
      </c>
      <c r="AC22" s="136">
        <f t="shared" si="1"/>
        <v>-0.36541370191889322</v>
      </c>
      <c r="AD22" s="122">
        <f>ROW()</f>
        <v>22</v>
      </c>
    </row>
    <row r="23" spans="1:30">
      <c r="A23" s="99" t="s">
        <v>38</v>
      </c>
      <c r="B23" s="173">
        <f>'BC Emissions by Year'!B23*1000/Indicators!C$12</f>
        <v>10.101317534349805</v>
      </c>
      <c r="C23" s="173">
        <f>'BC Emissions by Year'!C23*1000/Indicators!D$12</f>
        <v>10.032341178966909</v>
      </c>
      <c r="D23" s="173">
        <f>'BC Emissions by Year'!D23*1000/Indicators!E$12</f>
        <v>8.2248714845908903</v>
      </c>
      <c r="E23" s="173">
        <f>'BC Emissions by Year'!E23*1000/Indicators!F$12</f>
        <v>5.4260242582977103</v>
      </c>
      <c r="F23" s="173">
        <f>'BC Emissions by Year'!F23*1000/Indicators!G$12</f>
        <v>5.1843394846690414</v>
      </c>
      <c r="G23" s="173">
        <f>'BC Emissions by Year'!G23*1000/Indicators!H$12</f>
        <v>4.1485714596291201</v>
      </c>
      <c r="H23" s="173">
        <f>'BC Emissions by Year'!H23*1000/Indicators!I$12</f>
        <v>5.2507743405352727</v>
      </c>
      <c r="I23" s="173">
        <f>'BC Emissions by Year'!I23*1000/Indicators!J$12</f>
        <v>3.0570440838574591</v>
      </c>
      <c r="J23" s="173">
        <f>'BC Emissions by Year'!J23*1000/Indicators!K$12</f>
        <v>2.8318280565473457</v>
      </c>
      <c r="K23" s="173">
        <f>'BC Emissions by Year'!K23*1000/Indicators!L$12</f>
        <v>3.1173954418492036</v>
      </c>
      <c r="L23" s="173">
        <f>'BC Emissions by Year'!L23*1000/Indicators!M$12</f>
        <v>2.6469547142617667</v>
      </c>
      <c r="M23" s="173">
        <f>'BC Emissions by Year'!M23*1000/Indicators!N$12</f>
        <v>2.7788769353270633</v>
      </c>
      <c r="N23" s="173">
        <f>'BC Emissions by Year'!N23*1000/Indicators!O$12</f>
        <v>3.1395305494204084</v>
      </c>
      <c r="O23" s="173">
        <f>'BC Emissions by Year'!O23*1000/Indicators!P$12</f>
        <v>2.9241841712932555</v>
      </c>
      <c r="P23" s="173">
        <f>'BC Emissions by Year'!P23*1000/Indicators!Q$12</f>
        <v>4.9164484689299464</v>
      </c>
      <c r="Q23" s="173">
        <f>'BC Emissions by Year'!Q23*1000/Indicators!R$12</f>
        <v>2.7157878002577247</v>
      </c>
      <c r="R23" s="173">
        <f>'BC Emissions by Year'!R23*1000/Indicators!S$12</f>
        <v>3.3076766750816229</v>
      </c>
      <c r="S23" s="173">
        <f>'BC Emissions by Year'!S23*1000/Indicators!T$12</f>
        <v>3.2360958750143292</v>
      </c>
      <c r="T23" s="173">
        <f>'BC Emissions by Year'!T23*1000/Indicators!U$12</f>
        <v>2.4377516621844739</v>
      </c>
      <c r="U23" s="173">
        <f>'BC Emissions by Year'!U23*1000/Indicators!V$12</f>
        <v>2.9965557533505374</v>
      </c>
      <c r="V23" s="173">
        <f>'BC Emissions by Year'!V23*1000/Indicators!W$12</f>
        <v>3.1570141877585542</v>
      </c>
      <c r="W23" s="173">
        <f>'BC Emissions by Year'!W23*1000/Indicators!X$12</f>
        <v>2.5257389884202133</v>
      </c>
      <c r="X23" s="173">
        <f>'BC Emissions by Year'!X23*1000/Indicators!Y$12</f>
        <v>2.683270580523673</v>
      </c>
      <c r="Y23" s="173">
        <f>'BC Emissions by Year'!Y23*1000/Indicators!Z$12</f>
        <v>2.4105775370275091</v>
      </c>
      <c r="Z23" s="127">
        <f t="shared" si="5"/>
        <v>3.2081943986982648</v>
      </c>
      <c r="AA23" s="127">
        <f t="shared" si="2"/>
        <v>2.7018181182108272</v>
      </c>
      <c r="AB23" s="127">
        <f t="shared" si="3"/>
        <v>-0.50637628048743766</v>
      </c>
      <c r="AC23" s="136">
        <f t="shared" si="1"/>
        <v>-0.15783840302598293</v>
      </c>
      <c r="AD23" s="122">
        <f>ROW()</f>
        <v>23</v>
      </c>
    </row>
    <row r="24" spans="1:30">
      <c r="A24" s="95" t="s">
        <v>39</v>
      </c>
      <c r="B24" s="173">
        <f>'BC Emissions by Year'!B24*1000/Indicators!C$12</f>
        <v>22.413305915593259</v>
      </c>
      <c r="C24" s="173">
        <f>'BC Emissions by Year'!C24*1000/Indicators!D$12</f>
        <v>16.386039335641488</v>
      </c>
      <c r="D24" s="173">
        <f>'BC Emissions by Year'!D24*1000/Indicators!E$12</f>
        <v>8.857126545359316</v>
      </c>
      <c r="E24" s="173">
        <f>'BC Emissions by Year'!E24*1000/Indicators!F$12</f>
        <v>9.1678356488284365</v>
      </c>
      <c r="F24" s="173">
        <f>'BC Emissions by Year'!F24*1000/Indicators!G$12</f>
        <v>14.422963470091963</v>
      </c>
      <c r="G24" s="173">
        <f>'BC Emissions by Year'!G24*1000/Indicators!H$12</f>
        <v>23.077718620187586</v>
      </c>
      <c r="H24" s="173">
        <f>'BC Emissions by Year'!H24*1000/Indicators!I$12</f>
        <v>28.647526199585947</v>
      </c>
      <c r="I24" s="173">
        <f>'BC Emissions by Year'!I24*1000/Indicators!J$12</f>
        <v>18.117155830334024</v>
      </c>
      <c r="J24" s="173">
        <f>'BC Emissions by Year'!J24*1000/Indicators!K$12</f>
        <v>23.130508175721928</v>
      </c>
      <c r="K24" s="173">
        <f>'BC Emissions by Year'!K24*1000/Indicators!L$12</f>
        <v>31.367523660403549</v>
      </c>
      <c r="L24" s="173">
        <f>'BC Emissions by Year'!L24*1000/Indicators!M$12</f>
        <v>22.426633255254757</v>
      </c>
      <c r="M24" s="173">
        <f>'BC Emissions by Year'!M24*1000/Indicators!N$12</f>
        <v>32.205548804443119</v>
      </c>
      <c r="N24" s="173">
        <f>'BC Emissions by Year'!N24*1000/Indicators!O$12</f>
        <v>32.553641538607849</v>
      </c>
      <c r="O24" s="173">
        <f>'BC Emissions by Year'!O24*1000/Indicators!P$12</f>
        <v>33.430050726787528</v>
      </c>
      <c r="P24" s="173">
        <f>'BC Emissions by Year'!P24*1000/Indicators!Q$12</f>
        <v>34.24574239808836</v>
      </c>
      <c r="Q24" s="173">
        <f>'BC Emissions by Year'!Q24*1000/Indicators!R$12</f>
        <v>29.511247818525685</v>
      </c>
      <c r="R24" s="173">
        <f>'BC Emissions by Year'!R24*1000/Indicators!S$12</f>
        <v>32.532535005490928</v>
      </c>
      <c r="S24" s="173">
        <f>'BC Emissions by Year'!S24*1000/Indicators!T$12</f>
        <v>30.09173270148068</v>
      </c>
      <c r="T24" s="173">
        <f>'BC Emissions by Year'!T24*1000/Indicators!U$12</f>
        <v>30.369575215555621</v>
      </c>
      <c r="U24" s="173">
        <f>'BC Emissions by Year'!U24*1000/Indicators!V$12</f>
        <v>30.204481206078807</v>
      </c>
      <c r="V24" s="173">
        <f>'BC Emissions by Year'!V24*1000/Indicators!W$12</f>
        <v>30.167932870605327</v>
      </c>
      <c r="W24" s="173">
        <f>'BC Emissions by Year'!W24*1000/Indicators!X$12</f>
        <v>32.627379087534841</v>
      </c>
      <c r="X24" s="173">
        <f>'BC Emissions by Year'!X24*1000/Indicators!Y$12</f>
        <v>31.368752563900568</v>
      </c>
      <c r="Y24" s="173">
        <f>'BC Emissions by Year'!Y24*1000/Indicators!Z$12</f>
        <v>32.054361410868559</v>
      </c>
      <c r="Z24" s="127">
        <f t="shared" si="5"/>
        <v>30.874641531084862</v>
      </c>
      <c r="AA24" s="127">
        <f t="shared" si="2"/>
        <v>31.132080392423948</v>
      </c>
      <c r="AB24" s="127">
        <f t="shared" si="3"/>
        <v>0.25743886133908589</v>
      </c>
      <c r="AC24" s="136">
        <f t="shared" si="1"/>
        <v>8.3381975813352893E-3</v>
      </c>
      <c r="AD24" s="122">
        <f>ROW()</f>
        <v>24</v>
      </c>
    </row>
    <row r="25" spans="1:30">
      <c r="A25" s="99" t="s">
        <v>40</v>
      </c>
      <c r="B25" s="173">
        <f>'BC Emissions by Year'!B25*1000/Indicators!C$12</f>
        <v>54.274979184718028</v>
      </c>
      <c r="C25" s="173">
        <f>'BC Emissions by Year'!C25*1000/Indicators!D$12</f>
        <v>51.40981452548278</v>
      </c>
      <c r="D25" s="173">
        <f>'BC Emissions by Year'!D25*1000/Indicators!E$12</f>
        <v>44.983102632680477</v>
      </c>
      <c r="E25" s="173">
        <f>'BC Emissions by Year'!E25*1000/Indicators!F$12</f>
        <v>46.470913296368522</v>
      </c>
      <c r="F25" s="173">
        <f>'BC Emissions by Year'!F25*1000/Indicators!G$12</f>
        <v>46.639394979142274</v>
      </c>
      <c r="G25" s="173">
        <f>'BC Emissions by Year'!G25*1000/Indicators!H$12</f>
        <v>51.450099522006873</v>
      </c>
      <c r="H25" s="173">
        <f>'BC Emissions by Year'!H25*1000/Indicators!I$12</f>
        <v>54.35207649430621</v>
      </c>
      <c r="I25" s="173">
        <f>'BC Emissions by Year'!I25*1000/Indicators!J$12</f>
        <v>49.422619837247687</v>
      </c>
      <c r="J25" s="173">
        <f>'BC Emissions by Year'!J25*1000/Indicators!K$12</f>
        <v>45.463267566005904</v>
      </c>
      <c r="K25" s="173">
        <f>'BC Emissions by Year'!K25*1000/Indicators!L$12</f>
        <v>48.690413705521614</v>
      </c>
      <c r="L25" s="173">
        <f>'BC Emissions by Year'!L25*1000/Indicators!M$12</f>
        <v>49.820983860581968</v>
      </c>
      <c r="M25" s="173">
        <f>'BC Emissions by Year'!M25*1000/Indicators!N$12</f>
        <v>49.412468802671249</v>
      </c>
      <c r="N25" s="173">
        <f>'BC Emissions by Year'!N25*1000/Indicators!O$12</f>
        <v>41.257792212675774</v>
      </c>
      <c r="O25" s="173">
        <f>'BC Emissions by Year'!O25*1000/Indicators!P$12</f>
        <v>40.831834649351194</v>
      </c>
      <c r="P25" s="173">
        <f>'BC Emissions by Year'!P25*1000/Indicators!Q$12</f>
        <v>37.399235754187053</v>
      </c>
      <c r="Q25" s="173">
        <f>'BC Emissions by Year'!Q25*1000/Indicators!R$12</f>
        <v>34.69994800967627</v>
      </c>
      <c r="R25" s="173">
        <f>'BC Emissions by Year'!R25*1000/Indicators!S$12</f>
        <v>24.783036332122862</v>
      </c>
      <c r="S25" s="173">
        <f>'BC Emissions by Year'!S25*1000/Indicators!T$12</f>
        <v>23.654249869904103</v>
      </c>
      <c r="T25" s="173">
        <f>'BC Emissions by Year'!T25*1000/Indicators!U$12</f>
        <v>20.411452983950944</v>
      </c>
      <c r="U25" s="173">
        <f>'BC Emissions by Year'!U25*1000/Indicators!V$12</f>
        <v>20.805984924282974</v>
      </c>
      <c r="V25" s="173">
        <f>'BC Emissions by Year'!V25*1000/Indicators!W$12</f>
        <v>20.252986568729419</v>
      </c>
      <c r="W25" s="173">
        <f>'BC Emissions by Year'!W25*1000/Indicators!X$12</f>
        <v>20.273452343284461</v>
      </c>
      <c r="X25" s="173">
        <f>'BC Emissions by Year'!X25*1000/Indicators!Y$12</f>
        <v>20.311739434992258</v>
      </c>
      <c r="Y25" s="173">
        <f>'BC Emissions by Year'!Y25*1000/Indicators!Z$12</f>
        <v>20.583929751038688</v>
      </c>
      <c r="Z25" s="127">
        <f t="shared" si="5"/>
        <v>37.732443686396309</v>
      </c>
      <c r="AA25" s="127">
        <f t="shared" si="2"/>
        <v>20.439924334379793</v>
      </c>
      <c r="AB25" s="127">
        <f t="shared" si="3"/>
        <v>-17.292519352016516</v>
      </c>
      <c r="AC25" s="136">
        <f t="shared" si="1"/>
        <v>-0.45829312025849506</v>
      </c>
      <c r="AD25" s="122">
        <f>ROW()</f>
        <v>25</v>
      </c>
    </row>
    <row r="26" spans="1:30">
      <c r="A26" s="99" t="s">
        <v>41</v>
      </c>
      <c r="B26" s="173">
        <f>'BC Emissions by Year'!B26*1000/Indicators!C$12</f>
        <v>2.5590740931479026</v>
      </c>
      <c r="C26" s="173">
        <f>'BC Emissions by Year'!C26*1000/Indicators!D$12</f>
        <v>2.2479681902278617</v>
      </c>
      <c r="D26" s="173">
        <f>'BC Emissions by Year'!D26*1000/Indicators!E$12</f>
        <v>2.59736949522076</v>
      </c>
      <c r="E26" s="173">
        <f>'BC Emissions by Year'!E26*1000/Indicators!F$12</f>
        <v>2.6584616295525092</v>
      </c>
      <c r="F26" s="173">
        <f>'BC Emissions by Year'!F26*1000/Indicators!G$12</f>
        <v>2.1503944386507676</v>
      </c>
      <c r="G26" s="173">
        <f>'BC Emissions by Year'!G26*1000/Indicators!H$12</f>
        <v>1.4715729715753951</v>
      </c>
      <c r="H26" s="173">
        <f>'BC Emissions by Year'!H26*1000/Indicators!I$12</f>
        <v>1.4934852991135792</v>
      </c>
      <c r="I26" s="173">
        <f>'BC Emissions by Year'!I26*1000/Indicators!J$12</f>
        <v>0.88083350403658922</v>
      </c>
      <c r="J26" s="173">
        <f>'BC Emissions by Year'!J26*1000/Indicators!K$12</f>
        <v>0.69519540900131405</v>
      </c>
      <c r="K26" s="173">
        <f>'BC Emissions by Year'!K26*1000/Indicators!L$12</f>
        <v>0.57570390576771169</v>
      </c>
      <c r="L26" s="173">
        <f>'BC Emissions by Year'!L26*1000/Indicators!M$12</f>
        <v>0.48662747611338603</v>
      </c>
      <c r="M26" s="173">
        <f>'BC Emissions by Year'!M26*1000/Indicators!N$12</f>
        <v>0.45678108624746855</v>
      </c>
      <c r="N26" s="173">
        <f>'BC Emissions by Year'!N26*1000/Indicators!O$12</f>
        <v>0.46305757025518535</v>
      </c>
      <c r="O26" s="173">
        <f>'BC Emissions by Year'!O26*1000/Indicators!P$12</f>
        <v>0.50062873918969608</v>
      </c>
      <c r="P26" s="173">
        <f>'BC Emissions by Year'!P26*1000/Indicators!Q$12</f>
        <v>0.59812412667319625</v>
      </c>
      <c r="Q26" s="173">
        <f>'BC Emissions by Year'!Q26*1000/Indicators!R$12</f>
        <v>0.61205111578028215</v>
      </c>
      <c r="R26" s="173">
        <f>'BC Emissions by Year'!R26*1000/Indicators!S$12</f>
        <v>0.62483685485685592</v>
      </c>
      <c r="S26" s="173">
        <f>'BC Emissions by Year'!S26*1000/Indicators!T$12</f>
        <v>0.63675842737679633</v>
      </c>
      <c r="T26" s="173">
        <f>'BC Emissions by Year'!T26*1000/Indicators!U$12</f>
        <v>0.52481793094796003</v>
      </c>
      <c r="U26" s="173">
        <f>'BC Emissions by Year'!U26*1000/Indicators!V$12</f>
        <v>0.32467404718506387</v>
      </c>
      <c r="V26" s="173">
        <f>'BC Emissions by Year'!V26*1000/Indicators!W$12</f>
        <v>0.40817314681898842</v>
      </c>
      <c r="W26" s="173">
        <f>'BC Emissions by Year'!W26*1000/Indicators!X$12</f>
        <v>0.91395867814280529</v>
      </c>
      <c r="X26" s="173">
        <f>'BC Emissions by Year'!X26*1000/Indicators!Y$12</f>
        <v>0.90416665940395213</v>
      </c>
      <c r="Y26" s="173">
        <f>'BC Emissions by Year'!Y26*1000/Indicators!Z$12</f>
        <v>0.75313222825228365</v>
      </c>
      <c r="Z26" s="127">
        <f t="shared" si="5"/>
        <v>0.54735817456160829</v>
      </c>
      <c r="AA26" s="127">
        <f t="shared" si="2"/>
        <v>0.63815378179184223</v>
      </c>
      <c r="AB26" s="127">
        <f t="shared" si="3"/>
        <v>9.0795607230233943E-2</v>
      </c>
      <c r="AC26" s="136">
        <f t="shared" si="1"/>
        <v>0.16587969532555941</v>
      </c>
      <c r="AD26" s="122">
        <f>ROW()</f>
        <v>26</v>
      </c>
    </row>
    <row r="27" spans="1:30">
      <c r="A27" s="99" t="s">
        <v>42</v>
      </c>
      <c r="B27" s="173">
        <f>'BC Emissions by Year'!B27*1000/Indicators!C$12</f>
        <v>23.750448186208157</v>
      </c>
      <c r="C27" s="173">
        <f>'BC Emissions by Year'!C27*1000/Indicators!D$12</f>
        <v>25.867236347369779</v>
      </c>
      <c r="D27" s="173">
        <f>'BC Emissions by Year'!D27*1000/Indicators!E$12</f>
        <v>26.051129881830018</v>
      </c>
      <c r="E27" s="173">
        <f>'BC Emissions by Year'!E27*1000/Indicators!F$12</f>
        <v>27.900068055031728</v>
      </c>
      <c r="F27" s="173">
        <f>'BC Emissions by Year'!F27*1000/Indicators!G$12</f>
        <v>25.073724483221877</v>
      </c>
      <c r="G27" s="173">
        <f>'BC Emissions by Year'!G27*1000/Indicators!H$12</f>
        <v>25.003403531201265</v>
      </c>
      <c r="H27" s="173">
        <f>'BC Emissions by Year'!H27*1000/Indicators!I$12</f>
        <v>24.66647233300219</v>
      </c>
      <c r="I27" s="173">
        <f>'BC Emissions by Year'!I27*1000/Indicators!J$12</f>
        <v>23.113085067983999</v>
      </c>
      <c r="J27" s="173">
        <f>'BC Emissions by Year'!J27*1000/Indicators!K$12</f>
        <v>20.157137323001464</v>
      </c>
      <c r="K27" s="173">
        <f>'BC Emissions by Year'!K27*1000/Indicators!L$12</f>
        <v>20.166307425623788</v>
      </c>
      <c r="L27" s="173">
        <f>'BC Emissions by Year'!L27*1000/Indicators!M$12</f>
        <v>21.939282627571838</v>
      </c>
      <c r="M27" s="173">
        <f>'BC Emissions by Year'!M27*1000/Indicators!N$12</f>
        <v>21.799383437447357</v>
      </c>
      <c r="N27" s="173">
        <f>'BC Emissions by Year'!N27*1000/Indicators!O$12</f>
        <v>24.730262428524217</v>
      </c>
      <c r="O27" s="173">
        <f>'BC Emissions by Year'!O27*1000/Indicators!P$12</f>
        <v>19.692279093398671</v>
      </c>
      <c r="P27" s="173">
        <f>'BC Emissions by Year'!P27*1000/Indicators!Q$12</f>
        <v>18.240257745098418</v>
      </c>
      <c r="Q27" s="173">
        <f>'BC Emissions by Year'!Q27*1000/Indicators!R$12</f>
        <v>16.537802925415736</v>
      </c>
      <c r="R27" s="173">
        <f>'BC Emissions by Year'!R27*1000/Indicators!S$12</f>
        <v>15.675821991997191</v>
      </c>
      <c r="S27" s="173">
        <f>'BC Emissions by Year'!S27*1000/Indicators!T$12</f>
        <v>14.82404602978678</v>
      </c>
      <c r="T27" s="173">
        <f>'BC Emissions by Year'!T27*1000/Indicators!U$12</f>
        <v>15.58019283621501</v>
      </c>
      <c r="U27" s="173">
        <f>'BC Emissions by Year'!U27*1000/Indicators!V$12</f>
        <v>14.192584809439493</v>
      </c>
      <c r="V27" s="173">
        <f>'BC Emissions by Year'!V27*1000/Indicators!W$12</f>
        <v>12.514720126005537</v>
      </c>
      <c r="W27" s="173">
        <f>'BC Emissions by Year'!W27*1000/Indicators!X$12</f>
        <v>13.731685121300712</v>
      </c>
      <c r="X27" s="173">
        <f>'BC Emissions by Year'!X27*1000/Indicators!Y$12</f>
        <v>13.347559522314091</v>
      </c>
      <c r="Y27" s="173">
        <f>'BC Emissions by Year'!Y27*1000/Indicators!Z$12</f>
        <v>12.04678816697942</v>
      </c>
      <c r="Z27" s="127">
        <f t="shared" si="5"/>
        <v>19.179892034905027</v>
      </c>
      <c r="AA27" s="127">
        <f t="shared" si="2"/>
        <v>13.568921763709044</v>
      </c>
      <c r="AB27" s="127">
        <f t="shared" si="3"/>
        <v>-5.610970271195983</v>
      </c>
      <c r="AC27" s="136">
        <f t="shared" si="1"/>
        <v>-0.29254441375294044</v>
      </c>
      <c r="AD27" s="122">
        <f>ROW()</f>
        <v>27</v>
      </c>
    </row>
    <row r="28" spans="1:30">
      <c r="A28" s="99" t="s">
        <v>43</v>
      </c>
      <c r="B28" s="173">
        <f>'BC Emissions by Year'!B28*1000/Indicators!C$12</f>
        <v>39.441178695636474</v>
      </c>
      <c r="C28" s="173">
        <f>'BC Emissions by Year'!C28*1000/Indicators!D$12</f>
        <v>38.326221181361333</v>
      </c>
      <c r="D28" s="173">
        <f>'BC Emissions by Year'!D28*1000/Indicators!E$12</f>
        <v>36.287744322778842</v>
      </c>
      <c r="E28" s="173">
        <f>'BC Emissions by Year'!E28*1000/Indicators!F$12</f>
        <v>38.557493004847743</v>
      </c>
      <c r="F28" s="173">
        <f>'BC Emissions by Year'!F28*1000/Indicators!G$12</f>
        <v>36.052857515403872</v>
      </c>
      <c r="G28" s="173">
        <f>'BC Emissions by Year'!G28*1000/Indicators!H$12</f>
        <v>35.143886802254116</v>
      </c>
      <c r="H28" s="173">
        <f>'BC Emissions by Year'!H28*1000/Indicators!I$12</f>
        <v>37.907431731605293</v>
      </c>
      <c r="I28" s="173">
        <f>'BC Emissions by Year'!I28*1000/Indicators!J$12</f>
        <v>33.878109176630829</v>
      </c>
      <c r="J28" s="173">
        <f>'BC Emissions by Year'!J28*1000/Indicators!K$12</f>
        <v>33.019226315167302</v>
      </c>
      <c r="K28" s="173">
        <f>'BC Emissions by Year'!K28*1000/Indicators!L$12</f>
        <v>34.100608106012793</v>
      </c>
      <c r="L28" s="173">
        <f>'BC Emissions by Year'!L28*1000/Indicators!M$12</f>
        <v>31.565718565275347</v>
      </c>
      <c r="M28" s="173">
        <f>'BC Emissions by Year'!M28*1000/Indicators!N$12</f>
        <v>31.064084917208802</v>
      </c>
      <c r="N28" s="173">
        <f>'BC Emissions by Year'!N28*1000/Indicators!O$12</f>
        <v>28.505858097413984</v>
      </c>
      <c r="O28" s="173">
        <f>'BC Emissions by Year'!O28*1000/Indicators!P$12</f>
        <v>26.509701255955623</v>
      </c>
      <c r="P28" s="173">
        <f>'BC Emissions by Year'!P28*1000/Indicators!Q$12</f>
        <v>25.305732154137356</v>
      </c>
      <c r="Q28" s="173">
        <f>'BC Emissions by Year'!Q28*1000/Indicators!R$12</f>
        <v>26.432882897434247</v>
      </c>
      <c r="R28" s="173">
        <f>'BC Emissions by Year'!R28*1000/Indicators!S$12</f>
        <v>25.799285555438583</v>
      </c>
      <c r="S28" s="173">
        <f>'BC Emissions by Year'!S28*1000/Indicators!T$12</f>
        <v>24.777079341409721</v>
      </c>
      <c r="T28" s="173">
        <f>'BC Emissions by Year'!T28*1000/Indicators!U$12</f>
        <v>24.006659400062848</v>
      </c>
      <c r="U28" s="173">
        <f>'BC Emissions by Year'!U28*1000/Indicators!V$12</f>
        <v>24.47386745214806</v>
      </c>
      <c r="V28" s="173">
        <f>'BC Emissions by Year'!V28*1000/Indicators!W$12</f>
        <v>19.851424520877714</v>
      </c>
      <c r="W28" s="173">
        <f>'BC Emissions by Year'!W28*1000/Indicators!X$12</f>
        <v>23.077811019204631</v>
      </c>
      <c r="X28" s="173">
        <f>'BC Emissions by Year'!X28*1000/Indicators!Y$12</f>
        <v>20.992738071874207</v>
      </c>
      <c r="Y28" s="173">
        <f>'BC Emissions by Year'!Y28*1000/Indicators!Z$12</f>
        <v>20.322894943663684</v>
      </c>
      <c r="Z28" s="127">
        <f t="shared" si="5"/>
        <v>27.495042848034206</v>
      </c>
      <c r="AA28" s="127">
        <f t="shared" si="2"/>
        <v>22.120899234638529</v>
      </c>
      <c r="AB28" s="127">
        <f t="shared" si="3"/>
        <v>-5.3741436133956775</v>
      </c>
      <c r="AC28" s="136">
        <f t="shared" si="1"/>
        <v>-0.19545863751144904</v>
      </c>
      <c r="AD28" s="122">
        <f>ROW()</f>
        <v>28</v>
      </c>
    </row>
    <row r="29" spans="1:30">
      <c r="A29" s="99" t="s">
        <v>44</v>
      </c>
      <c r="B29" s="173">
        <f>'BC Emissions by Year'!B29*1000/Indicators!C$12</f>
        <v>2.6914537623141332</v>
      </c>
      <c r="C29" s="173">
        <f>'BC Emissions by Year'!C29*1000/Indicators!D$12</f>
        <v>3.1163882604436819</v>
      </c>
      <c r="D29" s="173">
        <f>'BC Emissions by Year'!D29*1000/Indicators!E$12</f>
        <v>3.0127783217432973</v>
      </c>
      <c r="E29" s="173">
        <f>'BC Emissions by Year'!E29*1000/Indicators!F$12</f>
        <v>2.8941269391454738</v>
      </c>
      <c r="F29" s="173">
        <f>'BC Emissions by Year'!F29*1000/Indicators!G$12</f>
        <v>1.5227608142552489</v>
      </c>
      <c r="G29" s="173">
        <f>'BC Emissions by Year'!G29*1000/Indicators!H$12</f>
        <v>1.1238483589859962</v>
      </c>
      <c r="H29" s="173">
        <f>'BC Emissions by Year'!H29*1000/Indicators!I$12</f>
        <v>1.3466468918166636</v>
      </c>
      <c r="I29" s="173">
        <f>'BC Emissions by Year'!I29*1000/Indicators!J$12</f>
        <v>1.8684188905443329</v>
      </c>
      <c r="J29" s="173">
        <f>'BC Emissions by Year'!J29*1000/Indicators!K$12</f>
        <v>1.72575101565922</v>
      </c>
      <c r="K29" s="173">
        <f>'BC Emissions by Year'!K29*1000/Indicators!L$12</f>
        <v>1.7442585413776397</v>
      </c>
      <c r="L29" s="173">
        <f>'BC Emissions by Year'!L29*1000/Indicators!M$12</f>
        <v>2.023104485921976</v>
      </c>
      <c r="M29" s="173">
        <f>'BC Emissions by Year'!M29*1000/Indicators!N$12</f>
        <v>2.2957110283958642</v>
      </c>
      <c r="N29" s="173">
        <f>'BC Emissions by Year'!N29*1000/Indicators!O$12</f>
        <v>0.80107483365424426</v>
      </c>
      <c r="O29" s="173">
        <f>'BC Emissions by Year'!O29*1000/Indicators!P$12</f>
        <v>0.50642687145484522</v>
      </c>
      <c r="P29" s="173">
        <f>'BC Emissions by Year'!P29*1000/Indicators!Q$12</f>
        <v>0.41912879873532993</v>
      </c>
      <c r="Q29" s="173">
        <f>'BC Emissions by Year'!Q29*1000/Indicators!R$12</f>
        <v>0.39618442655606195</v>
      </c>
      <c r="R29" s="173">
        <f>'BC Emissions by Year'!R29*1000/Indicators!S$12</f>
        <v>0.38916588348569603</v>
      </c>
      <c r="S29" s="173">
        <f>'BC Emissions by Year'!S29*1000/Indicators!T$12</f>
        <v>0.36501367723471628</v>
      </c>
      <c r="T29" s="173">
        <f>'BC Emissions by Year'!T29*1000/Indicators!U$12</f>
        <v>0.30259402268279223</v>
      </c>
      <c r="U29" s="173">
        <f>'BC Emissions by Year'!U29*1000/Indicators!V$12</f>
        <v>0.24057042746660903</v>
      </c>
      <c r="V29" s="173">
        <f>'BC Emissions by Year'!V29*1000/Indicators!W$12</f>
        <v>1.5306109236995833</v>
      </c>
      <c r="W29" s="173">
        <f>'BC Emissions by Year'!W29*1000/Indicators!X$12</f>
        <v>1.3488069991514127</v>
      </c>
      <c r="X29" s="173">
        <f>'BC Emissions by Year'!X29*1000/Indicators!Y$12</f>
        <v>1.8240325079100437</v>
      </c>
      <c r="Y29" s="173">
        <f>'BC Emissions by Year'!Y29*1000/Indicators!Z$12</f>
        <v>1.7802653449060954</v>
      </c>
      <c r="Z29" s="127">
        <f t="shared" si="5"/>
        <v>0.89947625067984194</v>
      </c>
      <c r="AA29" s="127">
        <f t="shared" si="2"/>
        <v>1.1711467043027561</v>
      </c>
      <c r="AB29" s="127">
        <f t="shared" si="3"/>
        <v>0.2716704536229142</v>
      </c>
      <c r="AC29" s="136">
        <f t="shared" si="1"/>
        <v>0.30203182509552673</v>
      </c>
      <c r="AD29" s="122">
        <f>ROW()</f>
        <v>29</v>
      </c>
    </row>
    <row r="30" spans="1:30" ht="16.2">
      <c r="A30" s="100" t="s">
        <v>45</v>
      </c>
      <c r="B30" s="172">
        <f>'BC Emissions by Year'!B32*1000/Indicators!C$12</f>
        <v>156.59991545163064</v>
      </c>
      <c r="C30" s="172">
        <f>'BC Emissions by Year'!C32*1000/Indicators!D$12</f>
        <v>159.01718997084095</v>
      </c>
      <c r="D30" s="172">
        <f>'BC Emissions by Year'!D32*1000/Indicators!E$12</f>
        <v>156.86529087396775</v>
      </c>
      <c r="E30" s="172">
        <f>'BC Emissions by Year'!E32*1000/Indicators!F$12</f>
        <v>153.99318615230072</v>
      </c>
      <c r="F30" s="172">
        <f>'BC Emissions by Year'!F32*1000/Indicators!G$12</f>
        <v>158.56507398719864</v>
      </c>
      <c r="G30" s="172">
        <f>'BC Emissions by Year'!G32*1000/Indicators!H$12</f>
        <v>162.93990815666317</v>
      </c>
      <c r="H30" s="172">
        <f>'BC Emissions by Year'!H32*1000/Indicators!I$12</f>
        <v>163.65883168907962</v>
      </c>
      <c r="I30" s="172">
        <f>'BC Emissions by Year'!I32*1000/Indicators!J$12</f>
        <v>163.3242225117923</v>
      </c>
      <c r="J30" s="172">
        <f>'BC Emissions by Year'!J32*1000/Indicators!K$12</f>
        <v>164.51031979039374</v>
      </c>
      <c r="K30" s="172">
        <f>'BC Emissions by Year'!K32*1000/Indicators!L$12</f>
        <v>158.96592021827237</v>
      </c>
      <c r="L30" s="172">
        <f>'BC Emissions by Year'!L32*1000/Indicators!M$12</f>
        <v>153.32983951184701</v>
      </c>
      <c r="M30" s="172">
        <f>'BC Emissions by Year'!M32*1000/Indicators!N$12</f>
        <v>152.66640825796421</v>
      </c>
      <c r="N30" s="172">
        <f>'BC Emissions by Year'!N32*1000/Indicators!O$12</f>
        <v>146.11389816535981</v>
      </c>
      <c r="O30" s="172">
        <f>'BC Emissions by Year'!O32*1000/Indicators!P$12</f>
        <v>151.55480971798684</v>
      </c>
      <c r="P30" s="172">
        <f>'BC Emissions by Year'!P32*1000/Indicators!Q$12</f>
        <v>150.27784016479148</v>
      </c>
      <c r="Q30" s="172">
        <f>'BC Emissions by Year'!Q32*1000/Indicators!R$12</f>
        <v>136.91969596019879</v>
      </c>
      <c r="R30" s="172">
        <f>'BC Emissions by Year'!R32*1000/Indicators!S$12</f>
        <v>128.85673532046411</v>
      </c>
      <c r="S30" s="172">
        <f>'BC Emissions by Year'!S32*1000/Indicators!T$12</f>
        <v>127.52502144158203</v>
      </c>
      <c r="T30" s="172">
        <f>'BC Emissions by Year'!T32*1000/Indicators!U$12</f>
        <v>128.39566726514113</v>
      </c>
      <c r="U30" s="172">
        <f>'BC Emissions by Year'!U32*1000/Indicators!V$12</f>
        <v>120.55728077645988</v>
      </c>
      <c r="V30" s="172">
        <f>'BC Emissions by Year'!V32*1000/Indicators!W$12</f>
        <v>119.40082020552444</v>
      </c>
      <c r="W30" s="172">
        <f>'BC Emissions by Year'!W32*1000/Indicators!X$12</f>
        <v>108.97206833007915</v>
      </c>
      <c r="X30" s="172">
        <f>'BC Emissions by Year'!X32*1000/Indicators!Y$12</f>
        <v>113.3875659164181</v>
      </c>
      <c r="Y30" s="172">
        <f>'BC Emissions by Year'!Y32*1000/Indicators!Z$12</f>
        <v>115.04291338865275</v>
      </c>
      <c r="Z30" s="94">
        <f t="shared" si="5"/>
        <v>143.40553106752432</v>
      </c>
      <c r="AA30" s="94">
        <f t="shared" si="2"/>
        <v>117.62605264704591</v>
      </c>
      <c r="AB30" s="94">
        <f t="shared" si="3"/>
        <v>-25.779478420478412</v>
      </c>
      <c r="AC30" s="112">
        <f t="shared" si="1"/>
        <v>-0.17976627699485187</v>
      </c>
      <c r="AD30" s="122">
        <f>ROW()</f>
        <v>30</v>
      </c>
    </row>
    <row r="31" spans="1:30">
      <c r="A31" s="124" t="str">
        <f>CONCATENATE("'Transport' figures above are sum of these five Rows: ",AD32, ", ", AD33, ", ", AD43, ", ",AD44, " and ",AD45, ".")</f>
        <v>'Transport' figures above are sum of these five Rows: 32, 33, 43, 44 and 45.</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94"/>
      <c r="AA31" s="94"/>
      <c r="AB31" s="94"/>
      <c r="AC31" s="112"/>
      <c r="AD31" s="122">
        <f>ROW()</f>
        <v>31</v>
      </c>
    </row>
    <row r="32" spans="1:30">
      <c r="A32" s="95" t="s">
        <v>46</v>
      </c>
      <c r="B32" s="173">
        <f>'BC Emissions by Year'!B34*1000/Indicators!C$12</f>
        <v>11.124630054745305</v>
      </c>
      <c r="C32" s="173">
        <f>'BC Emissions by Year'!C34*1000/Indicators!D$12</f>
        <v>9.9798636540283976</v>
      </c>
      <c r="D32" s="173">
        <f>'BC Emissions by Year'!D34*1000/Indicators!E$12</f>
        <v>9.5880450526494219</v>
      </c>
      <c r="E32" s="173">
        <f>'BC Emissions by Year'!E34*1000/Indicators!F$12</f>
        <v>8.7405618757667298</v>
      </c>
      <c r="F32" s="173">
        <f>'BC Emissions by Year'!F34*1000/Indicators!G$12</f>
        <v>8.9522008873394121</v>
      </c>
      <c r="G32" s="173">
        <f>'BC Emissions by Year'!G34*1000/Indicators!H$12</f>
        <v>9.4842787222748104</v>
      </c>
      <c r="H32" s="173">
        <f>'BC Emissions by Year'!H34*1000/Indicators!I$12</f>
        <v>10.466841423517042</v>
      </c>
      <c r="I32" s="173">
        <f>'BC Emissions by Year'!I34*1000/Indicators!J$12</f>
        <v>10.340376080219668</v>
      </c>
      <c r="J32" s="173">
        <f>'BC Emissions by Year'!J34*1000/Indicators!K$12</f>
        <v>10.890565381905839</v>
      </c>
      <c r="K32" s="173">
        <f>'BC Emissions by Year'!K34*1000/Indicators!L$12</f>
        <v>10.878014018403098</v>
      </c>
      <c r="L32" s="173">
        <f>'BC Emissions by Year'!L34*1000/Indicators!M$12</f>
        <v>10.120812454651038</v>
      </c>
      <c r="M32" s="173">
        <f>'BC Emissions by Year'!M34*1000/Indicators!N$12</f>
        <v>8.9798279660312108</v>
      </c>
      <c r="N32" s="173">
        <f>'BC Emissions by Year'!N34*1000/Indicators!O$12</f>
        <v>8.4612057909267744</v>
      </c>
      <c r="O32" s="173">
        <f>'BC Emissions by Year'!O34*1000/Indicators!P$12</f>
        <v>8.285751961954464</v>
      </c>
      <c r="P32" s="173">
        <f>'BC Emissions by Year'!P34*1000/Indicators!Q$12</f>
        <v>8.7100935954120899</v>
      </c>
      <c r="Q32" s="173">
        <f>'BC Emissions by Year'!Q34*1000/Indicators!R$12</f>
        <v>8.5411876084304499</v>
      </c>
      <c r="R32" s="173">
        <f>'BC Emissions by Year'!R34*1000/Indicators!S$12</f>
        <v>7.9818656775681056</v>
      </c>
      <c r="S32" s="173">
        <f>'BC Emissions by Year'!S34*1000/Indicators!T$12</f>
        <v>7.562534860173324</v>
      </c>
      <c r="T32" s="173">
        <f>'BC Emissions by Year'!T34*1000/Indicators!U$12</f>
        <v>7.0532223006546442</v>
      </c>
      <c r="U32" s="173">
        <f>'BC Emissions by Year'!U34*1000/Indicators!V$12</f>
        <v>6.4372639019020186</v>
      </c>
      <c r="V32" s="173">
        <f>'BC Emissions by Year'!V34*1000/Indicators!W$12</f>
        <v>5.9566811902019001</v>
      </c>
      <c r="W32" s="173">
        <f>'BC Emissions by Year'!W34*1000/Indicators!X$12</f>
        <v>5.4253887488516357</v>
      </c>
      <c r="X32" s="173">
        <f>'BC Emissions by Year'!X34*1000/Indicators!Y$12</f>
        <v>6.1338435612004938</v>
      </c>
      <c r="Y32" s="173">
        <f>'BC Emissions by Year'!Y34*1000/Indicators!Z$12</f>
        <v>6.153456158636641</v>
      </c>
      <c r="Z32" s="94">
        <f>AVERAGE(L32:S32)</f>
        <v>8.5804099893934325</v>
      </c>
      <c r="AA32" s="94">
        <f t="shared" si="2"/>
        <v>6.1933093102412222</v>
      </c>
      <c r="AB32" s="94">
        <f t="shared" si="3"/>
        <v>-2.3871006791522102</v>
      </c>
      <c r="AC32" s="113">
        <f t="shared" si="1"/>
        <v>-0.27820356860604506</v>
      </c>
      <c r="AD32" s="122">
        <f>ROW()</f>
        <v>32</v>
      </c>
    </row>
    <row r="33" spans="1:30">
      <c r="A33" s="95" t="s">
        <v>47</v>
      </c>
      <c r="B33" s="173">
        <f>'BC Emissions by Year'!B35*1000/Indicators!C$12</f>
        <v>95.909683947847142</v>
      </c>
      <c r="C33" s="173">
        <f>'BC Emissions by Year'!C35*1000/Indicators!D$12</f>
        <v>96.190893823204064</v>
      </c>
      <c r="D33" s="173">
        <f>'BC Emissions by Year'!D35*1000/Indicators!E$12</f>
        <v>94.098364065823162</v>
      </c>
      <c r="E33" s="173">
        <f>'BC Emissions by Year'!E35*1000/Indicators!F$12</f>
        <v>94.718798499298686</v>
      </c>
      <c r="F33" s="173">
        <f>'BC Emissions by Year'!F35*1000/Indicators!G$12</f>
        <v>98.082845886243376</v>
      </c>
      <c r="G33" s="173">
        <f>'BC Emissions by Year'!G35*1000/Indicators!H$12</f>
        <v>97.221317913709655</v>
      </c>
      <c r="H33" s="173">
        <f>'BC Emissions by Year'!H35*1000/Indicators!I$12</f>
        <v>95.1372547939621</v>
      </c>
      <c r="I33" s="173">
        <f>'BC Emissions by Year'!I35*1000/Indicators!J$12</f>
        <v>95.715857615185499</v>
      </c>
      <c r="J33" s="173">
        <f>'BC Emissions by Year'!J35*1000/Indicators!K$12</f>
        <v>99.271963956185459</v>
      </c>
      <c r="K33" s="173">
        <f>'BC Emissions by Year'!K35*1000/Indicators!L$12</f>
        <v>96.496047242620392</v>
      </c>
      <c r="L33" s="173">
        <f>'BC Emissions by Year'!L35*1000/Indicators!M$12</f>
        <v>94.266155557022131</v>
      </c>
      <c r="M33" s="173">
        <f>'BC Emissions by Year'!M35*1000/Indicators!N$12</f>
        <v>92.635298353692647</v>
      </c>
      <c r="N33" s="173">
        <f>'BC Emissions by Year'!N35*1000/Indicators!O$12</f>
        <v>90.304818721424468</v>
      </c>
      <c r="O33" s="173">
        <f>'BC Emissions by Year'!O35*1000/Indicators!P$12</f>
        <v>89.459201174152128</v>
      </c>
      <c r="P33" s="173">
        <f>'BC Emissions by Year'!P35*1000/Indicators!Q$12</f>
        <v>90.525109627838376</v>
      </c>
      <c r="Q33" s="173">
        <f>'BC Emissions by Year'!Q35*1000/Indicators!R$12</f>
        <v>84.819416672151405</v>
      </c>
      <c r="R33" s="173">
        <f>'BC Emissions by Year'!R35*1000/Indicators!S$12</f>
        <v>80.895596329501316</v>
      </c>
      <c r="S33" s="173">
        <f>'BC Emissions by Year'!S35*1000/Indicators!T$12</f>
        <v>79.330555968542768</v>
      </c>
      <c r="T33" s="173">
        <f>'BC Emissions by Year'!T35*1000/Indicators!U$12</f>
        <v>78.014110632396267</v>
      </c>
      <c r="U33" s="173">
        <f>'BC Emissions by Year'!U35*1000/Indicators!V$12</f>
        <v>80.782481873732493</v>
      </c>
      <c r="V33" s="173">
        <f>'BC Emissions by Year'!V35*1000/Indicators!W$12</f>
        <v>77.796640107303304</v>
      </c>
      <c r="W33" s="173">
        <f>'BC Emissions by Year'!W35*1000/Indicators!X$12</f>
        <v>74.329341690994397</v>
      </c>
      <c r="X33" s="173">
        <f>'BC Emissions by Year'!X35*1000/Indicators!Y$12</f>
        <v>69.498860311992686</v>
      </c>
      <c r="Y33" s="173">
        <f>'BC Emissions by Year'!Y35*1000/Indicators!Z$12</f>
        <v>73.993067759019581</v>
      </c>
      <c r="Z33" s="119"/>
      <c r="AA33" s="119"/>
      <c r="AB33" s="119"/>
      <c r="AC33" s="119"/>
      <c r="AD33" s="122">
        <f>ROW()</f>
        <v>33</v>
      </c>
    </row>
    <row r="34" spans="1:30">
      <c r="A34" s="125" t="str">
        <f>CONCATENATE("'Road Transportation figures above are sum of eight elements in Rows ",AD35, "-",AD42, ".")</f>
        <v>'Road Transportation figures above are sum of eight elements in Rows 35-42.</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27"/>
      <c r="AA34" s="127"/>
      <c r="AB34" s="127"/>
      <c r="AC34" s="136"/>
      <c r="AD34" s="122">
        <f>ROW()</f>
        <v>34</v>
      </c>
    </row>
    <row r="35" spans="1:30">
      <c r="A35" s="102" t="s">
        <v>48</v>
      </c>
      <c r="B35" s="173">
        <f>'BC Emissions by Year'!B37*1000/Indicators!C$12</f>
        <v>31.414335966964209</v>
      </c>
      <c r="C35" s="173">
        <f>'BC Emissions by Year'!C37*1000/Indicators!D$12</f>
        <v>32.335010850948727</v>
      </c>
      <c r="D35" s="173">
        <f>'BC Emissions by Year'!D37*1000/Indicators!E$12</f>
        <v>32.40836176291711</v>
      </c>
      <c r="E35" s="173">
        <f>'BC Emissions by Year'!E37*1000/Indicators!F$12</f>
        <v>32.319481561868564</v>
      </c>
      <c r="F35" s="173">
        <f>'BC Emissions by Year'!F37*1000/Indicators!G$12</f>
        <v>32.032639264163514</v>
      </c>
      <c r="G35" s="173">
        <f>'BC Emissions by Year'!G37*1000/Indicators!H$12</f>
        <v>32.010725848692211</v>
      </c>
      <c r="H35" s="173">
        <f>'BC Emissions by Year'!H37*1000/Indicators!I$12</f>
        <v>31.304890814557837</v>
      </c>
      <c r="I35" s="173">
        <f>'BC Emissions by Year'!I37*1000/Indicators!J$12</f>
        <v>30.786204697374121</v>
      </c>
      <c r="J35" s="173">
        <f>'BC Emissions by Year'!J37*1000/Indicators!K$12</f>
        <v>30.090187747511365</v>
      </c>
      <c r="K35" s="173">
        <f>'BC Emissions by Year'!K37*1000/Indicators!L$12</f>
        <v>29.769772955640718</v>
      </c>
      <c r="L35" s="173">
        <f>'BC Emissions by Year'!L37*1000/Indicators!M$12</f>
        <v>28.055353713340494</v>
      </c>
      <c r="M35" s="173">
        <f>'BC Emissions by Year'!M37*1000/Indicators!N$12</f>
        <v>27.249388778136741</v>
      </c>
      <c r="N35" s="173">
        <f>'BC Emissions by Year'!N37*1000/Indicators!O$12</f>
        <v>26.324043343916163</v>
      </c>
      <c r="O35" s="173">
        <f>'BC Emissions by Year'!O37*1000/Indicators!P$12</f>
        <v>25.453967902182892</v>
      </c>
      <c r="P35" s="173">
        <f>'BC Emissions by Year'!P37*1000/Indicators!Q$12</f>
        <v>25.231660553931171</v>
      </c>
      <c r="Q35" s="173">
        <f>'BC Emissions by Year'!Q37*1000/Indicators!R$12</f>
        <v>22.92618058321694</v>
      </c>
      <c r="R35" s="173">
        <f>'BC Emissions by Year'!R37*1000/Indicators!S$12</f>
        <v>21.559011786133624</v>
      </c>
      <c r="S35" s="173">
        <f>'BC Emissions by Year'!S37*1000/Indicators!T$12</f>
        <v>20.798474539606346</v>
      </c>
      <c r="T35" s="173">
        <f>'BC Emissions by Year'!T37*1000/Indicators!U$12</f>
        <v>20.389682761097571</v>
      </c>
      <c r="U35" s="173">
        <f>'BC Emissions by Year'!U37*1000/Indicators!V$12</f>
        <v>21.29450991120531</v>
      </c>
      <c r="V35" s="173">
        <f>'BC Emissions by Year'!V37*1000/Indicators!W$12</f>
        <v>19.775577643758034</v>
      </c>
      <c r="W35" s="173">
        <f>'BC Emissions by Year'!W37*1000/Indicators!X$12</f>
        <v>17.644583485030672</v>
      </c>
      <c r="X35" s="173">
        <f>'BC Emissions by Year'!X37*1000/Indicators!Y$12</f>
        <v>17.101857813488703</v>
      </c>
      <c r="Y35" s="173">
        <f>'BC Emissions by Year'!Y37*1000/Indicators!Z$12</f>
        <v>18.027381262887939</v>
      </c>
      <c r="Z35" s="127">
        <f>AVERAGE(L35:S35)</f>
        <v>24.699760150058047</v>
      </c>
      <c r="AA35" s="127">
        <f t="shared" si="2"/>
        <v>19.038932146244708</v>
      </c>
      <c r="AB35" s="127">
        <f t="shared" si="3"/>
        <v>-5.6608280038133394</v>
      </c>
      <c r="AC35" s="136">
        <f t="shared" si="1"/>
        <v>-0.22918554550417511</v>
      </c>
      <c r="AD35" s="122">
        <f>ROW()</f>
        <v>35</v>
      </c>
    </row>
    <row r="36" spans="1:30">
      <c r="A36" s="102" t="s">
        <v>49</v>
      </c>
      <c r="B36" s="173">
        <f>'BC Emissions by Year'!B38*1000/Indicators!C$12</f>
        <v>17.940466068508961</v>
      </c>
      <c r="C36" s="173">
        <f>'BC Emissions by Year'!C38*1000/Indicators!D$12</f>
        <v>19.542046156555632</v>
      </c>
      <c r="D36" s="173">
        <f>'BC Emissions by Year'!D38*1000/Indicators!E$12</f>
        <v>20.772415481496616</v>
      </c>
      <c r="E36" s="173">
        <f>'BC Emissions by Year'!E38*1000/Indicators!F$12</f>
        <v>22.184858896860082</v>
      </c>
      <c r="F36" s="173">
        <f>'BC Emissions by Year'!F38*1000/Indicators!G$12</f>
        <v>23.537497457830582</v>
      </c>
      <c r="G36" s="173">
        <f>'BC Emissions by Year'!G38*1000/Indicators!H$12</f>
        <v>24.602466828241692</v>
      </c>
      <c r="H36" s="173">
        <f>'BC Emissions by Year'!H38*1000/Indicators!I$12</f>
        <v>25.425817104832142</v>
      </c>
      <c r="I36" s="173">
        <f>'BC Emissions by Year'!I38*1000/Indicators!J$12</f>
        <v>26.781243039785309</v>
      </c>
      <c r="J36" s="173">
        <f>'BC Emissions by Year'!J38*1000/Indicators!K$12</f>
        <v>28.622503575451127</v>
      </c>
      <c r="K36" s="173">
        <f>'BC Emissions by Year'!K38*1000/Indicators!L$12</f>
        <v>29.292257245538803</v>
      </c>
      <c r="L36" s="173">
        <f>'BC Emissions by Year'!L38*1000/Indicators!M$12</f>
        <v>28.507387556306217</v>
      </c>
      <c r="M36" s="173">
        <f>'BC Emissions by Year'!M38*1000/Indicators!N$12</f>
        <v>28.828729377698384</v>
      </c>
      <c r="N36" s="173">
        <f>'BC Emissions by Year'!N38*1000/Indicators!O$12</f>
        <v>28.38445914146731</v>
      </c>
      <c r="O36" s="173">
        <f>'BC Emissions by Year'!O38*1000/Indicators!P$12</f>
        <v>27.909439002289751</v>
      </c>
      <c r="P36" s="173">
        <f>'BC Emissions by Year'!P38*1000/Indicators!Q$12</f>
        <v>28.28020200871746</v>
      </c>
      <c r="Q36" s="173">
        <f>'BC Emissions by Year'!Q38*1000/Indicators!R$12</f>
        <v>26.078316375930225</v>
      </c>
      <c r="R36" s="173">
        <f>'BC Emissions by Year'!R38*1000/Indicators!S$12</f>
        <v>24.548759000697153</v>
      </c>
      <c r="S36" s="173">
        <f>'BC Emissions by Year'!S38*1000/Indicators!T$12</f>
        <v>23.742150526444895</v>
      </c>
      <c r="T36" s="173">
        <f>'BC Emissions by Year'!T38*1000/Indicators!U$12</f>
        <v>23.322843772771222</v>
      </c>
      <c r="U36" s="173">
        <f>'BC Emissions by Year'!U38*1000/Indicators!V$12</f>
        <v>24.405326466157572</v>
      </c>
      <c r="V36" s="173">
        <f>'BC Emissions by Year'!V38*1000/Indicators!W$12</f>
        <v>22.695575277883215</v>
      </c>
      <c r="W36" s="173">
        <f>'BC Emissions by Year'!W38*1000/Indicators!X$12</f>
        <v>20.25854150956134</v>
      </c>
      <c r="X36" s="173">
        <f>'BC Emissions by Year'!X38*1000/Indicators!Y$12</f>
        <v>19.689815979462082</v>
      </c>
      <c r="Y36" s="173">
        <f>'BC Emissions by Year'!Y38*1000/Indicators!Z$12</f>
        <v>20.755448230782964</v>
      </c>
      <c r="Z36" s="119"/>
      <c r="AA36" s="119"/>
      <c r="AB36" s="119"/>
      <c r="AC36" s="119"/>
      <c r="AD36" s="122">
        <f>ROW()</f>
        <v>36</v>
      </c>
    </row>
    <row r="37" spans="1:30">
      <c r="A37" s="102" t="s">
        <v>50</v>
      </c>
      <c r="B37" s="173">
        <f>'BC Emissions by Year'!B39*1000/Indicators!C$12</f>
        <v>18.728989248460604</v>
      </c>
      <c r="C37" s="173">
        <f>'BC Emissions by Year'!C39*1000/Indicators!D$12</f>
        <v>17.526984293551756</v>
      </c>
      <c r="D37" s="173">
        <f>'BC Emissions by Year'!D39*1000/Indicators!E$12</f>
        <v>16.496937599850462</v>
      </c>
      <c r="E37" s="173">
        <f>'BC Emissions by Year'!E39*1000/Indicators!F$12</f>
        <v>16.156379726360004</v>
      </c>
      <c r="F37" s="173">
        <f>'BC Emissions by Year'!F39*1000/Indicators!G$12</f>
        <v>16.200424746750613</v>
      </c>
      <c r="G37" s="173">
        <f>'BC Emissions by Year'!G39*1000/Indicators!H$12</f>
        <v>14.706439720530723</v>
      </c>
      <c r="H37" s="173">
        <f>'BC Emissions by Year'!H39*1000/Indicators!I$12</f>
        <v>13.697074916442526</v>
      </c>
      <c r="I37" s="173">
        <f>'BC Emissions by Year'!I39*1000/Indicators!J$12</f>
        <v>13.383439379771037</v>
      </c>
      <c r="J37" s="173">
        <f>'BC Emissions by Year'!J39*1000/Indicators!K$12</f>
        <v>13.549077836347108</v>
      </c>
      <c r="K37" s="173">
        <f>'BC Emissions by Year'!K39*1000/Indicators!L$12</f>
        <v>12.076182399287259</v>
      </c>
      <c r="L37" s="173">
        <f>'BC Emissions by Year'!L39*1000/Indicators!M$12</f>
        <v>11.65302169630993</v>
      </c>
      <c r="M37" s="173">
        <f>'BC Emissions by Year'!M39*1000/Indicators!N$12</f>
        <v>10.888602896818464</v>
      </c>
      <c r="N37" s="173">
        <f>'BC Emissions by Year'!N39*1000/Indicators!O$12</f>
        <v>10.179188013764771</v>
      </c>
      <c r="O37" s="173">
        <f>'BC Emissions by Year'!O39*1000/Indicators!P$12</f>
        <v>10.605726120342664</v>
      </c>
      <c r="P37" s="173">
        <f>'BC Emissions by Year'!P39*1000/Indicators!Q$12</f>
        <v>10.638294786101243</v>
      </c>
      <c r="Q37" s="173">
        <f>'BC Emissions by Year'!Q39*1000/Indicators!R$12</f>
        <v>9.7902914902242735</v>
      </c>
      <c r="R37" s="173">
        <f>'BC Emissions by Year'!R39*1000/Indicators!S$12</f>
        <v>9.3060252232464773</v>
      </c>
      <c r="S37" s="173">
        <f>'BC Emissions by Year'!S39*1000/Indicators!T$12</f>
        <v>9.0870665195274487</v>
      </c>
      <c r="T37" s="173">
        <f>'BC Emissions by Year'!T39*1000/Indicators!U$12</f>
        <v>9.0179931211126263</v>
      </c>
      <c r="U37" s="173">
        <f>'BC Emissions by Year'!U39*1000/Indicators!V$12</f>
        <v>9.5274018707053116</v>
      </c>
      <c r="V37" s="173">
        <f>'BC Emissions by Year'!V39*1000/Indicators!W$12</f>
        <v>8.9333134139340267</v>
      </c>
      <c r="W37" s="173">
        <f>'BC Emissions by Year'!W39*1000/Indicators!X$12</f>
        <v>8.0548764346970216</v>
      </c>
      <c r="X37" s="173">
        <f>'BC Emissions by Year'!X39*1000/Indicators!Y$12</f>
        <v>7.8853801513294508</v>
      </c>
      <c r="Y37" s="173">
        <f>'BC Emissions by Year'!Y39*1000/Indicators!Z$12</f>
        <v>8.3883031981165068</v>
      </c>
      <c r="Z37" s="127">
        <f t="shared" ref="Z37:Z51" si="6">AVERAGE(L37:S37)</f>
        <v>10.26852709329191</v>
      </c>
      <c r="AA37" s="127">
        <f t="shared" si="2"/>
        <v>8.6345446983158229</v>
      </c>
      <c r="AB37" s="127">
        <f t="shared" si="3"/>
        <v>-1.633982394976087</v>
      </c>
      <c r="AC37" s="136">
        <f t="shared" si="1"/>
        <v>-0.15912529422486638</v>
      </c>
      <c r="AD37" s="122">
        <f>ROW()</f>
        <v>37</v>
      </c>
    </row>
    <row r="38" spans="1:30">
      <c r="A38" s="102" t="s">
        <v>51</v>
      </c>
      <c r="B38" s="173">
        <f>'BC Emissions by Year'!B40*1000/Indicators!C$12</f>
        <v>0.16107050049322971</v>
      </c>
      <c r="C38" s="173">
        <f>'BC Emissions by Year'!C40*1000/Indicators!D$12</f>
        <v>0.15326501115815341</v>
      </c>
      <c r="D38" s="173">
        <f>'BC Emissions by Year'!D40*1000/Indicators!E$12</f>
        <v>0.14086002777962606</v>
      </c>
      <c r="E38" s="173">
        <f>'BC Emissions by Year'!E40*1000/Indicators!F$12</f>
        <v>0.1293849994258402</v>
      </c>
      <c r="F38" s="173">
        <f>'BC Emissions by Year'!F40*1000/Indicators!G$12</f>
        <v>0.11642926104619343</v>
      </c>
      <c r="G38" s="173">
        <f>'BC Emissions by Year'!G40*1000/Indicators!H$12</f>
        <v>0.105878795231495</v>
      </c>
      <c r="H38" s="173">
        <f>'BC Emissions by Year'!H40*1000/Indicators!I$12</f>
        <v>9.4108611965409802E-2</v>
      </c>
      <c r="I38" s="173">
        <f>'BC Emissions by Year'!I40*1000/Indicators!J$12</f>
        <v>9.2727233615838331E-2</v>
      </c>
      <c r="J38" s="173">
        <f>'BC Emissions by Year'!J40*1000/Indicators!K$12</f>
        <v>0.1129075833715137</v>
      </c>
      <c r="K38" s="173">
        <f>'BC Emissions by Year'!K40*1000/Indicators!L$12</f>
        <v>0.10299702224485814</v>
      </c>
      <c r="L38" s="173">
        <f>'BC Emissions by Year'!L40*1000/Indicators!M$12</f>
        <v>0.11270666067356011</v>
      </c>
      <c r="M38" s="173">
        <f>'BC Emissions by Year'!M40*1000/Indicators!N$12</f>
        <v>0.12408155620416657</v>
      </c>
      <c r="N38" s="173">
        <f>'BC Emissions by Year'!N40*1000/Indicators!O$12</f>
        <v>0.13172182993772047</v>
      </c>
      <c r="O38" s="173">
        <f>'BC Emissions by Year'!O40*1000/Indicators!P$12</f>
        <v>0.13954867703730806</v>
      </c>
      <c r="P38" s="173">
        <f>'BC Emissions by Year'!P40*1000/Indicators!Q$12</f>
        <v>0.15897992295588675</v>
      </c>
      <c r="Q38" s="173">
        <f>'BC Emissions by Year'!Q40*1000/Indicators!R$12</f>
        <v>0.15859451429546478</v>
      </c>
      <c r="R38" s="173">
        <f>'BC Emissions by Year'!R40*1000/Indicators!S$12</f>
        <v>0.15100272252533051</v>
      </c>
      <c r="S38" s="173">
        <f>'BC Emissions by Year'!S40*1000/Indicators!T$12</f>
        <v>0.14734309015074956</v>
      </c>
      <c r="T38" s="173">
        <f>'BC Emissions by Year'!T40*1000/Indicators!U$12</f>
        <v>0.14618498722550347</v>
      </c>
      <c r="U38" s="173">
        <f>'BC Emissions by Year'!U40*1000/Indicators!V$12</f>
        <v>0.15438467008038503</v>
      </c>
      <c r="V38" s="173">
        <f>'BC Emissions by Year'!V40*1000/Indicators!W$12</f>
        <v>0.14470873227822684</v>
      </c>
      <c r="W38" s="173">
        <f>'BC Emissions by Year'!W40*1000/Indicators!X$12</f>
        <v>0.13040238693859299</v>
      </c>
      <c r="X38" s="173">
        <f>'BC Emissions by Year'!X40*1000/Indicators!Y$12</f>
        <v>0.12757290667903498</v>
      </c>
      <c r="Y38" s="173">
        <f>'BC Emissions by Year'!Y40*1000/Indicators!Z$12</f>
        <v>0.13567920593836996</v>
      </c>
      <c r="Z38" s="127">
        <f t="shared" si="6"/>
        <v>0.14049737172252336</v>
      </c>
      <c r="AA38" s="127">
        <f t="shared" si="2"/>
        <v>0.1398221481900189</v>
      </c>
      <c r="AB38" s="127">
        <f t="shared" si="3"/>
        <v>-6.7522353250445977E-4</v>
      </c>
      <c r="AC38" s="136">
        <f t="shared" si="1"/>
        <v>-4.8059513443283412E-3</v>
      </c>
      <c r="AD38" s="122">
        <f>ROW()</f>
        <v>38</v>
      </c>
    </row>
    <row r="39" spans="1:30">
      <c r="A39" s="102" t="s">
        <v>52</v>
      </c>
      <c r="B39" s="173">
        <f>'BC Emissions by Year'!B41*1000/Indicators!C$12</f>
        <v>0.28871574050847493</v>
      </c>
      <c r="C39" s="173">
        <f>'BC Emissions by Year'!C41*1000/Indicators!D$12</f>
        <v>0.2948770940485666</v>
      </c>
      <c r="D39" s="173">
        <f>'BC Emissions by Year'!D41*1000/Indicators!E$12</f>
        <v>0.2904482507456454</v>
      </c>
      <c r="E39" s="173">
        <f>'BC Emissions by Year'!E41*1000/Indicators!F$12</f>
        <v>0.29557116456260452</v>
      </c>
      <c r="F39" s="173">
        <f>'BC Emissions by Year'!F41*1000/Indicators!G$12</f>
        <v>0.28611583410466068</v>
      </c>
      <c r="G39" s="173">
        <f>'BC Emissions by Year'!G41*1000/Indicators!H$12</f>
        <v>0.2852852131894314</v>
      </c>
      <c r="H39" s="173">
        <f>'BC Emissions by Year'!H41*1000/Indicators!I$12</f>
        <v>0.28943352908084241</v>
      </c>
      <c r="I39" s="173">
        <f>'BC Emissions by Year'!I41*1000/Indicators!J$12</f>
        <v>0.29423024849912205</v>
      </c>
      <c r="J39" s="173">
        <f>'BC Emissions by Year'!J41*1000/Indicators!K$12</f>
        <v>0.32360571396257959</v>
      </c>
      <c r="K39" s="173">
        <f>'BC Emissions by Year'!K41*1000/Indicators!L$12</f>
        <v>0.33144859750498035</v>
      </c>
      <c r="L39" s="173">
        <f>'BC Emissions by Year'!L41*1000/Indicators!M$12</f>
        <v>0.32574191707599925</v>
      </c>
      <c r="M39" s="173">
        <f>'BC Emissions by Year'!M41*1000/Indicators!N$12</f>
        <v>0.32469538935943598</v>
      </c>
      <c r="N39" s="173">
        <f>'BC Emissions by Year'!N41*1000/Indicators!O$12</f>
        <v>0.33109391740823602</v>
      </c>
      <c r="O39" s="173">
        <f>'BC Emissions by Year'!O41*1000/Indicators!P$12</f>
        <v>0.31745682974162642</v>
      </c>
      <c r="P39" s="173">
        <f>'BC Emissions by Year'!P41*1000/Indicators!Q$12</f>
        <v>0.34269966935198332</v>
      </c>
      <c r="Q39" s="173">
        <f>'BC Emissions by Year'!Q41*1000/Indicators!R$12</f>
        <v>0.34936631407168489</v>
      </c>
      <c r="R39" s="173">
        <f>'BC Emissions by Year'!R41*1000/Indicators!S$12</f>
        <v>0.3304348091466498</v>
      </c>
      <c r="S39" s="173">
        <f>'BC Emissions by Year'!S41*1000/Indicators!T$12</f>
        <v>0.33917228847677816</v>
      </c>
      <c r="T39" s="173">
        <f>'BC Emissions by Year'!T41*1000/Indicators!U$12</f>
        <v>0.35740080004848984</v>
      </c>
      <c r="U39" s="173">
        <f>'BC Emissions by Year'!U41*1000/Indicators!V$12</f>
        <v>0.4058396507194254</v>
      </c>
      <c r="V39" s="173">
        <f>'BC Emissions by Year'!V41*1000/Indicators!W$12</f>
        <v>0.41595924028167314</v>
      </c>
      <c r="W39" s="173">
        <f>'BC Emissions by Year'!W41*1000/Indicators!X$12</f>
        <v>0.39579739290700633</v>
      </c>
      <c r="X39" s="173">
        <f>'BC Emissions by Year'!X41*1000/Indicators!Y$12</f>
        <v>0.40203856017558331</v>
      </c>
      <c r="Y39" s="173">
        <f>'BC Emissions by Year'!Y41*1000/Indicators!Z$12</f>
        <v>0.43558258820558388</v>
      </c>
      <c r="Z39" s="127">
        <f t="shared" si="6"/>
        <v>0.33258264182904917</v>
      </c>
      <c r="AA39" s="127">
        <f t="shared" si="2"/>
        <v>0.40210303872296033</v>
      </c>
      <c r="AB39" s="127">
        <f t="shared" si="3"/>
        <v>6.9520396893911152E-2</v>
      </c>
      <c r="AC39" s="136">
        <f t="shared" si="1"/>
        <v>0.20903194620014276</v>
      </c>
      <c r="AD39" s="122">
        <f>ROW()</f>
        <v>39</v>
      </c>
    </row>
    <row r="40" spans="1:30">
      <c r="A40" s="102" t="s">
        <v>53</v>
      </c>
      <c r="B40" s="173">
        <f>'BC Emissions by Year'!B42*1000/Indicators!C$12</f>
        <v>0.33715769079289143</v>
      </c>
      <c r="C40" s="173">
        <f>'BC Emissions by Year'!C42*1000/Indicators!D$12</f>
        <v>0.38532772635974649</v>
      </c>
      <c r="D40" s="173">
        <f>'BC Emissions by Year'!D42*1000/Indicators!E$12</f>
        <v>0.38976084775385222</v>
      </c>
      <c r="E40" s="173">
        <f>'BC Emissions by Year'!E42*1000/Indicators!F$12</f>
        <v>0.40108032346367795</v>
      </c>
      <c r="F40" s="173">
        <f>'BC Emissions by Year'!F42*1000/Indicators!G$12</f>
        <v>0.4727455509467518</v>
      </c>
      <c r="G40" s="173">
        <f>'BC Emissions by Year'!G42*1000/Indicators!H$12</f>
        <v>0.53690687717706875</v>
      </c>
      <c r="H40" s="173">
        <f>'BC Emissions by Year'!H42*1000/Indicators!I$12</f>
        <v>0.54164966111282609</v>
      </c>
      <c r="I40" s="173">
        <f>'BC Emissions by Year'!I42*1000/Indicators!J$12</f>
        <v>0.51853827546601394</v>
      </c>
      <c r="J40" s="173">
        <f>'BC Emissions by Year'!J42*1000/Indicators!K$12</f>
        <v>0.5558081360991054</v>
      </c>
      <c r="K40" s="173">
        <f>'BC Emissions by Year'!K42*1000/Indicators!L$12</f>
        <v>0.53748665863216905</v>
      </c>
      <c r="L40" s="173">
        <f>'BC Emissions by Year'!L42*1000/Indicators!M$12</f>
        <v>0.46161154230943463</v>
      </c>
      <c r="M40" s="173">
        <f>'BC Emissions by Year'!M42*1000/Indicators!N$12</f>
        <v>0.37849945845849409</v>
      </c>
      <c r="N40" s="173">
        <f>'BC Emissions by Year'!N42*1000/Indicators!O$12</f>
        <v>0.31380415676187745</v>
      </c>
      <c r="O40" s="173">
        <f>'BC Emissions by Year'!O42*1000/Indicators!P$12</f>
        <v>0.34363722421668758</v>
      </c>
      <c r="P40" s="173">
        <f>'BC Emissions by Year'!P42*1000/Indicators!Q$12</f>
        <v>0.34238264795404572</v>
      </c>
      <c r="Q40" s="173">
        <f>'BC Emissions by Year'!Q42*1000/Indicators!R$12</f>
        <v>0.32227601413451401</v>
      </c>
      <c r="R40" s="173">
        <f>'BC Emissions by Year'!R42*1000/Indicators!S$12</f>
        <v>0.30781591879081793</v>
      </c>
      <c r="S40" s="173">
        <f>'BC Emissions by Year'!S42*1000/Indicators!T$12</f>
        <v>0.30396280498266814</v>
      </c>
      <c r="T40" s="173">
        <f>'BC Emissions by Year'!T42*1000/Indicators!U$12</f>
        <v>0.30217762132976611</v>
      </c>
      <c r="U40" s="173">
        <f>'BC Emissions by Year'!U42*1000/Indicators!V$12</f>
        <v>0.32714729677267235</v>
      </c>
      <c r="V40" s="173">
        <f>'BC Emissions by Year'!V42*1000/Indicators!W$12</f>
        <v>0.31846287755486591</v>
      </c>
      <c r="W40" s="173">
        <f>'BC Emissions by Year'!W42*1000/Indicators!X$12</f>
        <v>0.2875550205886036</v>
      </c>
      <c r="X40" s="173">
        <f>'BC Emissions by Year'!X42*1000/Indicators!Y$12</f>
        <v>0.2833691992753804</v>
      </c>
      <c r="Y40" s="173">
        <f>'BC Emissions by Year'!Y42*1000/Indicators!Z$12</f>
        <v>0.29818201105327008</v>
      </c>
      <c r="Z40" s="127">
        <f t="shared" si="6"/>
        <v>0.34674872095106746</v>
      </c>
      <c r="AA40" s="127">
        <f t="shared" si="2"/>
        <v>0.30281567109575974</v>
      </c>
      <c r="AB40" s="127">
        <f t="shared" si="3"/>
        <v>-4.3933049855307715E-2</v>
      </c>
      <c r="AC40" s="136">
        <f t="shared" si="1"/>
        <v>-0.1266999622516487</v>
      </c>
      <c r="AD40" s="122">
        <f>ROW()</f>
        <v>40</v>
      </c>
    </row>
    <row r="41" spans="1:30">
      <c r="A41" s="102" t="s">
        <v>54</v>
      </c>
      <c r="B41" s="173">
        <f>'BC Emissions by Year'!B43*1000/Indicators!C$12</f>
        <v>20.493306249534079</v>
      </c>
      <c r="C41" s="173">
        <f>'BC Emissions by Year'!C43*1000/Indicators!D$12</f>
        <v>19.53901285661205</v>
      </c>
      <c r="D41" s="173">
        <f>'BC Emissions by Year'!D43*1000/Indicators!E$12</f>
        <v>18.882928733465285</v>
      </c>
      <c r="E41" s="173">
        <f>'BC Emissions by Year'!E43*1000/Indicators!F$12</f>
        <v>19.438286784602916</v>
      </c>
      <c r="F41" s="173">
        <f>'BC Emissions by Year'!F43*1000/Indicators!G$12</f>
        <v>20.750533009468128</v>
      </c>
      <c r="G41" s="173">
        <f>'BC Emissions by Year'!G43*1000/Indicators!H$12</f>
        <v>20.778489406463805</v>
      </c>
      <c r="H41" s="173">
        <f>'BC Emissions by Year'!H43*1000/Indicators!I$12</f>
        <v>20.869255246611001</v>
      </c>
      <c r="I41" s="173">
        <f>'BC Emissions by Year'!I43*1000/Indicators!J$12</f>
        <v>21.068168055528002</v>
      </c>
      <c r="J41" s="173">
        <f>'BC Emissions by Year'!J43*1000/Indicators!K$12</f>
        <v>22.706142119602323</v>
      </c>
      <c r="K41" s="173">
        <f>'BC Emissions by Year'!K43*1000/Indicators!L$12</f>
        <v>22.308556753113734</v>
      </c>
      <c r="L41" s="173">
        <f>'BC Emissions by Year'!L43*1000/Indicators!M$12</f>
        <v>23.048052453230412</v>
      </c>
      <c r="M41" s="173">
        <f>'BC Emissions by Year'!M43*1000/Indicators!N$12</f>
        <v>22.821850079082342</v>
      </c>
      <c r="N41" s="173">
        <f>'BC Emissions by Year'!N43*1000/Indicators!O$12</f>
        <v>22.878638183629409</v>
      </c>
      <c r="O41" s="173">
        <f>'BC Emissions by Year'!O43*1000/Indicators!P$12</f>
        <v>23.124163807494305</v>
      </c>
      <c r="P41" s="173">
        <f>'BC Emissions by Year'!P43*1000/Indicators!Q$12</f>
        <v>24.036964238527602</v>
      </c>
      <c r="Q41" s="173">
        <f>'BC Emissions by Year'!Q43*1000/Indicators!R$12</f>
        <v>24.133035311568733</v>
      </c>
      <c r="R41" s="173">
        <f>'BC Emissions by Year'!R43*1000/Indicators!S$12</f>
        <v>23.68615543118753</v>
      </c>
      <c r="S41" s="173">
        <f>'BC Emissions by Year'!S43*1000/Indicators!T$12</f>
        <v>23.759168402305086</v>
      </c>
      <c r="T41" s="173">
        <f>'BC Emissions by Year'!T43*1000/Indicators!U$12</f>
        <v>23.203683592547737</v>
      </c>
      <c r="U41" s="173">
        <f>'BC Emissions by Year'!U43*1000/Indicators!V$12</f>
        <v>23.596237471961565</v>
      </c>
      <c r="V41" s="173">
        <f>'BC Emissions by Year'!V43*1000/Indicators!W$12</f>
        <v>24.428652729566288</v>
      </c>
      <c r="W41" s="173">
        <f>'BC Emissions by Year'!W43*1000/Indicators!X$12</f>
        <v>26.520338019884324</v>
      </c>
      <c r="X41" s="173">
        <f>'BC Emissions by Year'!X43*1000/Indicators!Y$12</f>
        <v>23.03567133519115</v>
      </c>
      <c r="Y41" s="173">
        <f>'BC Emissions by Year'!Y43*1000/Indicators!Z$12</f>
        <v>25.111415749995992</v>
      </c>
      <c r="Z41" s="127">
        <f t="shared" si="6"/>
        <v>23.436003488378173</v>
      </c>
      <c r="AA41" s="127">
        <f t="shared" si="2"/>
        <v>24.31599981652451</v>
      </c>
      <c r="AB41" s="127">
        <f t="shared" si="3"/>
        <v>0.87999632814633699</v>
      </c>
      <c r="AC41" s="136">
        <f t="shared" si="1"/>
        <v>3.7548907542308732E-2</v>
      </c>
      <c r="AD41" s="122">
        <f>ROW()</f>
        <v>41</v>
      </c>
    </row>
    <row r="42" spans="1:30">
      <c r="A42" s="102" t="s">
        <v>55</v>
      </c>
      <c r="B42" s="173">
        <f>'BC Emissions by Year'!B44*1000/Indicators!C$12</f>
        <v>6.5456424825847046</v>
      </c>
      <c r="C42" s="173">
        <f>'BC Emissions by Year'!C44*1000/Indicators!D$12</f>
        <v>6.4143698339694328</v>
      </c>
      <c r="D42" s="173">
        <f>'BC Emissions by Year'!D44*1000/Indicators!E$12</f>
        <v>4.7166513618145673</v>
      </c>
      <c r="E42" s="173">
        <f>'BC Emissions by Year'!E44*1000/Indicators!F$12</f>
        <v>3.7937550421549999</v>
      </c>
      <c r="F42" s="173">
        <f>'BC Emissions by Year'!F44*1000/Indicators!G$12</f>
        <v>4.6864607619329144</v>
      </c>
      <c r="G42" s="173">
        <f>'BC Emissions by Year'!G44*1000/Indicators!H$12</f>
        <v>4.1951252241832409</v>
      </c>
      <c r="H42" s="173">
        <f>'BC Emissions by Year'!H44*1000/Indicators!I$12</f>
        <v>2.9150249093595213</v>
      </c>
      <c r="I42" s="173">
        <f>'BC Emissions by Year'!I44*1000/Indicators!J$12</f>
        <v>2.7913066851460449</v>
      </c>
      <c r="J42" s="173">
        <f>'BC Emissions by Year'!J44*1000/Indicators!K$12</f>
        <v>3.3117312438403412</v>
      </c>
      <c r="K42" s="173">
        <f>'BC Emissions by Year'!K44*1000/Indicators!L$12</f>
        <v>2.0773456106578863</v>
      </c>
      <c r="L42" s="173">
        <f>'BC Emissions by Year'!L44*1000/Indicators!M$12</f>
        <v>2.1022800177760845</v>
      </c>
      <c r="M42" s="173">
        <f>'BC Emissions by Year'!M44*1000/Indicators!N$12</f>
        <v>2.0194508179346284</v>
      </c>
      <c r="N42" s="173">
        <f>'BC Emissions by Year'!N44*1000/Indicators!O$12</f>
        <v>1.7618701345389844</v>
      </c>
      <c r="O42" s="173">
        <f>'BC Emissions by Year'!O44*1000/Indicators!P$12</f>
        <v>1.5652616108469091</v>
      </c>
      <c r="P42" s="173">
        <f>'BC Emissions by Year'!P44*1000/Indicators!Q$12</f>
        <v>1.4939258002989841</v>
      </c>
      <c r="Q42" s="173">
        <f>'BC Emissions by Year'!Q44*1000/Indicators!R$12</f>
        <v>1.0613560687095804</v>
      </c>
      <c r="R42" s="173">
        <f>'BC Emissions by Year'!R44*1000/Indicators!S$12</f>
        <v>1.0063914377737424</v>
      </c>
      <c r="S42" s="173">
        <f>'BC Emissions by Year'!S44*1000/Indicators!T$12</f>
        <v>1.1532177970487945</v>
      </c>
      <c r="T42" s="173">
        <f>'BC Emissions by Year'!T44*1000/Indicators!U$12</f>
        <v>1.2741439762633613</v>
      </c>
      <c r="U42" s="173">
        <f>'BC Emissions by Year'!U44*1000/Indicators!V$12</f>
        <v>1.0716345361302479</v>
      </c>
      <c r="V42" s="173">
        <f>'BC Emissions by Year'!V44*1000/Indicators!W$12</f>
        <v>1.0843901920469725</v>
      </c>
      <c r="W42" s="173">
        <f>'BC Emissions by Year'!W44*1000/Indicators!X$12</f>
        <v>1.0372474413868349</v>
      </c>
      <c r="X42" s="173">
        <f>'BC Emissions by Year'!X44*1000/Indicators!Y$12</f>
        <v>0.97315436639131503</v>
      </c>
      <c r="Y42" s="173">
        <f>'BC Emissions by Year'!Y44*1000/Indicators!Z$12</f>
        <v>0.84107551203895592</v>
      </c>
      <c r="Z42" s="127">
        <f t="shared" si="6"/>
        <v>1.5204692106159634</v>
      </c>
      <c r="AA42" s="127">
        <f t="shared" si="2"/>
        <v>1.0469410040429479</v>
      </c>
      <c r="AB42" s="127">
        <f t="shared" si="3"/>
        <v>-0.47352820657301553</v>
      </c>
      <c r="AC42" s="136">
        <f t="shared" si="1"/>
        <v>-0.31143557743019512</v>
      </c>
      <c r="AD42" s="122">
        <f>ROW()</f>
        <v>42</v>
      </c>
    </row>
    <row r="43" spans="1:30">
      <c r="A43" s="95" t="s">
        <v>56</v>
      </c>
      <c r="B43" s="173">
        <f>'BC Emissions by Year'!B45*1000/Indicators!C$12</f>
        <v>12.046506766547653</v>
      </c>
      <c r="C43" s="173">
        <f>'BC Emissions by Year'!C45*1000/Indicators!D$12</f>
        <v>11.658226362421859</v>
      </c>
      <c r="D43" s="173">
        <f>'BC Emissions by Year'!D45*1000/Indicators!E$12</f>
        <v>13.026451282663265</v>
      </c>
      <c r="E43" s="173">
        <f>'BC Emissions by Year'!E45*1000/Indicators!F$12</f>
        <v>12.66018670595729</v>
      </c>
      <c r="F43" s="173">
        <f>'BC Emissions by Year'!F45*1000/Indicators!G$12</f>
        <v>12.439390183977936</v>
      </c>
      <c r="G43" s="173">
        <f>'BC Emissions by Year'!G45*1000/Indicators!H$12</f>
        <v>12.133347273675581</v>
      </c>
      <c r="H43" s="173">
        <f>'BC Emissions by Year'!H45*1000/Indicators!I$12</f>
        <v>11.370996696975322</v>
      </c>
      <c r="I43" s="173">
        <f>'BC Emissions by Year'!I45*1000/Indicators!J$12</f>
        <v>10.008299995842139</v>
      </c>
      <c r="J43" s="173">
        <f>'BC Emissions by Year'!J45*1000/Indicators!K$12</f>
        <v>9.4315619250985527</v>
      </c>
      <c r="K43" s="173">
        <f>'BC Emissions by Year'!K45*1000/Indicators!L$12</f>
        <v>9.2899460341588735</v>
      </c>
      <c r="L43" s="173">
        <f>'BC Emissions by Year'!L45*1000/Indicators!M$12</f>
        <v>8.102216190838968</v>
      </c>
      <c r="M43" s="173">
        <f>'BC Emissions by Year'!M45*1000/Indicators!N$12</f>
        <v>6.6653377511687024</v>
      </c>
      <c r="N43" s="173">
        <f>'BC Emissions by Year'!N45*1000/Indicators!O$12</f>
        <v>5.2977761260328062</v>
      </c>
      <c r="O43" s="173">
        <f>'BC Emissions by Year'!O45*1000/Indicators!P$12</f>
        <v>3.4175953118925833</v>
      </c>
      <c r="P43" s="173">
        <f>'BC Emissions by Year'!P45*1000/Indicators!Q$12</f>
        <v>2.3073477065125596</v>
      </c>
      <c r="Q43" s="173">
        <f>'BC Emissions by Year'!Q45*1000/Indicators!R$12</f>
        <v>2.3733244413973065</v>
      </c>
      <c r="R43" s="173">
        <f>'BC Emissions by Year'!R45*1000/Indicators!S$12</f>
        <v>2.2206833924344407</v>
      </c>
      <c r="S43" s="173">
        <f>'BC Emissions by Year'!S45*1000/Indicators!T$12</f>
        <v>2.1618592937038907</v>
      </c>
      <c r="T43" s="173">
        <f>'BC Emissions by Year'!T45*1000/Indicators!U$12</f>
        <v>3.317433596736159</v>
      </c>
      <c r="U43" s="173">
        <f>'BC Emissions by Year'!U45*1000/Indicators!V$12</f>
        <v>2.2952058847414016</v>
      </c>
      <c r="V43" s="173">
        <f>'BC Emissions by Year'!V45*1000/Indicators!W$12</f>
        <v>2.5779815992403354</v>
      </c>
      <c r="W43" s="173">
        <f>'BC Emissions by Year'!W45*1000/Indicators!X$12</f>
        <v>3.2951583045634854</v>
      </c>
      <c r="X43" s="173">
        <f>'BC Emissions by Year'!X45*1000/Indicators!Y$12</f>
        <v>3.2840798648254292</v>
      </c>
      <c r="Y43" s="173">
        <f>'BC Emissions by Year'!Y45*1000/Indicators!Z$12</f>
        <v>2.5066781015829696</v>
      </c>
      <c r="Z43" s="127">
        <f t="shared" si="6"/>
        <v>4.0682675267476567</v>
      </c>
      <c r="AA43" s="127">
        <f t="shared" si="2"/>
        <v>2.8794228919482969</v>
      </c>
      <c r="AB43" s="127">
        <f t="shared" si="3"/>
        <v>-1.1888446347993598</v>
      </c>
      <c r="AC43" s="136">
        <f t="shared" si="1"/>
        <v>-0.29222380951671878</v>
      </c>
      <c r="AD43" s="122">
        <f>ROW()</f>
        <v>43</v>
      </c>
    </row>
    <row r="44" spans="1:30">
      <c r="A44" s="95" t="s">
        <v>57</v>
      </c>
      <c r="B44" s="173">
        <f>'BC Emissions by Year'!B46*1000/Indicators!C$12</f>
        <v>8.5847949387024052</v>
      </c>
      <c r="C44" s="173">
        <f>'BC Emissions by Year'!C46*1000/Indicators!D$12</f>
        <v>9.412692279355527</v>
      </c>
      <c r="D44" s="173">
        <f>'BC Emissions by Year'!D46*1000/Indicators!E$12</f>
        <v>9.2914659498635128</v>
      </c>
      <c r="E44" s="173">
        <f>'BC Emissions by Year'!E46*1000/Indicators!F$12</f>
        <v>8.8488173992764931</v>
      </c>
      <c r="F44" s="173">
        <f>'BC Emissions by Year'!F46*1000/Indicators!G$12</f>
        <v>8.846444479095231</v>
      </c>
      <c r="G44" s="173">
        <f>'BC Emissions by Year'!G46*1000/Indicators!H$12</f>
        <v>9.0785438696391836</v>
      </c>
      <c r="H44" s="173">
        <f>'BC Emissions by Year'!H46*1000/Indicators!I$12</f>
        <v>8.3269270427176441</v>
      </c>
      <c r="I44" s="173">
        <f>'BC Emissions by Year'!I46*1000/Indicators!J$12</f>
        <v>7.2231302288116144</v>
      </c>
      <c r="J44" s="173">
        <f>'BC Emissions by Year'!J46*1000/Indicators!K$12</f>
        <v>6.9893613033973931</v>
      </c>
      <c r="K44" s="173">
        <f>'BC Emissions by Year'!K46*1000/Indicators!L$12</f>
        <v>7.5132625083959388</v>
      </c>
      <c r="L44" s="173">
        <f>'BC Emissions by Year'!L46*1000/Indicators!M$12</f>
        <v>7.9106270804092302</v>
      </c>
      <c r="M44" s="173">
        <f>'BC Emissions by Year'!M46*1000/Indicators!N$12</f>
        <v>9.9661981028585132</v>
      </c>
      <c r="N44" s="173">
        <f>'BC Emissions by Year'!N46*1000/Indicators!O$12</f>
        <v>11.505960865603232</v>
      </c>
      <c r="O44" s="173">
        <f>'BC Emissions by Year'!O46*1000/Indicators!P$12</f>
        <v>17.919999005424973</v>
      </c>
      <c r="P44" s="173">
        <f>'BC Emissions by Year'!P46*1000/Indicators!Q$12</f>
        <v>15.207017952645522</v>
      </c>
      <c r="Q44" s="173">
        <f>'BC Emissions by Year'!Q46*1000/Indicators!R$12</f>
        <v>13.763019661975804</v>
      </c>
      <c r="R44" s="173">
        <f>'BC Emissions by Year'!R46*1000/Indicators!S$12</f>
        <v>13.26142456482593</v>
      </c>
      <c r="S44" s="173">
        <f>'BC Emissions by Year'!S46*1000/Indicators!T$12</f>
        <v>13.43757113381632</v>
      </c>
      <c r="T44" s="173">
        <f>'BC Emissions by Year'!T46*1000/Indicators!U$12</f>
        <v>13.071374670864609</v>
      </c>
      <c r="U44" s="173">
        <f>'BC Emissions by Year'!U46*1000/Indicators!V$12</f>
        <v>13.843382089662679</v>
      </c>
      <c r="V44" s="173">
        <f>'BC Emissions by Year'!V46*1000/Indicators!W$12</f>
        <v>13.594646112575992</v>
      </c>
      <c r="W44" s="173">
        <f>'BC Emissions by Year'!W46*1000/Indicators!X$12</f>
        <v>11.06318737269768</v>
      </c>
      <c r="X44" s="173">
        <f>'BC Emissions by Year'!X46*1000/Indicators!Y$12</f>
        <v>12.75608006228356</v>
      </c>
      <c r="Y44" s="173">
        <f>'BC Emissions by Year'!Y46*1000/Indicators!Z$12</f>
        <v>10.253784869807427</v>
      </c>
      <c r="Z44" s="127">
        <f t="shared" si="6"/>
        <v>12.871477295944942</v>
      </c>
      <c r="AA44" s="127">
        <f t="shared" si="2"/>
        <v>12.430409196315326</v>
      </c>
      <c r="AB44" s="127">
        <f t="shared" si="3"/>
        <v>-0.44106809962961613</v>
      </c>
      <c r="AC44" s="136">
        <f t="shared" si="1"/>
        <v>-3.4267092229465466E-2</v>
      </c>
      <c r="AD44" s="122">
        <f>ROW()</f>
        <v>44</v>
      </c>
    </row>
    <row r="45" spans="1:30">
      <c r="A45" s="95" t="s">
        <v>58</v>
      </c>
      <c r="B45" s="173">
        <f>'BC Emissions by Year'!B47*1000/Indicators!C$12</f>
        <v>28.93429974378811</v>
      </c>
      <c r="C45" s="173">
        <f>'BC Emissions by Year'!C47*1000/Indicators!D$12</f>
        <v>31.775513851831064</v>
      </c>
      <c r="D45" s="173">
        <f>'BC Emissions by Year'!D47*1000/Indicators!E$12</f>
        <v>30.860964522968438</v>
      </c>
      <c r="E45" s="173">
        <f>'BC Emissions by Year'!E47*1000/Indicators!F$12</f>
        <v>29.02482167200154</v>
      </c>
      <c r="F45" s="173">
        <f>'BC Emissions by Year'!F47*1000/Indicators!G$12</f>
        <v>30.244192550542703</v>
      </c>
      <c r="G45" s="173">
        <f>'BC Emissions by Year'!G47*1000/Indicators!H$12</f>
        <v>35.02242037736395</v>
      </c>
      <c r="H45" s="173">
        <f>'BC Emissions by Year'!H47*1000/Indicators!I$12</f>
        <v>38.356811731907506</v>
      </c>
      <c r="I45" s="173">
        <f>'BC Emissions by Year'!I47*1000/Indicators!J$12</f>
        <v>40.036558591733431</v>
      </c>
      <c r="J45" s="173">
        <f>'BC Emissions by Year'!J47*1000/Indicators!K$12</f>
        <v>37.926867223806546</v>
      </c>
      <c r="K45" s="173">
        <f>'BC Emissions by Year'!K47*1000/Indicators!L$12</f>
        <v>34.788650414694061</v>
      </c>
      <c r="L45" s="173">
        <f>'BC Emissions by Year'!L47*1000/Indicators!M$12</f>
        <v>32.930028228925636</v>
      </c>
      <c r="M45" s="173">
        <f>'BC Emissions by Year'!M47*1000/Indicators!N$12</f>
        <v>34.419746084213116</v>
      </c>
      <c r="N45" s="173">
        <f>'BC Emissions by Year'!N47*1000/Indicators!O$12</f>
        <v>30.544136661372498</v>
      </c>
      <c r="O45" s="173">
        <f>'BC Emissions by Year'!O47*1000/Indicators!P$12</f>
        <v>32.472262264562723</v>
      </c>
      <c r="P45" s="173">
        <f>'BC Emissions by Year'!P47*1000/Indicators!Q$12</f>
        <v>33.528271282382953</v>
      </c>
      <c r="Q45" s="173">
        <f>'BC Emissions by Year'!Q47*1000/Indicators!R$12</f>
        <v>27.422747576243804</v>
      </c>
      <c r="R45" s="173">
        <f>'BC Emissions by Year'!R47*1000/Indicators!S$12</f>
        <v>24.4971653561343</v>
      </c>
      <c r="S45" s="173">
        <f>'BC Emissions by Year'!S47*1000/Indicators!T$12</f>
        <v>25.032500185345729</v>
      </c>
      <c r="T45" s="173">
        <f>'BC Emissions by Year'!T47*1000/Indicators!U$12</f>
        <v>26.939526064489474</v>
      </c>
      <c r="U45" s="173">
        <f>'BC Emissions by Year'!U47*1000/Indicators!V$12</f>
        <v>17.198947026421287</v>
      </c>
      <c r="V45" s="173">
        <f>'BC Emissions by Year'!V47*1000/Indicators!W$12</f>
        <v>19.474871196202908</v>
      </c>
      <c r="W45" s="173">
        <f>'BC Emissions by Year'!W47*1000/Indicators!X$12</f>
        <v>14.858992212971968</v>
      </c>
      <c r="X45" s="173">
        <f>'BC Emissions by Year'!X47*1000/Indicators!Y$12</f>
        <v>21.714702116115919</v>
      </c>
      <c r="Y45" s="173">
        <f>'BC Emissions by Year'!Y47*1000/Indicators!Z$12</f>
        <v>22.135926499606121</v>
      </c>
      <c r="Z45" s="127">
        <f t="shared" si="6"/>
        <v>30.105857204897593</v>
      </c>
      <c r="AA45" s="127">
        <f t="shared" si="2"/>
        <v>20.387160852634612</v>
      </c>
      <c r="AB45" s="127">
        <f t="shared" si="3"/>
        <v>-9.718696352262981</v>
      </c>
      <c r="AC45" s="136">
        <f t="shared" si="1"/>
        <v>-0.32281745994204586</v>
      </c>
      <c r="AD45" s="122">
        <f>ROW()</f>
        <v>45</v>
      </c>
    </row>
    <row r="46" spans="1:30">
      <c r="A46" s="125" t="str">
        <f>CONCATENATE("'Other Transportation figures above are sum of three elements in Rows ",AD47, "-",AD49, ".")</f>
        <v>'Other Transportation figures above are sum of three elements in Rows 47-49.</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27"/>
      <c r="AA46" s="127"/>
      <c r="AB46" s="127"/>
      <c r="AC46" s="136"/>
      <c r="AD46" s="122">
        <f>ROW()</f>
        <v>46</v>
      </c>
    </row>
    <row r="47" spans="1:30">
      <c r="A47" s="102" t="s">
        <v>59</v>
      </c>
      <c r="B47" s="173">
        <f>'BC Emissions by Year'!B49*1000/Indicators!C$12</f>
        <v>2.9611278224742583</v>
      </c>
      <c r="C47" s="173">
        <f>'BC Emissions by Year'!C49*1000/Indicators!D$12</f>
        <v>2.9571584793345411</v>
      </c>
      <c r="D47" s="173">
        <f>'BC Emissions by Year'!D49*1000/Indicators!E$12</f>
        <v>3.0021163430723403</v>
      </c>
      <c r="E47" s="173">
        <f>'BC Emissions by Year'!E49*1000/Indicators!F$12</f>
        <v>2.8741077523741008</v>
      </c>
      <c r="F47" s="173">
        <f>'BC Emissions by Year'!F49*1000/Indicators!G$12</f>
        <v>2.9854066834790878</v>
      </c>
      <c r="G47" s="173">
        <f>'BC Emissions by Year'!G49*1000/Indicators!H$12</f>
        <v>3.127023063842258</v>
      </c>
      <c r="H47" s="173">
        <f>'BC Emissions by Year'!H49*1000/Indicators!I$12</f>
        <v>3.8303714683966659</v>
      </c>
      <c r="I47" s="173">
        <f>'BC Emissions by Year'!I49*1000/Indicators!J$12</f>
        <v>4.7721164314008924</v>
      </c>
      <c r="J47" s="173">
        <f>'BC Emissions by Year'!J49*1000/Indicators!K$12</f>
        <v>5.6886482291177014</v>
      </c>
      <c r="K47" s="173">
        <f>'BC Emissions by Year'!K49*1000/Indicators!L$12</f>
        <v>4.1001625383912073</v>
      </c>
      <c r="L47" s="173">
        <f>'BC Emissions by Year'!L49*1000/Indicators!M$12</f>
        <v>3.157866300845241</v>
      </c>
      <c r="M47" s="173">
        <f>'BC Emissions by Year'!M49*1000/Indicators!N$12</f>
        <v>2.7403226879731561</v>
      </c>
      <c r="N47" s="173">
        <f>'BC Emissions by Year'!N49*1000/Indicators!O$12</f>
        <v>2.6575076535949691</v>
      </c>
      <c r="O47" s="173">
        <f>'BC Emissions by Year'!O49*1000/Indicators!P$12</f>
        <v>2.7658863018901596</v>
      </c>
      <c r="P47" s="173">
        <f>'BC Emissions by Year'!P49*1000/Indicators!Q$12</f>
        <v>4.1477115852029725</v>
      </c>
      <c r="Q47" s="173">
        <f>'BC Emissions by Year'!Q49*1000/Indicators!R$12</f>
        <v>2.4821411617023799</v>
      </c>
      <c r="R47" s="173">
        <f>'BC Emissions by Year'!R49*1000/Indicators!S$12</f>
        <v>2.3555681934324677</v>
      </c>
      <c r="S47" s="173">
        <f>'BC Emissions by Year'!S49*1000/Indicators!T$12</f>
        <v>2.2775496758002785</v>
      </c>
      <c r="T47" s="173">
        <f>'BC Emissions by Year'!T49*1000/Indicators!U$12</f>
        <v>1.7884736113014517</v>
      </c>
      <c r="U47" s="173">
        <f>'BC Emissions by Year'!U49*1000/Indicators!V$12</f>
        <v>1.3347367403382364</v>
      </c>
      <c r="V47" s="173">
        <f>'BC Emissions by Year'!V49*1000/Indicators!W$12</f>
        <v>1.7454449500178035</v>
      </c>
      <c r="W47" s="173">
        <f>'BC Emissions by Year'!W49*1000/Indicators!X$12</f>
        <v>2.0676193302475294</v>
      </c>
      <c r="X47" s="173">
        <f>'BC Emissions by Year'!X49*1000/Indicators!Y$12</f>
        <v>3.4436111459483318</v>
      </c>
      <c r="Y47" s="173">
        <f>'BC Emissions by Year'!Y49*1000/Indicators!Z$12</f>
        <v>1.8394801239353542</v>
      </c>
      <c r="Z47" s="127">
        <f t="shared" si="6"/>
        <v>2.8230691950552034</v>
      </c>
      <c r="AA47" s="127">
        <f t="shared" si="2"/>
        <v>2.0365609836314511</v>
      </c>
      <c r="AB47" s="127">
        <f t="shared" si="3"/>
        <v>-0.78650821142375227</v>
      </c>
      <c r="AC47" s="136">
        <f t="shared" si="1"/>
        <v>-0.27860040157760729</v>
      </c>
      <c r="AD47" s="122">
        <f>ROW()</f>
        <v>47</v>
      </c>
    </row>
    <row r="48" spans="1:30">
      <c r="A48" s="102" t="s">
        <v>60</v>
      </c>
      <c r="B48" s="173">
        <f>'BC Emissions by Year'!B50*1000/Indicators!C$12</f>
        <v>18.788574277817645</v>
      </c>
      <c r="C48" s="173">
        <f>'BC Emissions by Year'!C50*1000/Indicators!D$12</f>
        <v>19.551319754596435</v>
      </c>
      <c r="D48" s="173">
        <f>'BC Emissions by Year'!D50*1000/Indicators!E$12</f>
        <v>19.306013901739433</v>
      </c>
      <c r="E48" s="173">
        <f>'BC Emissions by Year'!E50*1000/Indicators!F$12</f>
        <v>17.373396805353419</v>
      </c>
      <c r="F48" s="173">
        <f>'BC Emissions by Year'!F50*1000/Indicators!G$12</f>
        <v>17.780475046027661</v>
      </c>
      <c r="G48" s="173">
        <f>'BC Emissions by Year'!G50*1000/Indicators!H$12</f>
        <v>21.667178128194443</v>
      </c>
      <c r="H48" s="173">
        <f>'BC Emissions by Year'!H50*1000/Indicators!I$12</f>
        <v>23.659507444520582</v>
      </c>
      <c r="I48" s="173">
        <f>'BC Emissions by Year'!I50*1000/Indicators!J$12</f>
        <v>25.157745337630622</v>
      </c>
      <c r="J48" s="173">
        <f>'BC Emissions by Year'!J50*1000/Indicators!K$12</f>
        <v>21.346653397749513</v>
      </c>
      <c r="K48" s="173">
        <f>'BC Emissions by Year'!K50*1000/Indicators!L$12</f>
        <v>21.268959369641674</v>
      </c>
      <c r="L48" s="173">
        <f>'BC Emissions by Year'!L50*1000/Indicators!M$12</f>
        <v>19.177366273698269</v>
      </c>
      <c r="M48" s="173">
        <f>'BC Emissions by Year'!M50*1000/Indicators!N$12</f>
        <v>19.813924938739124</v>
      </c>
      <c r="N48" s="173">
        <f>'BC Emissions by Year'!N50*1000/Indicators!O$12</f>
        <v>19.530881746693908</v>
      </c>
      <c r="O48" s="173">
        <f>'BC Emissions by Year'!O50*1000/Indicators!P$12</f>
        <v>23.329858725705932</v>
      </c>
      <c r="P48" s="173">
        <f>'BC Emissions by Year'!P50*1000/Indicators!Q$12</f>
        <v>22.844056254849047</v>
      </c>
      <c r="Q48" s="173">
        <f>'BC Emissions by Year'!Q50*1000/Indicators!R$12</f>
        <v>19.494226301571743</v>
      </c>
      <c r="R48" s="173">
        <f>'BC Emissions by Year'!R50*1000/Indicators!S$12</f>
        <v>18.054580244946301</v>
      </c>
      <c r="S48" s="173">
        <f>'BC Emissions by Year'!S50*1000/Indicators!T$12</f>
        <v>17.978188260215259</v>
      </c>
      <c r="T48" s="173">
        <f>'BC Emissions by Year'!T50*1000/Indicators!U$12</f>
        <v>20.621558349710323</v>
      </c>
      <c r="U48" s="173">
        <f>'BC Emissions by Year'!U50*1000/Indicators!V$12</f>
        <v>11.355688346367067</v>
      </c>
      <c r="V48" s="173">
        <f>'BC Emissions by Year'!V50*1000/Indicators!W$12</f>
        <v>13.525328874432409</v>
      </c>
      <c r="W48" s="173">
        <f>'BC Emissions by Year'!W50*1000/Indicators!X$12</f>
        <v>8.8483322474959234</v>
      </c>
      <c r="X48" s="173">
        <f>'BC Emissions by Year'!X50*1000/Indicators!Y$12</f>
        <v>14.452119335014785</v>
      </c>
      <c r="Y48" s="173">
        <f>'BC Emissions by Year'!Y50*1000/Indicators!Z$12</f>
        <v>15.946972481758547</v>
      </c>
      <c r="Z48" s="119"/>
      <c r="AA48" s="119"/>
      <c r="AB48" s="119"/>
      <c r="AC48" s="119"/>
      <c r="AD48" s="122">
        <f>ROW()</f>
        <v>48</v>
      </c>
    </row>
    <row r="49" spans="1:30">
      <c r="A49" s="102" t="s">
        <v>61</v>
      </c>
      <c r="B49" s="173">
        <f>'BC Emissions by Year'!B51*1000/Indicators!C$12</f>
        <v>7.1845976434962084</v>
      </c>
      <c r="C49" s="173">
        <f>'BC Emissions by Year'!C51*1000/Indicators!D$12</f>
        <v>9.2670356179000866</v>
      </c>
      <c r="D49" s="173">
        <f>'BC Emissions by Year'!D51*1000/Indicators!E$12</f>
        <v>8.5528342781566664</v>
      </c>
      <c r="E49" s="173">
        <f>'BC Emissions by Year'!E51*1000/Indicators!F$12</f>
        <v>8.7773171142740214</v>
      </c>
      <c r="F49" s="173">
        <f>'BC Emissions by Year'!F51*1000/Indicators!G$12</f>
        <v>9.4783108210359526</v>
      </c>
      <c r="G49" s="173">
        <f>'BC Emissions by Year'!G51*1000/Indicators!H$12</f>
        <v>10.228219185327253</v>
      </c>
      <c r="H49" s="173">
        <f>'BC Emissions by Year'!H51*1000/Indicators!I$12</f>
        <v>10.866932818990254</v>
      </c>
      <c r="I49" s="173">
        <f>'BC Emissions by Year'!I51*1000/Indicators!J$12</f>
        <v>10.106696822701913</v>
      </c>
      <c r="J49" s="173">
        <f>'BC Emissions by Year'!J51*1000/Indicators!K$12</f>
        <v>10.891565596939332</v>
      </c>
      <c r="K49" s="173">
        <f>'BC Emissions by Year'!K51*1000/Indicators!L$12</f>
        <v>9.419528506661182</v>
      </c>
      <c r="L49" s="173">
        <f>'BC Emissions by Year'!L51*1000/Indicators!M$12</f>
        <v>10.594795654382123</v>
      </c>
      <c r="M49" s="173">
        <f>'BC Emissions by Year'!M51*1000/Indicators!N$12</f>
        <v>11.865498457500838</v>
      </c>
      <c r="N49" s="173">
        <f>'BC Emissions by Year'!N51*1000/Indicators!O$12</f>
        <v>8.355747261083625</v>
      </c>
      <c r="O49" s="173">
        <f>'BC Emissions by Year'!O51*1000/Indicators!P$12</f>
        <v>6.3765172369666274</v>
      </c>
      <c r="P49" s="173">
        <f>'BC Emissions by Year'!P51*1000/Indicators!Q$12</f>
        <v>6.5365034423309316</v>
      </c>
      <c r="Q49" s="173">
        <f>'BC Emissions by Year'!Q51*1000/Indicators!R$12</f>
        <v>5.4463801129696838</v>
      </c>
      <c r="R49" s="173">
        <f>'BC Emissions by Year'!R51*1000/Indicators!S$12</f>
        <v>4.0870169177555322</v>
      </c>
      <c r="S49" s="173">
        <f>'BC Emissions by Year'!S51*1000/Indicators!T$12</f>
        <v>4.7767622493301944</v>
      </c>
      <c r="T49" s="173">
        <f>'BC Emissions by Year'!T51*1000/Indicators!U$12</f>
        <v>4.5294941034776937</v>
      </c>
      <c r="U49" s="173">
        <f>'BC Emissions by Year'!U51*1000/Indicators!V$12</f>
        <v>4.5085219397159833</v>
      </c>
      <c r="V49" s="173">
        <f>'BC Emissions by Year'!V51*1000/Indicators!W$12</f>
        <v>4.2040973717526962</v>
      </c>
      <c r="W49" s="173">
        <f>'BC Emissions by Year'!W51*1000/Indicators!X$12</f>
        <v>3.9430406352285128</v>
      </c>
      <c r="X49" s="173">
        <f>'BC Emissions by Year'!X51*1000/Indicators!Y$12</f>
        <v>3.8189716351528014</v>
      </c>
      <c r="Y49" s="173">
        <f>'BC Emissions by Year'!Y51*1000/Indicators!Z$12</f>
        <v>4.3494738939122195</v>
      </c>
      <c r="Z49" s="127">
        <f t="shared" si="6"/>
        <v>7.2549026665399454</v>
      </c>
      <c r="AA49" s="127">
        <f t="shared" si="2"/>
        <v>4.2255999298733178</v>
      </c>
      <c r="AB49" s="127">
        <f t="shared" si="3"/>
        <v>-3.0293027366666276</v>
      </c>
      <c r="AC49" s="136">
        <f t="shared" si="1"/>
        <v>-0.4175524987589368</v>
      </c>
      <c r="AD49" s="122">
        <f>ROW()</f>
        <v>49</v>
      </c>
    </row>
    <row r="50" spans="1:30">
      <c r="A50" s="69" t="s">
        <v>0</v>
      </c>
      <c r="B50" s="175">
        <f>'BC Emissions by Year'!B52*1000/Indicators!C$12</f>
        <v>34.245035093037629</v>
      </c>
      <c r="C50" s="175">
        <f>'BC Emissions by Year'!C52*1000/Indicators!D$12</f>
        <v>33.290348816202254</v>
      </c>
      <c r="D50" s="175">
        <f>'BC Emissions by Year'!D52*1000/Indicators!E$12</f>
        <v>32.038872871562823</v>
      </c>
      <c r="E50" s="175">
        <f>'BC Emissions by Year'!E52*1000/Indicators!F$12</f>
        <v>30.082212942648749</v>
      </c>
      <c r="F50" s="175">
        <f>'BC Emissions by Year'!F52*1000/Indicators!G$12</f>
        <v>38.509515539894558</v>
      </c>
      <c r="G50" s="175">
        <f>'BC Emissions by Year'!G52*1000/Indicators!H$12</f>
        <v>39.533965580150571</v>
      </c>
      <c r="H50" s="175">
        <f>'BC Emissions by Year'!H52*1000/Indicators!I$12</f>
        <v>42.157689076048918</v>
      </c>
      <c r="I50" s="175">
        <f>'BC Emissions by Year'!I52*1000/Indicators!J$12</f>
        <v>42.18092889117969</v>
      </c>
      <c r="J50" s="175">
        <f>'BC Emissions by Year'!J52*1000/Indicators!K$12</f>
        <v>41.100704677502684</v>
      </c>
      <c r="K50" s="175">
        <f>'BC Emissions by Year'!K52*1000/Indicators!L$12</f>
        <v>38.218387098056418</v>
      </c>
      <c r="L50" s="175">
        <f>'BC Emissions by Year'!L52*1000/Indicators!M$12</f>
        <v>36.38342639852678</v>
      </c>
      <c r="M50" s="175">
        <f>'BC Emissions by Year'!M52*1000/Indicators!N$12</f>
        <v>37.40343444906506</v>
      </c>
      <c r="N50" s="175">
        <f>'BC Emissions by Year'!N52*1000/Indicators!O$12</f>
        <v>32.94339725334175</v>
      </c>
      <c r="O50" s="175">
        <f>'BC Emissions by Year'!O52*1000/Indicators!P$12</f>
        <v>31.323496492675687</v>
      </c>
      <c r="P50" s="175">
        <f>'BC Emissions by Year'!P52*1000/Indicators!Q$12</f>
        <v>29.501089524661971</v>
      </c>
      <c r="Q50" s="175">
        <f>'BC Emissions by Year'!Q52*1000/Indicators!R$12</f>
        <v>29.196549379703406</v>
      </c>
      <c r="R50" s="175">
        <f>'BC Emissions by Year'!R52*1000/Indicators!S$12</f>
        <v>26.446824157635429</v>
      </c>
      <c r="S50" s="175">
        <f>'BC Emissions by Year'!S52*1000/Indicators!T$12</f>
        <v>25.617682602693261</v>
      </c>
      <c r="T50" s="175">
        <f>'BC Emissions by Year'!T52*1000/Indicators!U$12</f>
        <v>27.445555177633352</v>
      </c>
      <c r="U50" s="175">
        <f>'BC Emissions by Year'!U52*1000/Indicators!V$12</f>
        <v>25.36913079281133</v>
      </c>
      <c r="V50" s="175">
        <f>'BC Emissions by Year'!V52*1000/Indicators!W$12</f>
        <v>24.233069249679762</v>
      </c>
      <c r="W50" s="175">
        <f>'BC Emissions by Year'!W52*1000/Indicators!X$12</f>
        <v>26.2487678470942</v>
      </c>
      <c r="X50" s="175">
        <f>'BC Emissions by Year'!X52*1000/Indicators!Y$12</f>
        <v>24.76915902417176</v>
      </c>
      <c r="Y50" s="175">
        <f>'BC Emissions by Year'!Y52*1000/Indicators!Z$12</f>
        <v>24.962272230908969</v>
      </c>
      <c r="Z50" s="175">
        <f t="shared" si="6"/>
        <v>31.101987532287918</v>
      </c>
      <c r="AA50" s="175">
        <f t="shared" si="2"/>
        <v>25.504659053716566</v>
      </c>
      <c r="AB50" s="175">
        <f t="shared" si="3"/>
        <v>-5.5973284785713524</v>
      </c>
      <c r="AC50" s="137">
        <f t="shared" si="1"/>
        <v>-0.179966906383735</v>
      </c>
      <c r="AD50" s="122">
        <f>ROW()</f>
        <v>50</v>
      </c>
    </row>
    <row r="51" spans="1:30">
      <c r="A51" s="67" t="s">
        <v>1</v>
      </c>
      <c r="B51" s="187">
        <f>'BC Emissions by Year'!B53*1000/Indicators!C$12</f>
        <v>6.9578836103236634</v>
      </c>
      <c r="C51" s="187">
        <f>'BC Emissions by Year'!C53*1000/Indicators!D$12</f>
        <v>6.929315821781235</v>
      </c>
      <c r="D51" s="187">
        <f>'BC Emissions by Year'!D53*1000/Indicators!E$12</f>
        <v>4.6568089211834049</v>
      </c>
      <c r="E51" s="187">
        <f>'BC Emissions by Year'!E53*1000/Indicators!F$12</f>
        <v>5.8060186607476894</v>
      </c>
      <c r="F51" s="187">
        <f>'BC Emissions by Year'!F53*1000/Indicators!G$12</f>
        <v>7.0947900439005993</v>
      </c>
      <c r="G51" s="187">
        <f>'BC Emissions by Year'!G53*1000/Indicators!H$12</f>
        <v>6.6899724448370943</v>
      </c>
      <c r="H51" s="187">
        <f>'BC Emissions by Year'!H53*1000/Indicators!I$12</f>
        <v>6.9110739502831251</v>
      </c>
      <c r="I51" s="187">
        <f>'BC Emissions by Year'!I53*1000/Indicators!J$12</f>
        <v>6.9148927176340367</v>
      </c>
      <c r="J51" s="187">
        <f>'BC Emissions by Year'!J53*1000/Indicators!K$12</f>
        <v>5.9830201583320459</v>
      </c>
      <c r="K51" s="187">
        <f>'BC Emissions by Year'!K53*1000/Indicators!L$12</f>
        <v>5.3820527154647264</v>
      </c>
      <c r="L51" s="187">
        <f>'BC Emissions by Year'!L53*1000/Indicators!M$12</f>
        <v>5.1576938276894984</v>
      </c>
      <c r="M51" s="187">
        <f>'BC Emissions by Year'!M53*1000/Indicators!N$12</f>
        <v>5.5556364063466104</v>
      </c>
      <c r="N51" s="187">
        <f>'BC Emissions by Year'!N53*1000/Indicators!O$12</f>
        <v>4.9310013482202546</v>
      </c>
      <c r="O51" s="187">
        <f>'BC Emissions by Year'!O53*1000/Indicators!P$12</f>
        <v>4.4545057295215873</v>
      </c>
      <c r="P51" s="187">
        <f>'BC Emissions by Year'!P53*1000/Indicators!Q$12</f>
        <v>4.9538747116691493</v>
      </c>
      <c r="Q51" s="187">
        <f>'BC Emissions by Year'!Q53*1000/Indicators!R$12</f>
        <v>5.2035639593443221</v>
      </c>
      <c r="R51" s="187">
        <f>'BC Emissions by Year'!R53*1000/Indicators!S$12</f>
        <v>4.1365448456019092</v>
      </c>
      <c r="S51" s="187">
        <f>'BC Emissions by Year'!S53*1000/Indicators!T$12</f>
        <v>4.4790084231210594</v>
      </c>
      <c r="T51" s="187">
        <f>'BC Emissions by Year'!T53*1000/Indicators!U$12</f>
        <v>4.2635443197683252</v>
      </c>
      <c r="U51" s="187">
        <f>'BC Emissions by Year'!U53*1000/Indicators!V$12</f>
        <v>3.8852020749887348</v>
      </c>
      <c r="V51" s="187">
        <f>'BC Emissions by Year'!V53*1000/Indicators!W$12</f>
        <v>4.6070366838771113</v>
      </c>
      <c r="W51" s="187">
        <f>'BC Emissions by Year'!W53*1000/Indicators!X$12</f>
        <v>4.499507446898801</v>
      </c>
      <c r="X51" s="187">
        <f>'BC Emissions by Year'!X53*1000/Indicators!Y$12</f>
        <v>4.8270963236573508</v>
      </c>
      <c r="Y51" s="187">
        <f>'BC Emissions by Year'!Y53*1000/Indicators!Z$12</f>
        <v>5.0878896395742625</v>
      </c>
      <c r="Z51" s="187">
        <f t="shared" si="6"/>
        <v>4.8589786564392989</v>
      </c>
      <c r="AA51" s="187">
        <f t="shared" si="2"/>
        <v>4.5283794147940979</v>
      </c>
      <c r="AB51" s="187">
        <f t="shared" si="3"/>
        <v>-0.33059924164520105</v>
      </c>
      <c r="AC51" s="185">
        <f t="shared" si="1"/>
        <v>-6.8038833882729383E-2</v>
      </c>
      <c r="AD51" s="122">
        <f>ROW()</f>
        <v>51</v>
      </c>
    </row>
    <row r="52" spans="1:30">
      <c r="A52" s="68" t="s">
        <v>62</v>
      </c>
      <c r="B52" s="187">
        <f>'BC Emissions by Year'!B54*1000/Indicators!C$12</f>
        <v>27.28715148271397</v>
      </c>
      <c r="C52" s="187">
        <f>'BC Emissions by Year'!C54*1000/Indicators!D$12</f>
        <v>26.361032994421016</v>
      </c>
      <c r="D52" s="187">
        <f>'BC Emissions by Year'!D54*1000/Indicators!E$12</f>
        <v>27.382063950379433</v>
      </c>
      <c r="E52" s="187">
        <f>'BC Emissions by Year'!E54*1000/Indicators!F$12</f>
        <v>24.276194281901063</v>
      </c>
      <c r="F52" s="187">
        <f>'BC Emissions by Year'!F54*1000/Indicators!G$12</f>
        <v>31.414725495993959</v>
      </c>
      <c r="G52" s="187">
        <f>'BC Emissions by Year'!G54*1000/Indicators!H$12</f>
        <v>32.843993135313475</v>
      </c>
      <c r="H52" s="187">
        <f>'BC Emissions by Year'!H54*1000/Indicators!I$12</f>
        <v>35.246615125765793</v>
      </c>
      <c r="I52" s="187">
        <f>'BC Emissions by Year'!I54*1000/Indicators!J$12</f>
        <v>35.26603617354565</v>
      </c>
      <c r="J52" s="187">
        <f>'BC Emissions by Year'!J54*1000/Indicators!K$12</f>
        <v>35.117684519170638</v>
      </c>
      <c r="K52" s="187">
        <f>'BC Emissions by Year'!K54*1000/Indicators!L$12</f>
        <v>32.836334382591701</v>
      </c>
      <c r="L52" s="187">
        <f>'BC Emissions by Year'!L54*1000/Indicators!M$12</f>
        <v>31.225732570837284</v>
      </c>
      <c r="M52" s="187">
        <f>'BC Emissions by Year'!M54*1000/Indicators!N$12</f>
        <v>31.847798042718438</v>
      </c>
      <c r="N52" s="187">
        <f>'BC Emissions by Year'!N54*1000/Indicators!O$12</f>
        <v>28.012395905121497</v>
      </c>
      <c r="O52" s="187">
        <f>'BC Emissions by Year'!O54*1000/Indicators!P$12</f>
        <v>26.868990763154098</v>
      </c>
      <c r="P52" s="187">
        <f>'BC Emissions by Year'!P54*1000/Indicators!Q$12</f>
        <v>24.54721481299282</v>
      </c>
      <c r="Q52" s="187">
        <f>'BC Emissions by Year'!Q54*1000/Indicators!R$12</f>
        <v>23.992985420359084</v>
      </c>
      <c r="R52" s="187">
        <f>'BC Emissions by Year'!R54*1000/Indicators!S$12</f>
        <v>22.310279312033519</v>
      </c>
      <c r="S52" s="187">
        <f>'BC Emissions by Year'!S54*1000/Indicators!T$12</f>
        <v>21.138674179572206</v>
      </c>
      <c r="T52" s="187">
        <f>'BC Emissions by Year'!T54*1000/Indicators!U$12</f>
        <v>23.18201085786502</v>
      </c>
      <c r="U52" s="187">
        <f>'BC Emissions by Year'!U54*1000/Indicators!V$12</f>
        <v>21.483928717822597</v>
      </c>
      <c r="V52" s="187">
        <f>'BC Emissions by Year'!V54*1000/Indicators!W$12</f>
        <v>19.62603256580265</v>
      </c>
      <c r="W52" s="187">
        <f>'BC Emissions by Year'!W54*1000/Indicators!X$12</f>
        <v>21.749260400195393</v>
      </c>
      <c r="X52" s="187">
        <f>'BC Emissions by Year'!X54*1000/Indicators!Y$12</f>
        <v>19.942062700514413</v>
      </c>
      <c r="Y52" s="187">
        <f>'BC Emissions by Year'!Y54*1000/Indicators!Z$12</f>
        <v>19.874382591334712</v>
      </c>
      <c r="Z52" s="187">
        <f>AVERAGE(L52:S52)</f>
        <v>26.243008875848616</v>
      </c>
      <c r="AA52" s="187">
        <f t="shared" si="2"/>
        <v>20.976279638922463</v>
      </c>
      <c r="AB52" s="187">
        <f t="shared" si="3"/>
        <v>-5.2667292369261531</v>
      </c>
      <c r="AC52" s="185">
        <f t="shared" si="1"/>
        <v>-0.20069075393916103</v>
      </c>
      <c r="AD52" s="122">
        <f>ROW()</f>
        <v>52</v>
      </c>
    </row>
    <row r="53" spans="1:30" ht="15.6">
      <c r="A53" s="71" t="s">
        <v>113</v>
      </c>
      <c r="B53" s="187">
        <f>'BC Emissions by Year'!B55*1000/Indicators!C$12</f>
        <v>0</v>
      </c>
      <c r="C53" s="187">
        <f>'BC Emissions by Year'!C55*1000/Indicators!D$12</f>
        <v>0</v>
      </c>
      <c r="D53" s="187">
        <f>'BC Emissions by Year'!D55*1000/Indicators!E$12</f>
        <v>0</v>
      </c>
      <c r="E53" s="187">
        <f>'BC Emissions by Year'!E55*1000/Indicators!F$12</f>
        <v>0</v>
      </c>
      <c r="F53" s="187">
        <f>'BC Emissions by Year'!F55*1000/Indicators!G$12</f>
        <v>0</v>
      </c>
      <c r="G53" s="187">
        <f>'BC Emissions by Year'!G55*1000/Indicators!H$12</f>
        <v>0</v>
      </c>
      <c r="H53" s="187">
        <f>'BC Emissions by Year'!H55*1000/Indicators!I$12</f>
        <v>0</v>
      </c>
      <c r="I53" s="187">
        <f>'BC Emissions by Year'!I55*1000/Indicators!J$12</f>
        <v>0</v>
      </c>
      <c r="J53" s="187">
        <f>'BC Emissions by Year'!J55*1000/Indicators!K$12</f>
        <v>0</v>
      </c>
      <c r="K53" s="187">
        <f>'BC Emissions by Year'!K55*1000/Indicators!L$12</f>
        <v>0</v>
      </c>
      <c r="L53" s="187">
        <f>'BC Emissions by Year'!L55*1000/Indicators!M$12</f>
        <v>0</v>
      </c>
      <c r="M53" s="187">
        <f>'BC Emissions by Year'!M55*1000/Indicators!N$12</f>
        <v>0</v>
      </c>
      <c r="N53" s="187">
        <f>'BC Emissions by Year'!N55*1000/Indicators!O$12</f>
        <v>0</v>
      </c>
      <c r="O53" s="187">
        <f>'BC Emissions by Year'!O55*1000/Indicators!P$12</f>
        <v>0</v>
      </c>
      <c r="P53" s="187">
        <f>'BC Emissions by Year'!P55*1000/Indicators!Q$12</f>
        <v>0</v>
      </c>
      <c r="Q53" s="187">
        <f>'BC Emissions by Year'!Q55*1000/Indicators!R$12</f>
        <v>0</v>
      </c>
      <c r="R53" s="187">
        <f>'BC Emissions by Year'!R55*1000/Indicators!S$12</f>
        <v>0</v>
      </c>
      <c r="S53" s="187">
        <f>'BC Emissions by Year'!S55*1000/Indicators!T$12</f>
        <v>0</v>
      </c>
      <c r="T53" s="187">
        <f>'BC Emissions by Year'!T55*1000/Indicators!U$12</f>
        <v>0</v>
      </c>
      <c r="U53" s="187">
        <f>'BC Emissions by Year'!U55*1000/Indicators!V$12</f>
        <v>0</v>
      </c>
      <c r="V53" s="187">
        <f>'BC Emissions by Year'!V55*1000/Indicators!W$12</f>
        <v>0</v>
      </c>
      <c r="W53" s="187">
        <f>'BC Emissions by Year'!W55*1000/Indicators!X$12</f>
        <v>0</v>
      </c>
      <c r="X53" s="187">
        <f>'BC Emissions by Year'!X55*1000/Indicators!Y$12</f>
        <v>0</v>
      </c>
      <c r="Y53" s="187">
        <f>'BC Emissions by Year'!Y55*1000/Indicators!Z$12</f>
        <v>0</v>
      </c>
      <c r="Z53" s="187">
        <f>AVERAGE(L53:S53)</f>
        <v>0</v>
      </c>
      <c r="AA53" s="187">
        <f t="shared" si="2"/>
        <v>0</v>
      </c>
      <c r="AB53" s="187">
        <f t="shared" si="3"/>
        <v>0</v>
      </c>
      <c r="AC53" s="185"/>
      <c r="AD53" s="122">
        <f>ROW()</f>
        <v>53</v>
      </c>
    </row>
    <row r="54" spans="1:30" ht="14.7" customHeight="1">
      <c r="A54" s="131" t="s">
        <v>63</v>
      </c>
      <c r="B54" s="177">
        <f>'BC Emissions by Year'!B56*1000/Indicators!C$12</f>
        <v>23.917046393192322</v>
      </c>
      <c r="C54" s="177">
        <f>'BC Emissions by Year'!C56*1000/Indicators!D$12</f>
        <v>24.106240328931825</v>
      </c>
      <c r="D54" s="177">
        <f>'BC Emissions by Year'!D56*1000/Indicators!E$12</f>
        <v>24.007767962936647</v>
      </c>
      <c r="E54" s="177">
        <f>'BC Emissions by Year'!E56*1000/Indicators!F$12</f>
        <v>23.270309748891147</v>
      </c>
      <c r="F54" s="177">
        <f>'BC Emissions by Year'!F56*1000/Indicators!G$12</f>
        <v>23.755604004275582</v>
      </c>
      <c r="G54" s="177">
        <f>'BC Emissions by Year'!G56*1000/Indicators!H$12</f>
        <v>25.182167452635351</v>
      </c>
      <c r="H54" s="177">
        <f>'BC Emissions by Year'!H56*1000/Indicators!I$12</f>
        <v>25.598797050016561</v>
      </c>
      <c r="I54" s="177">
        <f>'BC Emissions by Year'!I56*1000/Indicators!J$12</f>
        <v>27.432615903800752</v>
      </c>
      <c r="J54" s="177">
        <f>'BC Emissions by Year'!J56*1000/Indicators!K$12</f>
        <v>29.142225204754364</v>
      </c>
      <c r="K54" s="177">
        <f>'BC Emissions by Year'!K56*1000/Indicators!L$12</f>
        <v>29.045364984138949</v>
      </c>
      <c r="L54" s="177">
        <f>'BC Emissions by Year'!L56*1000/Indicators!M$12</f>
        <v>29.64777745757484</v>
      </c>
      <c r="M54" s="177">
        <f>'BC Emissions by Year'!M56*1000/Indicators!N$12</f>
        <v>25.100983540690219</v>
      </c>
      <c r="N54" s="177">
        <f>'BC Emissions by Year'!N56*1000/Indicators!O$12</f>
        <v>24.085295109645841</v>
      </c>
      <c r="O54" s="177">
        <f>'BC Emissions by Year'!O56*1000/Indicators!P$12</f>
        <v>25.367720188607194</v>
      </c>
      <c r="P54" s="177">
        <f>'BC Emissions by Year'!P56*1000/Indicators!Q$12</f>
        <v>27.320097908992054</v>
      </c>
      <c r="Q54" s="177">
        <f>'BC Emissions by Year'!Q56*1000/Indicators!R$12</f>
        <v>23.766908491072709</v>
      </c>
      <c r="R54" s="177">
        <f>'BC Emissions by Year'!R56*1000/Indicators!S$12</f>
        <v>20.939213338046741</v>
      </c>
      <c r="S54" s="177">
        <f>'BC Emissions by Year'!S56*1000/Indicators!T$12</f>
        <v>21.499972396227079</v>
      </c>
      <c r="T54" s="177">
        <f>'BC Emissions by Year'!T56*1000/Indicators!U$12</f>
        <v>21.242934066436636</v>
      </c>
      <c r="U54" s="177">
        <f>'BC Emissions by Year'!U56*1000/Indicators!V$12</f>
        <v>20.513367968942767</v>
      </c>
      <c r="V54" s="177">
        <f>'BC Emissions by Year'!V56*1000/Indicators!W$12</f>
        <v>18.43459359121988</v>
      </c>
      <c r="W54" s="177">
        <f>'BC Emissions by Year'!W56*1000/Indicators!X$12</f>
        <v>16.727214996467648</v>
      </c>
      <c r="X54" s="177">
        <f>'BC Emissions by Year'!X56*1000/Indicators!Y$12</f>
        <v>17.200870302721082</v>
      </c>
      <c r="Y54" s="177">
        <f>'BC Emissions by Year'!Y56*1000/Indicators!Z$12</f>
        <v>16.001003184266413</v>
      </c>
      <c r="Z54" s="177">
        <f>AVERAGE(L54:S54)</f>
        <v>24.715996053857083</v>
      </c>
      <c r="AA54" s="177">
        <f t="shared" si="2"/>
        <v>18.353330685009073</v>
      </c>
      <c r="AB54" s="177">
        <f t="shared" si="3"/>
        <v>-6.3626653688480097</v>
      </c>
      <c r="AC54" s="133">
        <f t="shared" si="1"/>
        <v>-0.25743107237044072</v>
      </c>
      <c r="AD54" s="122">
        <f>ROW()</f>
        <v>54</v>
      </c>
    </row>
    <row r="55" spans="1:30">
      <c r="A55" s="69" t="s">
        <v>64</v>
      </c>
      <c r="B55" s="175">
        <f>'BC Emissions by Year'!B57*1000/Indicators!C$12</f>
        <v>7.2623777503059479</v>
      </c>
      <c r="C55" s="175">
        <f>'BC Emissions by Year'!C57*1000/Indicators!D$12</f>
        <v>6.4080245814428789</v>
      </c>
      <c r="D55" s="175">
        <f>'BC Emissions by Year'!D57*1000/Indicators!E$12</f>
        <v>6.7764926316871996</v>
      </c>
      <c r="E55" s="175">
        <f>'BC Emissions by Year'!E57*1000/Indicators!F$12</f>
        <v>6.7458865442129925</v>
      </c>
      <c r="F55" s="175">
        <f>'BC Emissions by Year'!F57*1000/Indicators!G$12</f>
        <v>7.3569128832512618</v>
      </c>
      <c r="G55" s="175">
        <f>'BC Emissions by Year'!G57*1000/Indicators!H$12</f>
        <v>7.6595783456984634</v>
      </c>
      <c r="H55" s="175">
        <f>'BC Emissions by Year'!H57*1000/Indicators!I$12</f>
        <v>7.2095330071617365</v>
      </c>
      <c r="I55" s="175">
        <f>'BC Emissions by Year'!I57*1000/Indicators!J$12</f>
        <v>8.1258336413155572</v>
      </c>
      <c r="J55" s="175">
        <f>'BC Emissions by Year'!J57*1000/Indicators!K$12</f>
        <v>7.9343830313307331</v>
      </c>
      <c r="K55" s="175">
        <f>'BC Emissions by Year'!K57*1000/Indicators!L$12</f>
        <v>9.1167444005235438</v>
      </c>
      <c r="L55" s="175">
        <f>'BC Emissions by Year'!L57*1000/Indicators!M$12</f>
        <v>8.8767687591897406</v>
      </c>
      <c r="M55" s="175">
        <f>'BC Emissions by Year'!M57*1000/Indicators!N$12</f>
        <v>8.3580120480431166</v>
      </c>
      <c r="N55" s="175">
        <f>'BC Emissions by Year'!N57*1000/Indicators!O$12</f>
        <v>8.3895143142318567</v>
      </c>
      <c r="O55" s="175">
        <f>'BC Emissions by Year'!O57*1000/Indicators!P$12</f>
        <v>8.0612797979195374</v>
      </c>
      <c r="P55" s="175">
        <f>'BC Emissions by Year'!P57*1000/Indicators!Q$12</f>
        <v>8.5088885017243925</v>
      </c>
      <c r="Q55" s="175">
        <f>'BC Emissions by Year'!Q57*1000/Indicators!R$12</f>
        <v>8.1331327510972695</v>
      </c>
      <c r="R55" s="175">
        <f>'BC Emissions by Year'!R57*1000/Indicators!S$12</f>
        <v>7.5318134759726831</v>
      </c>
      <c r="S55" s="175">
        <f>'BC Emissions by Year'!S57*1000/Indicators!T$12</f>
        <v>7.434931547101078</v>
      </c>
      <c r="T55" s="175">
        <f>'BC Emissions by Year'!T57*1000/Indicators!U$12</f>
        <v>6.6541591052631857</v>
      </c>
      <c r="U55" s="175">
        <f>'BC Emissions by Year'!U57*1000/Indicators!V$12</f>
        <v>5.5330061500976662</v>
      </c>
      <c r="V55" s="175">
        <f>'BC Emissions by Year'!V57*1000/Indicators!W$12</f>
        <v>5.8703727870926761</v>
      </c>
      <c r="W55" s="175">
        <f>'BC Emissions by Year'!W57*1000/Indicators!X$12</f>
        <v>5.7612401375160207</v>
      </c>
      <c r="X55" s="175">
        <f>'BC Emissions by Year'!X57*1000/Indicators!Y$12</f>
        <v>6.0114308136960624</v>
      </c>
      <c r="Y55" s="175">
        <f>'BC Emissions by Year'!Y57*1000/Indicators!Z$12</f>
        <v>5.3895073803638534</v>
      </c>
      <c r="Z55" s="175"/>
      <c r="AA55" s="175"/>
      <c r="AB55" s="175"/>
      <c r="AC55" s="137"/>
      <c r="AD55" s="122">
        <f>ROW()</f>
        <v>55</v>
      </c>
    </row>
    <row r="56" spans="1:30">
      <c r="A56" s="73" t="s">
        <v>65</v>
      </c>
      <c r="B56" s="187">
        <f>'BC Emissions by Year'!B58*1000/Indicators!C$12</f>
        <v>5.4041617049698676</v>
      </c>
      <c r="C56" s="187">
        <f>'BC Emissions by Year'!C58*1000/Indicators!D$12</f>
        <v>4.4839865537686148</v>
      </c>
      <c r="D56" s="187">
        <f>'BC Emissions by Year'!D58*1000/Indicators!E$12</f>
        <v>4.9369177761392438</v>
      </c>
      <c r="E56" s="187">
        <f>'BC Emissions by Year'!E58*1000/Indicators!F$12</f>
        <v>4.8798426797023513</v>
      </c>
      <c r="F56" s="187">
        <f>'BC Emissions by Year'!F58*1000/Indicators!G$12</f>
        <v>5.471008138663378</v>
      </c>
      <c r="G56" s="187">
        <f>'BC Emissions by Year'!G58*1000/Indicators!H$12</f>
        <v>5.8942071192728696</v>
      </c>
      <c r="H56" s="187">
        <f>'BC Emissions by Year'!H58*1000/Indicators!I$12</f>
        <v>5.5032323751896968</v>
      </c>
      <c r="I56" s="187">
        <f>'BC Emissions by Year'!I58*1000/Indicators!J$12</f>
        <v>6.3434208998661177</v>
      </c>
      <c r="J56" s="187">
        <f>'BC Emissions by Year'!J58*1000/Indicators!K$12</f>
        <v>6.2916567343807603</v>
      </c>
      <c r="K56" s="187">
        <f>'BC Emissions by Year'!K58*1000/Indicators!L$12</f>
        <v>7.4675867002434018</v>
      </c>
      <c r="L56" s="187">
        <f>'BC Emissions by Year'!L58*1000/Indicators!M$12</f>
        <v>7.1269377706229262</v>
      </c>
      <c r="M56" s="187">
        <f>'BC Emissions by Year'!M58*1000/Indicators!N$12</f>
        <v>6.8362980137685092</v>
      </c>
      <c r="N56" s="187">
        <f>'BC Emissions by Year'!N58*1000/Indicators!O$12</f>
        <v>6.8787442610984817</v>
      </c>
      <c r="O56" s="187">
        <f>'BC Emissions by Year'!O58*1000/Indicators!P$12</f>
        <v>6.7547110198057299</v>
      </c>
      <c r="P56" s="187">
        <f>'BC Emissions by Year'!P58*1000/Indicators!Q$12</f>
        <v>7.1291576469162266</v>
      </c>
      <c r="Q56" s="187">
        <f>'BC Emissions by Year'!Q58*1000/Indicators!R$12</f>
        <v>6.8688154234275007</v>
      </c>
      <c r="R56" s="187">
        <f>'BC Emissions by Year'!R58*1000/Indicators!S$12</f>
        <v>6.3835771416804183</v>
      </c>
      <c r="S56" s="187">
        <f>'BC Emissions by Year'!S58*1000/Indicators!T$12</f>
        <v>6.367843704142464</v>
      </c>
      <c r="T56" s="187">
        <f>'BC Emissions by Year'!T58*1000/Indicators!U$12</f>
        <v>5.6612938750792594</v>
      </c>
      <c r="U56" s="187">
        <f>'BC Emissions by Year'!U58*1000/Indicators!V$12</f>
        <v>4.6618222923396617</v>
      </c>
      <c r="V56" s="187">
        <f>'BC Emissions by Year'!V58*1000/Indicators!W$12</f>
        <v>4.9258378067269781</v>
      </c>
      <c r="W56" s="187">
        <f>'BC Emissions by Year'!W58*1000/Indicators!X$12</f>
        <v>4.8065683686976826</v>
      </c>
      <c r="X56" s="187">
        <f>'BC Emissions by Year'!X58*1000/Indicators!Y$12</f>
        <v>5.086231276171655</v>
      </c>
      <c r="Y56" s="187">
        <f>'BC Emissions by Year'!Y58*1000/Indicators!Z$12</f>
        <v>4.5482628107497121</v>
      </c>
      <c r="Z56" s="187">
        <f>AVERAGE(L56:S56)</f>
        <v>6.7932606226827819</v>
      </c>
      <c r="AA56" s="187">
        <f t="shared" si="2"/>
        <v>4.9483360716274918</v>
      </c>
      <c r="AB56" s="187">
        <f t="shared" si="3"/>
        <v>-1.8449245510552901</v>
      </c>
      <c r="AC56" s="185">
        <f t="shared" si="1"/>
        <v>-0.27158159439593177</v>
      </c>
      <c r="AD56" s="122">
        <f>ROW()</f>
        <v>56</v>
      </c>
    </row>
    <row r="57" spans="1:30">
      <c r="A57" s="73" t="s">
        <v>66</v>
      </c>
      <c r="B57" s="187">
        <f>'BC Emissions by Year'!B59*1000/Indicators!C$12</f>
        <v>1.344949772481417</v>
      </c>
      <c r="C57" s="187">
        <f>'BC Emissions by Year'!C59*1000/Indicators!D$12</f>
        <v>1.3607891133900356</v>
      </c>
      <c r="D57" s="187">
        <f>'BC Emissions by Year'!D59*1000/Indicators!E$12</f>
        <v>1.3429788031666594</v>
      </c>
      <c r="E57" s="187">
        <f>'BC Emissions by Year'!E59*1000/Indicators!F$12</f>
        <v>1.3953212669020336</v>
      </c>
      <c r="F57" s="187">
        <f>'BC Emissions by Year'!F59*1000/Indicators!G$12</f>
        <v>1.3968739607254406</v>
      </c>
      <c r="G57" s="187">
        <f>'BC Emissions by Year'!G59*1000/Indicators!H$12</f>
        <v>1.4062068729601682</v>
      </c>
      <c r="H57" s="187">
        <f>'BC Emissions by Year'!H59*1000/Indicators!I$12</f>
        <v>1.3287444740613359</v>
      </c>
      <c r="I57" s="187">
        <f>'BC Emissions by Year'!I59*1000/Indicators!J$12</f>
        <v>1.3494501491444628</v>
      </c>
      <c r="J57" s="187">
        <f>'BC Emissions by Year'!J59*1000/Indicators!K$12</f>
        <v>1.3328761136087577</v>
      </c>
      <c r="K57" s="187">
        <f>'BC Emissions by Year'!K59*1000/Indicators!L$12</f>
        <v>1.3541214432524036</v>
      </c>
      <c r="L57" s="187">
        <f>'BC Emissions by Year'!L59*1000/Indicators!M$12</f>
        <v>1.3824725125495354</v>
      </c>
      <c r="M57" s="187">
        <f>'BC Emissions by Year'!M59*1000/Indicators!N$12</f>
        <v>1.2254681455808591</v>
      </c>
      <c r="N57" s="187">
        <f>'BC Emissions by Year'!N59*1000/Indicators!O$12</f>
        <v>1.2225574409870041</v>
      </c>
      <c r="O57" s="187">
        <f>'BC Emissions by Year'!O59*1000/Indicators!P$12</f>
        <v>1.0542091374057379</v>
      </c>
      <c r="P57" s="187">
        <f>'BC Emissions by Year'!P59*1000/Indicators!Q$12</f>
        <v>1.0925160136557004</v>
      </c>
      <c r="Q57" s="187">
        <f>'BC Emissions by Year'!Q59*1000/Indicators!R$12</f>
        <v>0.98792233352069803</v>
      </c>
      <c r="R57" s="187">
        <f>'BC Emissions by Year'!R59*1000/Indicators!S$12</f>
        <v>0.86889023136435273</v>
      </c>
      <c r="S57" s="187">
        <f>'BC Emissions by Year'!S59*1000/Indicators!T$12</f>
        <v>0.82022846792422632</v>
      </c>
      <c r="T57" s="187">
        <f>'BC Emissions by Year'!T59*1000/Indicators!U$12</f>
        <v>0.78690697242995344</v>
      </c>
      <c r="U57" s="187">
        <f>'BC Emissions by Year'!U59*1000/Indicators!V$12</f>
        <v>0.70759444141226724</v>
      </c>
      <c r="V57" s="187">
        <f>'BC Emissions by Year'!V59*1000/Indicators!W$12</f>
        <v>0.82158391423182575</v>
      </c>
      <c r="W57" s="187">
        <f>'BC Emissions by Year'!W59*1000/Indicators!X$12</f>
        <v>0.83297976866797852</v>
      </c>
      <c r="X57" s="187">
        <f>'BC Emissions by Year'!X59*1000/Indicators!Y$12</f>
        <v>0.82366633082421614</v>
      </c>
      <c r="Y57" s="187">
        <f>'BC Emissions by Year'!Y59*1000/Indicators!Z$12</f>
        <v>0.73808882156696931</v>
      </c>
      <c r="Z57" s="187">
        <f>AVERAGE(L57:S57)</f>
        <v>1.0817830353735143</v>
      </c>
      <c r="AA57" s="187">
        <f t="shared" si="2"/>
        <v>0.78513670818886838</v>
      </c>
      <c r="AB57" s="187">
        <f t="shared" si="3"/>
        <v>-0.2966463271846459</v>
      </c>
      <c r="AC57" s="185">
        <f t="shared" si="1"/>
        <v>-0.27421979961279469</v>
      </c>
      <c r="AD57" s="122">
        <f>ROW()</f>
        <v>57</v>
      </c>
    </row>
    <row r="58" spans="1:30">
      <c r="A58" s="73" t="s">
        <v>2</v>
      </c>
      <c r="B58" s="187">
        <f>'BC Emissions by Year'!B60*1000/Indicators!C$12</f>
        <v>0.51326627285466364</v>
      </c>
      <c r="C58" s="187">
        <f>'BC Emissions by Year'!C60*1000/Indicators!D$12</f>
        <v>0.56324891428422696</v>
      </c>
      <c r="D58" s="187">
        <f>'BC Emissions by Year'!D60*1000/Indicators!E$12</f>
        <v>0.49659605238129712</v>
      </c>
      <c r="E58" s="187">
        <f>'BC Emissions by Year'!E60*1000/Indicators!F$12</f>
        <v>0.47072259760860724</v>
      </c>
      <c r="F58" s="187">
        <f>'BC Emissions by Year'!F60*1000/Indicators!G$12</f>
        <v>0.48903078386244353</v>
      </c>
      <c r="G58" s="187">
        <f>'BC Emissions by Year'!G60*1000/Indicators!H$12</f>
        <v>0.3591643534654258</v>
      </c>
      <c r="H58" s="187">
        <f>'BC Emissions by Year'!H60*1000/Indicators!I$12</f>
        <v>0.3775561579107034</v>
      </c>
      <c r="I58" s="187">
        <f>'BC Emissions by Year'!I60*1000/Indicators!J$12</f>
        <v>0.43296259230497625</v>
      </c>
      <c r="J58" s="187">
        <f>'BC Emissions by Year'!J60*1000/Indicators!K$12</f>
        <v>0.30985018334121489</v>
      </c>
      <c r="K58" s="187">
        <f>'BC Emissions by Year'!K60*1000/Indicators!L$12</f>
        <v>0.29503625702773945</v>
      </c>
      <c r="L58" s="187">
        <f>'BC Emissions by Year'!L60*1000/Indicators!M$12</f>
        <v>0.36735847601728061</v>
      </c>
      <c r="M58" s="187">
        <f>'BC Emissions by Year'!M60*1000/Indicators!N$12</f>
        <v>0.29624588869374635</v>
      </c>
      <c r="N58" s="187">
        <f>'BC Emissions by Year'!N60*1000/Indicators!O$12</f>
        <v>0.28821261214637012</v>
      </c>
      <c r="O58" s="187">
        <f>'BC Emissions by Year'!O60*1000/Indicators!P$12</f>
        <v>0.25235964070807015</v>
      </c>
      <c r="P58" s="187">
        <f>'BC Emissions by Year'!P60*1000/Indicators!Q$12</f>
        <v>0.28721484115246537</v>
      </c>
      <c r="Q58" s="187">
        <f>'BC Emissions by Year'!Q60*1000/Indicators!R$12</f>
        <v>0.27639499414907087</v>
      </c>
      <c r="R58" s="187">
        <f>'BC Emissions by Year'!R60*1000/Indicators!S$12</f>
        <v>0.27934610292791251</v>
      </c>
      <c r="S58" s="187">
        <f>'BC Emissions by Year'!S60*1000/Indicators!T$12</f>
        <v>0.24685937503438757</v>
      </c>
      <c r="T58" s="187">
        <f>'BC Emissions by Year'!T60*1000/Indicators!U$12</f>
        <v>0.20595825775397145</v>
      </c>
      <c r="U58" s="187">
        <f>'BC Emissions by Year'!U60*1000/Indicators!V$12</f>
        <v>0.1635894163457379</v>
      </c>
      <c r="V58" s="187">
        <f>'BC Emissions by Year'!V60*1000/Indicators!W$12</f>
        <v>0.12295106613387354</v>
      </c>
      <c r="W58" s="187">
        <f>'BC Emissions by Year'!W60*1000/Indicators!X$12</f>
        <v>0.12169200015036039</v>
      </c>
      <c r="X58" s="187">
        <f>'BC Emissions by Year'!X60*1000/Indicators!Y$12</f>
        <v>0.10153320670019154</v>
      </c>
      <c r="Y58" s="187">
        <f>'BC Emissions by Year'!Y60*1000/Indicators!Z$12</f>
        <v>0.10315574804717234</v>
      </c>
      <c r="Z58" s="187">
        <f>AVERAGE(L58:S58)</f>
        <v>0.286748991353663</v>
      </c>
      <c r="AA58" s="187">
        <f t="shared" si="2"/>
        <v>0.13647994918855119</v>
      </c>
      <c r="AB58" s="187">
        <f t="shared" si="3"/>
        <v>-0.1502690421651118</v>
      </c>
      <c r="AC58" s="185">
        <f t="shared" si="1"/>
        <v>-0.52404383867483906</v>
      </c>
      <c r="AD58" s="122">
        <f>ROW()</f>
        <v>58</v>
      </c>
    </row>
    <row r="59" spans="1:30" ht="16.2">
      <c r="A59" s="69" t="s">
        <v>67</v>
      </c>
      <c r="B59" s="177"/>
      <c r="C59" s="187">
        <f>'BC Emissions by Year'!C61*1000/Indicators!D$12</f>
        <v>0</v>
      </c>
      <c r="D59" s="187">
        <f>'BC Emissions by Year'!D61*1000/Indicators!E$12</f>
        <v>0</v>
      </c>
      <c r="E59" s="187">
        <f>'BC Emissions by Year'!E61*1000/Indicators!F$12</f>
        <v>0</v>
      </c>
      <c r="F59" s="187">
        <f>'BC Emissions by Year'!F61*1000/Indicators!G$12</f>
        <v>0</v>
      </c>
      <c r="G59" s="187">
        <f>'BC Emissions by Year'!G61*1000/Indicators!H$12</f>
        <v>0</v>
      </c>
      <c r="H59" s="187">
        <f>'BC Emissions by Year'!H61*1000/Indicators!I$12</f>
        <v>0</v>
      </c>
      <c r="I59" s="187">
        <f>'BC Emissions by Year'!I61*1000/Indicators!J$12</f>
        <v>0</v>
      </c>
      <c r="J59" s="187">
        <f>'BC Emissions by Year'!J61*1000/Indicators!K$12</f>
        <v>0</v>
      </c>
      <c r="K59" s="187">
        <f>'BC Emissions by Year'!K61*1000/Indicators!L$12</f>
        <v>0</v>
      </c>
      <c r="L59" s="187">
        <f>'BC Emissions by Year'!L61*1000/Indicators!M$12</f>
        <v>0</v>
      </c>
      <c r="M59" s="187">
        <f>'BC Emissions by Year'!M61*1000/Indicators!N$12</f>
        <v>0</v>
      </c>
      <c r="N59" s="187">
        <f>'BC Emissions by Year'!N61*1000/Indicators!O$12</f>
        <v>0</v>
      </c>
      <c r="O59" s="187">
        <f>'BC Emissions by Year'!O61*1000/Indicators!P$12</f>
        <v>0</v>
      </c>
      <c r="P59" s="187">
        <f>'BC Emissions by Year'!P61*1000/Indicators!Q$12</f>
        <v>0</v>
      </c>
      <c r="Q59" s="187">
        <f>'BC Emissions by Year'!Q61*1000/Indicators!R$12</f>
        <v>0</v>
      </c>
      <c r="R59" s="187">
        <f>'BC Emissions by Year'!R61*1000/Indicators!S$12</f>
        <v>0</v>
      </c>
      <c r="S59" s="187">
        <f>'BC Emissions by Year'!S61*1000/Indicators!T$12</f>
        <v>0</v>
      </c>
      <c r="T59" s="187">
        <f>'BC Emissions by Year'!T61*1000/Indicators!U$12</f>
        <v>0</v>
      </c>
      <c r="U59" s="187">
        <f>'BC Emissions by Year'!U61*1000/Indicators!V$12</f>
        <v>0</v>
      </c>
      <c r="V59" s="187">
        <f>'BC Emissions by Year'!V61*1000/Indicators!W$12</f>
        <v>0</v>
      </c>
      <c r="W59" s="187">
        <f>'BC Emissions by Year'!W61*1000/Indicators!X$12</f>
        <v>0</v>
      </c>
      <c r="X59" s="187">
        <f>'BC Emissions by Year'!X61*1000/Indicators!Y$12</f>
        <v>0</v>
      </c>
      <c r="Y59" s="187">
        <f>'BC Emissions by Year'!Y61*1000/Indicators!Z$12</f>
        <v>0</v>
      </c>
      <c r="Z59" s="106">
        <f>AVERAGE(L59:S59)</f>
        <v>0</v>
      </c>
      <c r="AA59" s="106">
        <f t="shared" si="2"/>
        <v>0</v>
      </c>
      <c r="AB59" s="106">
        <f t="shared" si="3"/>
        <v>0</v>
      </c>
      <c r="AC59" s="138"/>
      <c r="AD59" s="122">
        <f>ROW()</f>
        <v>59</v>
      </c>
    </row>
    <row r="60" spans="1:30">
      <c r="A60" s="73" t="s">
        <v>68</v>
      </c>
      <c r="B60" s="187">
        <f>'BC Emissions by Year'!B62*1000/Indicators!C$12</f>
        <v>0</v>
      </c>
      <c r="C60" s="187">
        <f>'BC Emissions by Year'!C62*1000/Indicators!D$12</f>
        <v>0</v>
      </c>
      <c r="D60" s="187">
        <f>'BC Emissions by Year'!D62*1000/Indicators!E$12</f>
        <v>0</v>
      </c>
      <c r="E60" s="187">
        <f>'BC Emissions by Year'!E62*1000/Indicators!F$12</f>
        <v>0</v>
      </c>
      <c r="F60" s="187">
        <f>'BC Emissions by Year'!F62*1000/Indicators!G$12</f>
        <v>0</v>
      </c>
      <c r="G60" s="187">
        <f>'BC Emissions by Year'!G62*1000/Indicators!H$12</f>
        <v>0</v>
      </c>
      <c r="H60" s="187">
        <f>'BC Emissions by Year'!H62*1000/Indicators!I$12</f>
        <v>0</v>
      </c>
      <c r="I60" s="187">
        <f>'BC Emissions by Year'!I62*1000/Indicators!J$12</f>
        <v>0</v>
      </c>
      <c r="J60" s="187">
        <f>'BC Emissions by Year'!J62*1000/Indicators!K$12</f>
        <v>0</v>
      </c>
      <c r="K60" s="187">
        <f>'BC Emissions by Year'!K62*1000/Indicators!L$12</f>
        <v>0</v>
      </c>
      <c r="L60" s="187">
        <f>'BC Emissions by Year'!L62*1000/Indicators!M$12</f>
        <v>0</v>
      </c>
      <c r="M60" s="187">
        <f>'BC Emissions by Year'!M62*1000/Indicators!N$12</f>
        <v>0</v>
      </c>
      <c r="N60" s="187">
        <f>'BC Emissions by Year'!N62*1000/Indicators!O$12</f>
        <v>0</v>
      </c>
      <c r="O60" s="187">
        <f>'BC Emissions by Year'!O62*1000/Indicators!P$12</f>
        <v>0</v>
      </c>
      <c r="P60" s="187">
        <f>'BC Emissions by Year'!P62*1000/Indicators!Q$12</f>
        <v>0</v>
      </c>
      <c r="Q60" s="187">
        <f>'BC Emissions by Year'!Q62*1000/Indicators!R$12</f>
        <v>0</v>
      </c>
      <c r="R60" s="187">
        <f>'BC Emissions by Year'!R62*1000/Indicators!S$12</f>
        <v>0</v>
      </c>
      <c r="S60" s="187">
        <f>'BC Emissions by Year'!S62*1000/Indicators!T$12</f>
        <v>0</v>
      </c>
      <c r="T60" s="187">
        <f>'BC Emissions by Year'!T62*1000/Indicators!U$12</f>
        <v>0</v>
      </c>
      <c r="U60" s="187">
        <f>'BC Emissions by Year'!U62*1000/Indicators!V$12</f>
        <v>0</v>
      </c>
      <c r="V60" s="187">
        <f>'BC Emissions by Year'!V62*1000/Indicators!W$12</f>
        <v>0</v>
      </c>
      <c r="W60" s="187">
        <f>'BC Emissions by Year'!W62*1000/Indicators!X$12</f>
        <v>0</v>
      </c>
      <c r="X60" s="187">
        <f>'BC Emissions by Year'!X62*1000/Indicators!Y$12</f>
        <v>0</v>
      </c>
      <c r="Y60" s="187">
        <f>'BC Emissions by Year'!Y62*1000/Indicators!Z$12</f>
        <v>0</v>
      </c>
      <c r="Z60" s="106">
        <f>AVERAGE(L60:S60)</f>
        <v>0</v>
      </c>
      <c r="AA60" s="106">
        <f t="shared" si="2"/>
        <v>0</v>
      </c>
      <c r="AB60" s="106">
        <f t="shared" si="3"/>
        <v>0</v>
      </c>
      <c r="AC60" s="138"/>
      <c r="AD60" s="122">
        <f>ROW()</f>
        <v>60</v>
      </c>
    </row>
    <row r="61" spans="1:30">
      <c r="A61" s="73" t="s">
        <v>69</v>
      </c>
      <c r="B61" s="187">
        <f>'BC Emissions by Year'!B63*1000/Indicators!C$12</f>
        <v>0</v>
      </c>
      <c r="C61" s="187">
        <f>'BC Emissions by Year'!C63*1000/Indicators!D$12</f>
        <v>0</v>
      </c>
      <c r="D61" s="187">
        <f>'BC Emissions by Year'!D63*1000/Indicators!E$12</f>
        <v>0</v>
      </c>
      <c r="E61" s="187">
        <f>'BC Emissions by Year'!E63*1000/Indicators!F$12</f>
        <v>0</v>
      </c>
      <c r="F61" s="187">
        <f>'BC Emissions by Year'!F63*1000/Indicators!G$12</f>
        <v>0</v>
      </c>
      <c r="G61" s="187">
        <f>'BC Emissions by Year'!G63*1000/Indicators!H$12</f>
        <v>0</v>
      </c>
      <c r="H61" s="187">
        <f>'BC Emissions by Year'!H63*1000/Indicators!I$12</f>
        <v>0</v>
      </c>
      <c r="I61" s="187">
        <f>'BC Emissions by Year'!I63*1000/Indicators!J$12</f>
        <v>0</v>
      </c>
      <c r="J61" s="187">
        <f>'BC Emissions by Year'!J63*1000/Indicators!K$12</f>
        <v>0</v>
      </c>
      <c r="K61" s="187">
        <f>'BC Emissions by Year'!K63*1000/Indicators!L$12</f>
        <v>0</v>
      </c>
      <c r="L61" s="187">
        <f>'BC Emissions by Year'!L63*1000/Indicators!M$12</f>
        <v>0</v>
      </c>
      <c r="M61" s="187">
        <f>'BC Emissions by Year'!M63*1000/Indicators!N$12</f>
        <v>0</v>
      </c>
      <c r="N61" s="187">
        <f>'BC Emissions by Year'!N63*1000/Indicators!O$12</f>
        <v>0</v>
      </c>
      <c r="O61" s="187">
        <f>'BC Emissions by Year'!O63*1000/Indicators!P$12</f>
        <v>0</v>
      </c>
      <c r="P61" s="187">
        <f>'BC Emissions by Year'!P63*1000/Indicators!Q$12</f>
        <v>0</v>
      </c>
      <c r="Q61" s="187">
        <f>'BC Emissions by Year'!Q63*1000/Indicators!R$12</f>
        <v>0</v>
      </c>
      <c r="R61" s="187">
        <f>'BC Emissions by Year'!R63*1000/Indicators!S$12</f>
        <v>0</v>
      </c>
      <c r="S61" s="187">
        <f>'BC Emissions by Year'!S63*1000/Indicators!T$12</f>
        <v>0</v>
      </c>
      <c r="T61" s="187">
        <f>'BC Emissions by Year'!T63*1000/Indicators!U$12</f>
        <v>0</v>
      </c>
      <c r="U61" s="187">
        <f>'BC Emissions by Year'!U63*1000/Indicators!V$12</f>
        <v>0</v>
      </c>
      <c r="V61" s="187">
        <f>'BC Emissions by Year'!V63*1000/Indicators!W$12</f>
        <v>0</v>
      </c>
      <c r="W61" s="187">
        <f>'BC Emissions by Year'!W63*1000/Indicators!X$12</f>
        <v>0</v>
      </c>
      <c r="X61" s="187">
        <f>'BC Emissions by Year'!X63*1000/Indicators!Y$12</f>
        <v>0</v>
      </c>
      <c r="Y61" s="187">
        <f>'BC Emissions by Year'!Y63*1000/Indicators!Z$12</f>
        <v>0</v>
      </c>
      <c r="Z61" s="120"/>
      <c r="AA61" s="120"/>
      <c r="AB61" s="120"/>
      <c r="AC61" s="120"/>
      <c r="AD61" s="122">
        <f>ROW()</f>
        <v>61</v>
      </c>
    </row>
    <row r="62" spans="1:30">
      <c r="A62" s="73" t="s">
        <v>4</v>
      </c>
      <c r="B62" s="187">
        <f>'BC Emissions by Year'!B64*1000/Indicators!C$12</f>
        <v>0</v>
      </c>
      <c r="C62" s="187">
        <f>'BC Emissions by Year'!C64*1000/Indicators!D$12</f>
        <v>0</v>
      </c>
      <c r="D62" s="187">
        <f>'BC Emissions by Year'!D64*1000/Indicators!E$12</f>
        <v>0</v>
      </c>
      <c r="E62" s="187">
        <f>'BC Emissions by Year'!E64*1000/Indicators!F$12</f>
        <v>0</v>
      </c>
      <c r="F62" s="187">
        <f>'BC Emissions by Year'!F64*1000/Indicators!G$12</f>
        <v>0</v>
      </c>
      <c r="G62" s="187">
        <f>'BC Emissions by Year'!G64*1000/Indicators!H$12</f>
        <v>0</v>
      </c>
      <c r="H62" s="187">
        <f>'BC Emissions by Year'!H64*1000/Indicators!I$12</f>
        <v>0</v>
      </c>
      <c r="I62" s="187">
        <f>'BC Emissions by Year'!I64*1000/Indicators!J$12</f>
        <v>0</v>
      </c>
      <c r="J62" s="187">
        <f>'BC Emissions by Year'!J64*1000/Indicators!K$12</f>
        <v>0</v>
      </c>
      <c r="K62" s="187">
        <f>'BC Emissions by Year'!K64*1000/Indicators!L$12</f>
        <v>0</v>
      </c>
      <c r="L62" s="187">
        <f>'BC Emissions by Year'!L64*1000/Indicators!M$12</f>
        <v>0</v>
      </c>
      <c r="M62" s="187">
        <f>'BC Emissions by Year'!M64*1000/Indicators!N$12</f>
        <v>0</v>
      </c>
      <c r="N62" s="187">
        <f>'BC Emissions by Year'!N64*1000/Indicators!O$12</f>
        <v>0</v>
      </c>
      <c r="O62" s="187">
        <f>'BC Emissions by Year'!O64*1000/Indicators!P$12</f>
        <v>0</v>
      </c>
      <c r="P62" s="187">
        <f>'BC Emissions by Year'!P64*1000/Indicators!Q$12</f>
        <v>0</v>
      </c>
      <c r="Q62" s="187">
        <f>'BC Emissions by Year'!Q64*1000/Indicators!R$12</f>
        <v>0</v>
      </c>
      <c r="R62" s="187">
        <f>'BC Emissions by Year'!R64*1000/Indicators!S$12</f>
        <v>0</v>
      </c>
      <c r="S62" s="187">
        <f>'BC Emissions by Year'!S64*1000/Indicators!T$12</f>
        <v>0</v>
      </c>
      <c r="T62" s="187">
        <f>'BC Emissions by Year'!T64*1000/Indicators!U$12</f>
        <v>0</v>
      </c>
      <c r="U62" s="187">
        <f>'BC Emissions by Year'!U64*1000/Indicators!V$12</f>
        <v>0</v>
      </c>
      <c r="V62" s="187">
        <f>'BC Emissions by Year'!V64*1000/Indicators!W$12</f>
        <v>0</v>
      </c>
      <c r="W62" s="187">
        <f>'BC Emissions by Year'!W64*1000/Indicators!X$12</f>
        <v>0</v>
      </c>
      <c r="X62" s="187">
        <f>'BC Emissions by Year'!X64*1000/Indicators!Y$12</f>
        <v>0</v>
      </c>
      <c r="Y62" s="187">
        <f>'BC Emissions by Year'!Y64*1000/Indicators!Z$12</f>
        <v>0</v>
      </c>
      <c r="Z62" s="120"/>
      <c r="AA62" s="120"/>
      <c r="AB62" s="120"/>
      <c r="AC62" s="120"/>
      <c r="AD62" s="122">
        <f>ROW()</f>
        <v>62</v>
      </c>
    </row>
    <row r="63" spans="1:30">
      <c r="A63" s="69" t="s">
        <v>70</v>
      </c>
      <c r="B63" s="175">
        <f>'BC Emissions by Year'!B65*1000/Indicators!C$12</f>
        <v>13.85748881747678</v>
      </c>
      <c r="C63" s="175">
        <f>'BC Emissions by Year'!C65*1000/Indicators!D$12</f>
        <v>15.131440978423987</v>
      </c>
      <c r="D63" s="175">
        <f>'BC Emissions by Year'!D65*1000/Indicators!E$12</f>
        <v>14.717869309648702</v>
      </c>
      <c r="E63" s="175">
        <f>'BC Emissions by Year'!E65*1000/Indicators!F$12</f>
        <v>14.093735454626005</v>
      </c>
      <c r="F63" s="175">
        <f>'BC Emissions by Year'!F65*1000/Indicators!G$12</f>
        <v>13.534362191445627</v>
      </c>
      <c r="G63" s="175">
        <f>'BC Emissions by Year'!G65*1000/Indicators!H$12</f>
        <v>13.736954875951678</v>
      </c>
      <c r="H63" s="175">
        <f>'BC Emissions by Year'!H65*1000/Indicators!I$12</f>
        <v>13.912073011196219</v>
      </c>
      <c r="I63" s="175">
        <f>'BC Emissions by Year'!I65*1000/Indicators!J$12</f>
        <v>13.851990873937458</v>
      </c>
      <c r="J63" s="175">
        <f>'BC Emissions by Year'!J65*1000/Indicators!K$12</f>
        <v>15.76293590615693</v>
      </c>
      <c r="K63" s="175">
        <f>'BC Emissions by Year'!K65*1000/Indicators!L$12</f>
        <v>13.817156557610682</v>
      </c>
      <c r="L63" s="175">
        <f>'BC Emissions by Year'!L65*1000/Indicators!M$12</f>
        <v>12.864793239142591</v>
      </c>
      <c r="M63" s="175">
        <f>'BC Emissions by Year'!M65*1000/Indicators!N$12</f>
        <v>8.9083699877902767</v>
      </c>
      <c r="N63" s="175">
        <f>'BC Emissions by Year'!N65*1000/Indicators!O$12</f>
        <v>7.1578940603314187</v>
      </c>
      <c r="O63" s="175">
        <f>'BC Emissions by Year'!O65*1000/Indicators!P$12</f>
        <v>8.0842914075800394</v>
      </c>
      <c r="P63" s="175">
        <f>'BC Emissions by Year'!P65*1000/Indicators!Q$12</f>
        <v>8.6055131174131212</v>
      </c>
      <c r="Q63" s="175">
        <f>'BC Emissions by Year'!Q65*1000/Indicators!R$12</f>
        <v>6.6846553098480106</v>
      </c>
      <c r="R63" s="175">
        <f>'BC Emissions by Year'!R65*1000/Indicators!S$12</f>
        <v>5.7025137380233488</v>
      </c>
      <c r="S63" s="175">
        <f>'BC Emissions by Year'!S65*1000/Indicators!T$12</f>
        <v>6.0464264837216852</v>
      </c>
      <c r="T63" s="175">
        <f>'BC Emissions by Year'!T65*1000/Indicators!U$12</f>
        <v>6.2841494454759861</v>
      </c>
      <c r="U63" s="175">
        <f>'BC Emissions by Year'!U65*1000/Indicators!V$12</f>
        <v>6.4508692731560151</v>
      </c>
      <c r="V63" s="175">
        <f>'BC Emissions by Year'!V65*1000/Indicators!W$12</f>
        <v>4.2257711948958576</v>
      </c>
      <c r="W63" s="175">
        <f>'BC Emissions by Year'!W65*1000/Indicators!X$12</f>
        <v>4.1110485452904788</v>
      </c>
      <c r="X63" s="175">
        <f>'BC Emissions by Year'!X65*1000/Indicators!Y$12</f>
        <v>4.1968007946415442</v>
      </c>
      <c r="Y63" s="175">
        <f>'BC Emissions by Year'!Y65*1000/Indicators!Z$12</f>
        <v>3.5269089292063209</v>
      </c>
      <c r="Z63" s="120"/>
      <c r="AA63" s="120"/>
      <c r="AB63" s="120"/>
      <c r="AC63" s="120"/>
      <c r="AD63" s="122">
        <f>ROW()</f>
        <v>63</v>
      </c>
    </row>
    <row r="64" spans="1:30">
      <c r="A64" s="73" t="s">
        <v>71</v>
      </c>
      <c r="B64" s="187">
        <f>'BC Emissions by Year'!B66*1000/Indicators!C$12</f>
        <v>0</v>
      </c>
      <c r="C64" s="187">
        <f>'BC Emissions by Year'!C66*1000/Indicators!D$12</f>
        <v>0</v>
      </c>
      <c r="D64" s="187">
        <f>'BC Emissions by Year'!D66*1000/Indicators!E$12</f>
        <v>0</v>
      </c>
      <c r="E64" s="187">
        <f>'BC Emissions by Year'!E66*1000/Indicators!F$12</f>
        <v>0</v>
      </c>
      <c r="F64" s="187">
        <f>'BC Emissions by Year'!F66*1000/Indicators!G$12</f>
        <v>0</v>
      </c>
      <c r="G64" s="187">
        <f>'BC Emissions by Year'!G66*1000/Indicators!H$12</f>
        <v>0</v>
      </c>
      <c r="H64" s="187">
        <f>'BC Emissions by Year'!H66*1000/Indicators!I$12</f>
        <v>0</v>
      </c>
      <c r="I64" s="187">
        <f>'BC Emissions by Year'!I66*1000/Indicators!J$12</f>
        <v>0</v>
      </c>
      <c r="J64" s="187">
        <f>'BC Emissions by Year'!J66*1000/Indicators!K$12</f>
        <v>0</v>
      </c>
      <c r="K64" s="187">
        <f>'BC Emissions by Year'!K66*1000/Indicators!L$12</f>
        <v>0</v>
      </c>
      <c r="L64" s="187">
        <f>'BC Emissions by Year'!L66*1000/Indicators!M$12</f>
        <v>0</v>
      </c>
      <c r="M64" s="187">
        <f>'BC Emissions by Year'!M66*1000/Indicators!N$12</f>
        <v>0</v>
      </c>
      <c r="N64" s="187">
        <f>'BC Emissions by Year'!N66*1000/Indicators!O$12</f>
        <v>0</v>
      </c>
      <c r="O64" s="176"/>
      <c r="P64" s="176"/>
      <c r="Q64" s="176"/>
      <c r="R64" s="176"/>
      <c r="S64" s="176"/>
      <c r="T64" s="176"/>
      <c r="U64" s="176"/>
      <c r="V64" s="176"/>
      <c r="W64" s="176"/>
      <c r="X64" s="176"/>
      <c r="Y64" s="176"/>
      <c r="Z64" s="120"/>
      <c r="AA64" s="120"/>
      <c r="AB64" s="120"/>
      <c r="AC64" s="120"/>
      <c r="AD64" s="122">
        <f>ROW()</f>
        <v>64</v>
      </c>
    </row>
    <row r="65" spans="1:30">
      <c r="A65" s="73" t="s">
        <v>72</v>
      </c>
      <c r="B65" s="187">
        <f>'BC Emissions by Year'!B67*1000/Indicators!C$12</f>
        <v>13.85748881747678</v>
      </c>
      <c r="C65" s="187">
        <f>'BC Emissions by Year'!C67*1000/Indicators!D$12</f>
        <v>15.131440978423987</v>
      </c>
      <c r="D65" s="187">
        <f>'BC Emissions by Year'!D67*1000/Indicators!E$12</f>
        <v>14.717869309648702</v>
      </c>
      <c r="E65" s="187">
        <f>'BC Emissions by Year'!E67*1000/Indicators!F$12</f>
        <v>14.093735454626005</v>
      </c>
      <c r="F65" s="187">
        <f>'BC Emissions by Year'!F67*1000/Indicators!G$12</f>
        <v>13.534362191445627</v>
      </c>
      <c r="G65" s="187">
        <f>'BC Emissions by Year'!G67*1000/Indicators!H$12</f>
        <v>13.736954875951678</v>
      </c>
      <c r="H65" s="187">
        <f>'BC Emissions by Year'!H67*1000/Indicators!I$12</f>
        <v>13.912073011196219</v>
      </c>
      <c r="I65" s="187">
        <f>'BC Emissions by Year'!I67*1000/Indicators!J$12</f>
        <v>13.851990873937458</v>
      </c>
      <c r="J65" s="187">
        <f>'BC Emissions by Year'!J67*1000/Indicators!K$12</f>
        <v>15.760439191308048</v>
      </c>
      <c r="K65" s="187">
        <f>'BC Emissions by Year'!K67*1000/Indicators!L$12</f>
        <v>13.812767547394882</v>
      </c>
      <c r="L65" s="187">
        <f>'BC Emissions by Year'!L67*1000/Indicators!M$12</f>
        <v>12.860450795565789</v>
      </c>
      <c r="M65" s="187">
        <f>'BC Emissions by Year'!M67*1000/Indicators!N$12</f>
        <v>8.8998834034322893</v>
      </c>
      <c r="N65" s="187">
        <f>'BC Emissions by Year'!N67*1000/Indicators!O$12</f>
        <v>7.1453907090433075</v>
      </c>
      <c r="O65" s="187">
        <f>'BC Emissions by Year'!O67*1000/Indicators!P$12</f>
        <v>8.0720779215582894</v>
      </c>
      <c r="P65" s="187">
        <f>'BC Emissions by Year'!P67*1000/Indicators!Q$12</f>
        <v>8.5856632969756426</v>
      </c>
      <c r="Q65" s="187">
        <f>'BC Emissions by Year'!Q67*1000/Indicators!R$12</f>
        <v>6.6766917657652742</v>
      </c>
      <c r="R65" s="187">
        <f>'BC Emissions by Year'!R67*1000/Indicators!S$12</f>
        <v>5.6953552197529067</v>
      </c>
      <c r="S65" s="187">
        <f>'BC Emissions by Year'!S67*1000/Indicators!T$12</f>
        <v>6.0401790208654704</v>
      </c>
      <c r="T65" s="187">
        <f>'BC Emissions by Year'!T67*1000/Indicators!U$12</f>
        <v>6.2724788477944493</v>
      </c>
      <c r="U65" s="187">
        <f>'BC Emissions by Year'!U67*1000/Indicators!V$12</f>
        <v>6.4479343663006912</v>
      </c>
      <c r="V65" s="187">
        <f>'BC Emissions by Year'!V67*1000/Indicators!W$12</f>
        <v>4.2231288744979558</v>
      </c>
      <c r="W65" s="187">
        <f>'BC Emissions by Year'!W67*1000/Indicators!X$12</f>
        <v>4.1085120612572474</v>
      </c>
      <c r="X65" s="187">
        <f>'BC Emissions by Year'!X67*1000/Indicators!Y$12</f>
        <v>4.1941898429359057</v>
      </c>
      <c r="Y65" s="187">
        <f>'BC Emissions by Year'!Y67*1000/Indicators!Z$12</f>
        <v>3.5243258463511422</v>
      </c>
      <c r="Z65" s="104">
        <f>AVERAGE(L65:S65)</f>
        <v>7.996961516619872</v>
      </c>
      <c r="AA65" s="104">
        <f t="shared" si="2"/>
        <v>4.795094973189566</v>
      </c>
      <c r="AB65" s="104">
        <f t="shared" si="3"/>
        <v>-3.201866543430306</v>
      </c>
      <c r="AC65" s="137">
        <f t="shared" si="1"/>
        <v>-0.40038538847235317</v>
      </c>
      <c r="AD65" s="122">
        <f>ROW()</f>
        <v>65</v>
      </c>
    </row>
    <row r="66" spans="1:30" ht="15.6">
      <c r="A66" s="73" t="s">
        <v>114</v>
      </c>
      <c r="B66" s="187">
        <f>'BC Emissions by Year'!B68*1000/Indicators!C$12</f>
        <v>0</v>
      </c>
      <c r="C66" s="187">
        <f>'BC Emissions by Year'!C68*1000/Indicators!D$12</f>
        <v>0</v>
      </c>
      <c r="D66" s="187">
        <f>'BC Emissions by Year'!D68*1000/Indicators!E$12</f>
        <v>0</v>
      </c>
      <c r="E66" s="187">
        <f>'BC Emissions by Year'!E68*1000/Indicators!F$12</f>
        <v>0</v>
      </c>
      <c r="F66" s="187">
        <f>'BC Emissions by Year'!F68*1000/Indicators!G$12</f>
        <v>0</v>
      </c>
      <c r="G66" s="187">
        <f>'BC Emissions by Year'!G68*1000/Indicators!H$12</f>
        <v>0</v>
      </c>
      <c r="H66" s="187">
        <f>'BC Emissions by Year'!H68*1000/Indicators!I$12</f>
        <v>0</v>
      </c>
      <c r="I66" s="187">
        <f>'BC Emissions by Year'!I68*1000/Indicators!J$12</f>
        <v>0</v>
      </c>
      <c r="J66" s="187">
        <f>'BC Emissions by Year'!J68*1000/Indicators!K$12</f>
        <v>2.4967148488830486E-3</v>
      </c>
      <c r="K66" s="187">
        <f>'BC Emissions by Year'!K68*1000/Indicators!L$12</f>
        <v>4.3890102157996408E-3</v>
      </c>
      <c r="L66" s="187">
        <f>'BC Emissions by Year'!L68*1000/Indicators!M$12</f>
        <v>4.3424435768022089E-3</v>
      </c>
      <c r="M66" s="187">
        <f>'BC Emissions by Year'!M68*1000/Indicators!N$12</f>
        <v>8.4865843579859813E-3</v>
      </c>
      <c r="N66" s="187">
        <f>'BC Emissions by Year'!N68*1000/Indicators!O$12</f>
        <v>1.2503351288113286E-2</v>
      </c>
      <c r="O66" s="187">
        <f>'BC Emissions by Year'!O68*1000/Indicators!P$12</f>
        <v>1.2213486021748576E-2</v>
      </c>
      <c r="P66" s="187">
        <f>'BC Emissions by Year'!P68*1000/Indicators!Q$12</f>
        <v>1.9849820437479595E-2</v>
      </c>
      <c r="Q66" s="187">
        <f>'BC Emissions by Year'!Q68*1000/Indicators!R$12</f>
        <v>7.9635440827352851E-3</v>
      </c>
      <c r="R66" s="187">
        <f>'BC Emissions by Year'!R68*1000/Indicators!S$12</f>
        <v>7.1585182704433778E-3</v>
      </c>
      <c r="S66" s="187">
        <f>'BC Emissions by Year'!S68*1000/Indicators!T$12</f>
        <v>6.2474628562149874E-3</v>
      </c>
      <c r="T66" s="187">
        <f>'BC Emissions by Year'!T68*1000/Indicators!U$12</f>
        <v>1.1670597681537612E-2</v>
      </c>
      <c r="U66" s="187">
        <f>'BC Emissions by Year'!U68*1000/Indicators!V$12</f>
        <v>2.9349068553245388E-3</v>
      </c>
      <c r="V66" s="187">
        <f>'BC Emissions by Year'!V68*1000/Indicators!W$12</f>
        <v>2.6423203979012073E-3</v>
      </c>
      <c r="W66" s="187">
        <f>'BC Emissions by Year'!W68*1000/Indicators!X$12</f>
        <v>2.5364840332311139E-3</v>
      </c>
      <c r="X66" s="187">
        <f>'BC Emissions by Year'!X68*1000/Indicators!Y$12</f>
        <v>2.6109517056385561E-3</v>
      </c>
      <c r="Y66" s="187">
        <f>'BC Emissions by Year'!Y68*1000/Indicators!Z$12</f>
        <v>2.5830828551790552E-3</v>
      </c>
      <c r="Z66" s="106"/>
      <c r="AA66" s="106"/>
      <c r="AB66" s="106"/>
      <c r="AC66" s="138"/>
      <c r="AD66" s="122">
        <f>ROW()</f>
        <v>66</v>
      </c>
    </row>
    <row r="67" spans="1:30" s="130" customFormat="1" ht="16.8">
      <c r="A67" s="128" t="s">
        <v>121</v>
      </c>
      <c r="B67" s="187">
        <f>'BC Emissions by Year'!B69*1000/Indicators!C$12</f>
        <v>0.47439514618860951</v>
      </c>
      <c r="C67" s="187">
        <f>'BC Emissions by Year'!C69*1000/Indicators!D$12</f>
        <v>0.473327575898492</v>
      </c>
      <c r="D67" s="187">
        <f>'BC Emissions by Year'!D69*1000/Indicators!E$12</f>
        <v>0.46059117281057582</v>
      </c>
      <c r="E67" s="187">
        <f>'BC Emissions by Year'!E69*1000/Indicators!F$12</f>
        <v>0.44007967758373095</v>
      </c>
      <c r="F67" s="187">
        <f>'BC Emissions by Year'!F69*1000/Indicators!G$12</f>
        <v>0.42801790166100984</v>
      </c>
      <c r="G67" s="187">
        <f>'BC Emissions by Year'!G69*1000/Indicators!H$12</f>
        <v>1.2845473499209235</v>
      </c>
      <c r="H67" s="187">
        <f>'BC Emissions by Year'!H69*1000/Indicators!I$12</f>
        <v>1.6786229629770395</v>
      </c>
      <c r="I67" s="187">
        <f>'BC Emissions by Year'!I69*1000/Indicators!J$12</f>
        <v>2.112462561636812</v>
      </c>
      <c r="J67" s="187">
        <f>'BC Emissions by Year'!J69*1000/Indicators!K$12</f>
        <v>2.674295425427426</v>
      </c>
      <c r="K67" s="187">
        <f>'BC Emissions by Year'!K69*1000/Indicators!L$12</f>
        <v>3.0928367668030634</v>
      </c>
      <c r="L67" s="187">
        <f>'BC Emissions by Year'!L69*1000/Indicators!M$12</f>
        <v>3.5280400930094262</v>
      </c>
      <c r="M67" s="187">
        <f>'BC Emissions by Year'!M69*1000/Indicators!N$12</f>
        <v>3.9578819991849059</v>
      </c>
      <c r="N67" s="187">
        <f>'BC Emissions by Year'!N69*1000/Indicators!O$12</f>
        <v>3.9629800164491318</v>
      </c>
      <c r="O67" s="187">
        <f>'BC Emissions by Year'!O69*1000/Indicators!P$12</f>
        <v>4.3861697543457705</v>
      </c>
      <c r="P67" s="187">
        <f>'BC Emissions by Year'!P69*1000/Indicators!Q$12</f>
        <v>4.4531192514750817</v>
      </c>
      <c r="Q67" s="187">
        <f>'BC Emissions by Year'!Q69*1000/Indicators!R$12</f>
        <v>4.4591154046196015</v>
      </c>
      <c r="R67" s="187">
        <f>'BC Emissions by Year'!R69*1000/Indicators!S$12</f>
        <v>4.4444052037780786</v>
      </c>
      <c r="S67" s="187">
        <f>'BC Emissions by Year'!S69*1000/Indicators!T$12</f>
        <v>4.4031549934686858</v>
      </c>
      <c r="T67" s="187">
        <f>'BC Emissions by Year'!T69*1000/Indicators!U$12</f>
        <v>4.4807348084279335</v>
      </c>
      <c r="U67" s="187">
        <f>'BC Emissions by Year'!U69*1000/Indicators!V$12</f>
        <v>4.6911180685479943</v>
      </c>
      <c r="V67" s="187">
        <f>'BC Emissions by Year'!V69*1000/Indicators!W$12</f>
        <v>4.654148731764697</v>
      </c>
      <c r="W67" s="187">
        <f>'BC Emissions by Year'!W69*1000/Indicators!X$12</f>
        <v>4.5207687983630569</v>
      </c>
      <c r="X67" s="187">
        <f>'BC Emissions by Year'!X69*1000/Indicators!Y$12</f>
        <v>4.6758943319768056</v>
      </c>
      <c r="Y67" s="187">
        <f>'BC Emissions by Year'!Y69*1000/Indicators!Z$12</f>
        <v>4.7587146680650116</v>
      </c>
      <c r="Z67" s="106">
        <f t="shared" ref="Z67:Z77" si="7">AVERAGE(L67:S67)</f>
        <v>4.1993583395413356</v>
      </c>
      <c r="AA67" s="106">
        <f t="shared" si="2"/>
        <v>4.6302299011909165</v>
      </c>
      <c r="AB67" s="106">
        <f t="shared" si="3"/>
        <v>0.43087156164958085</v>
      </c>
      <c r="AC67" s="138">
        <f t="shared" si="1"/>
        <v>0.10260414254065342</v>
      </c>
      <c r="AD67" s="129">
        <f>ROW()</f>
        <v>67</v>
      </c>
    </row>
    <row r="68" spans="1:30">
      <c r="A68" s="75" t="s">
        <v>74</v>
      </c>
      <c r="B68" s="187">
        <f>'BC Emissions by Year'!B70*1000/Indicators!C$12</f>
        <v>2.152910319030227</v>
      </c>
      <c r="C68" s="187">
        <f>'BC Emissions by Year'!C70*1000/Indicators!D$12</f>
        <v>1.9301910814279428</v>
      </c>
      <c r="D68" s="187">
        <f>'BC Emissions by Year'!D70*1000/Indicators!E$12</f>
        <v>1.9181737705219961</v>
      </c>
      <c r="E68" s="187">
        <f>'BC Emissions by Year'!E70*1000/Indicators!F$12</f>
        <v>1.8434624910227961</v>
      </c>
      <c r="F68" s="187">
        <f>'BC Emissions by Year'!F70*1000/Indicators!G$12</f>
        <v>2.2758315877951376</v>
      </c>
      <c r="G68" s="187">
        <f>'BC Emissions by Year'!G70*1000/Indicators!H$12</f>
        <v>2.3082672012528551</v>
      </c>
      <c r="H68" s="187">
        <f>'BC Emissions by Year'!H70*1000/Indicators!I$12</f>
        <v>2.604094111760777</v>
      </c>
      <c r="I68" s="187">
        <f>'BC Emissions by Year'!I70*1000/Indicators!J$12</f>
        <v>3.139949851823439</v>
      </c>
      <c r="J68" s="187">
        <f>'BC Emissions by Year'!J70*1000/Indicators!K$12</f>
        <v>2.4217694051331877</v>
      </c>
      <c r="K68" s="187">
        <f>'BC Emissions by Year'!K70*1000/Indicators!L$12</f>
        <v>2.673845003760202</v>
      </c>
      <c r="L68" s="187">
        <f>'BC Emissions by Year'!L70*1000/Indicators!M$12</f>
        <v>4.0170375444383364</v>
      </c>
      <c r="M68" s="187">
        <f>'BC Emissions by Year'!M70*1000/Indicators!N$12</f>
        <v>3.5423787300692777</v>
      </c>
      <c r="N68" s="187">
        <f>'BC Emissions by Year'!N70*1000/Indicators!O$12</f>
        <v>4.2797284544788097</v>
      </c>
      <c r="O68" s="187">
        <f>'BC Emissions by Year'!O70*1000/Indicators!P$12</f>
        <v>4.5038622364220577</v>
      </c>
      <c r="P68" s="187">
        <f>'BC Emissions by Year'!P70*1000/Indicators!Q$12</f>
        <v>5.4607626493215999</v>
      </c>
      <c r="Q68" s="187">
        <f>'BC Emissions by Year'!Q70*1000/Indicators!R$12</f>
        <v>4.2319069547244021</v>
      </c>
      <c r="R68" s="187">
        <f>'BC Emissions by Year'!R70*1000/Indicators!S$12</f>
        <v>3.0447197573273779</v>
      </c>
      <c r="S68" s="187">
        <f>'BC Emissions by Year'!S70*1000/Indicators!T$12</f>
        <v>3.4077778443721032</v>
      </c>
      <c r="T68" s="187">
        <f>'BC Emissions by Year'!T70*1000/Indicators!U$12</f>
        <v>3.6082874754734746</v>
      </c>
      <c r="U68" s="187">
        <f>'BC Emissions by Year'!U70*1000/Indicators!V$12</f>
        <v>3.6684676733061421</v>
      </c>
      <c r="V68" s="187">
        <f>'BC Emissions by Year'!V70*1000/Indicators!W$12</f>
        <v>3.5272027356320113</v>
      </c>
      <c r="W68" s="187">
        <f>'BC Emissions by Year'!W70*1000/Indicators!X$12</f>
        <v>2.1703189991143113</v>
      </c>
      <c r="X68" s="187">
        <f>'BC Emissions by Year'!X70*1000/Indicators!Y$12</f>
        <v>2.1141789221914413</v>
      </c>
      <c r="Y68" s="187">
        <f>'BC Emissions by Year'!Y70*1000/Indicators!Z$12</f>
        <v>2.1466528848272923</v>
      </c>
      <c r="Z68" s="106">
        <f t="shared" si="7"/>
        <v>4.0610217713942456</v>
      </c>
      <c r="AA68" s="106">
        <f t="shared" si="2"/>
        <v>2.872518115090779</v>
      </c>
      <c r="AB68" s="106">
        <f t="shared" si="3"/>
        <v>-1.1885036563034665</v>
      </c>
      <c r="AC68" s="138">
        <f t="shared" si="1"/>
        <v>-0.29266123729630361</v>
      </c>
      <c r="AD68" s="122">
        <f>ROW()</f>
        <v>68</v>
      </c>
    </row>
    <row r="69" spans="1:30">
      <c r="A69" s="75" t="s">
        <v>75</v>
      </c>
      <c r="B69" s="175">
        <f>'BC Emissions by Year'!B71*1000/Indicators!C$12</f>
        <v>0.16987436019075677</v>
      </c>
      <c r="C69" s="175">
        <f>'BC Emissions by Year'!C71*1000/Indicators!D$12</f>
        <v>0.16325611173852389</v>
      </c>
      <c r="D69" s="175">
        <f>'BC Emissions by Year'!D71*1000/Indicators!E$12</f>
        <v>0.13464107826817723</v>
      </c>
      <c r="E69" s="175">
        <f>'BC Emissions by Year'!E71*1000/Indicators!F$12</f>
        <v>0.14714558144562315</v>
      </c>
      <c r="F69" s="175">
        <f>'BC Emissions by Year'!F71*1000/Indicators!G$12</f>
        <v>0.16047944012254828</v>
      </c>
      <c r="G69" s="175">
        <f>'BC Emissions by Year'!G71*1000/Indicators!H$12</f>
        <v>0.19281967981142986</v>
      </c>
      <c r="H69" s="175">
        <f>'BC Emissions by Year'!H71*1000/Indicators!I$12</f>
        <v>0.19447395692079311</v>
      </c>
      <c r="I69" s="175">
        <f>'BC Emissions by Year'!I71*1000/Indicators!J$12</f>
        <v>0.20237897508748831</v>
      </c>
      <c r="J69" s="175">
        <f>'BC Emissions by Year'!J71*1000/Indicators!K$12</f>
        <v>0.34884143670608847</v>
      </c>
      <c r="K69" s="175">
        <f>'BC Emissions by Year'!K71*1000/Indicators!L$12</f>
        <v>0.34478225544145663</v>
      </c>
      <c r="L69" s="175">
        <f>'BC Emissions by Year'!L71*1000/Indicators!M$12</f>
        <v>0.36113782179474974</v>
      </c>
      <c r="M69" s="175">
        <f>'BC Emissions by Year'!M71*1000/Indicators!N$12</f>
        <v>0.33434077560264724</v>
      </c>
      <c r="N69" s="175">
        <f>'BC Emissions by Year'!N71*1000/Indicators!O$12</f>
        <v>0.29517826415462234</v>
      </c>
      <c r="O69" s="175">
        <f>'BC Emissions by Year'!O71*1000/Indicators!P$12</f>
        <v>0.33211699233978725</v>
      </c>
      <c r="P69" s="175">
        <f>'BC Emissions by Year'!P71*1000/Indicators!Q$12</f>
        <v>0.29181438905785523</v>
      </c>
      <c r="Q69" s="175">
        <f>'BC Emissions by Year'!Q71*1000/Indicators!R$12</f>
        <v>0.25809807078342017</v>
      </c>
      <c r="R69" s="175">
        <f>'BC Emissions by Year'!R71*1000/Indicators!S$12</f>
        <v>0.2157611629452488</v>
      </c>
      <c r="S69" s="175">
        <f>'BC Emissions by Year'!S71*1000/Indicators!T$12</f>
        <v>0.20768152756353009</v>
      </c>
      <c r="T69" s="175">
        <f>'BC Emissions by Year'!T71*1000/Indicators!U$12</f>
        <v>0.21560323179605562</v>
      </c>
      <c r="U69" s="175">
        <f>'BC Emissions by Year'!U71*1000/Indicators!V$12</f>
        <v>0.16990680383494494</v>
      </c>
      <c r="V69" s="175">
        <f>'BC Emissions by Year'!V71*1000/Indicators!W$12</f>
        <v>0.15709814183463924</v>
      </c>
      <c r="W69" s="175">
        <f>'BC Emissions by Year'!W71*1000/Indicators!X$12</f>
        <v>0.16383851618377987</v>
      </c>
      <c r="X69" s="175">
        <f>'BC Emissions by Year'!X71*1000/Indicators!Y$12</f>
        <v>0.20256544021522896</v>
      </c>
      <c r="Y69" s="175">
        <f>'BC Emissions by Year'!Y71*1000/Indicators!Z$12</f>
        <v>0.17921932180393835</v>
      </c>
      <c r="Z69" s="106">
        <f t="shared" si="7"/>
        <v>0.28701612553023265</v>
      </c>
      <c r="AA69" s="106">
        <f t="shared" si="2"/>
        <v>0.18137190927809785</v>
      </c>
      <c r="AB69" s="106">
        <f t="shared" si="3"/>
        <v>-0.1056442162521348</v>
      </c>
      <c r="AC69" s="138">
        <f t="shared" si="1"/>
        <v>-0.36807763346734618</v>
      </c>
      <c r="AD69" s="122">
        <f>ROW()</f>
        <v>69</v>
      </c>
    </row>
    <row r="70" spans="1:30">
      <c r="A70" s="65" t="s">
        <v>5</v>
      </c>
      <c r="B70" s="177">
        <f>'BC Emissions by Year'!B72*1000/Indicators!C$12</f>
        <v>19.690139261418295</v>
      </c>
      <c r="C70" s="177">
        <f>'BC Emissions by Year'!C72*1000/Indicators!D$12</f>
        <v>19.325246122607673</v>
      </c>
      <c r="D70" s="177">
        <f>'BC Emissions by Year'!D72*1000/Indicators!E$12</f>
        <v>19.982682229806702</v>
      </c>
      <c r="E70" s="177">
        <f>'BC Emissions by Year'!E72*1000/Indicators!F$12</f>
        <v>19.180547544726863</v>
      </c>
      <c r="F70" s="177">
        <f>'BC Emissions by Year'!F72*1000/Indicators!G$12</f>
        <v>19.091213107952605</v>
      </c>
      <c r="G70" s="177">
        <f>'BC Emissions by Year'!G72*1000/Indicators!H$12</f>
        <v>19.166243867079718</v>
      </c>
      <c r="H70" s="177">
        <f>'BC Emissions by Year'!H72*1000/Indicators!I$12</f>
        <v>18.922920543530914</v>
      </c>
      <c r="I70" s="177">
        <f>'BC Emissions by Year'!I72*1000/Indicators!J$12</f>
        <v>18.459945162638583</v>
      </c>
      <c r="J70" s="177">
        <f>'BC Emissions by Year'!J72*1000/Indicators!K$12</f>
        <v>17.418624903740284</v>
      </c>
      <c r="K70" s="177">
        <f>'BC Emissions by Year'!K72*1000/Indicators!L$12</f>
        <v>17.917066187547157</v>
      </c>
      <c r="L70" s="177">
        <f>'BC Emissions by Year'!L72*1000/Indicators!M$12</f>
        <v>17.163632669097851</v>
      </c>
      <c r="M70" s="177">
        <f>'BC Emissions by Year'!M72*1000/Indicators!N$12</f>
        <v>17.553094075149904</v>
      </c>
      <c r="N70" s="177">
        <f>'BC Emissions by Year'!N72*1000/Indicators!O$12</f>
        <v>16.91509840536435</v>
      </c>
      <c r="O70" s="177">
        <f>'BC Emissions by Year'!O72*1000/Indicators!P$12</f>
        <v>17.046568684144976</v>
      </c>
      <c r="P70" s="177">
        <f>'BC Emissions by Year'!P72*1000/Indicators!Q$12</f>
        <v>16.684185448592299</v>
      </c>
      <c r="Q70" s="177">
        <f>'BC Emissions by Year'!Q72*1000/Indicators!R$12</f>
        <v>15.731188889460791</v>
      </c>
      <c r="R70" s="177">
        <f>'BC Emissions by Year'!R72*1000/Indicators!S$12</f>
        <v>13.774728834099662</v>
      </c>
      <c r="S70" s="177">
        <f>'BC Emissions by Year'!S72*1000/Indicators!T$12</f>
        <v>13.159117390293542</v>
      </c>
      <c r="T70" s="177">
        <f>'BC Emissions by Year'!T72*1000/Indicators!U$12</f>
        <v>12.548542030132298</v>
      </c>
      <c r="U70" s="177">
        <f>'BC Emissions by Year'!U72*1000/Indicators!V$12</f>
        <v>11.996276536831832</v>
      </c>
      <c r="V70" s="177">
        <f>'BC Emissions by Year'!V72*1000/Indicators!W$12</f>
        <v>11.340854378160737</v>
      </c>
      <c r="W70" s="177">
        <f>'BC Emissions by Year'!W72*1000/Indicators!X$12</f>
        <v>10.948269984388157</v>
      </c>
      <c r="X70" s="177">
        <f>'BC Emissions by Year'!X72*1000/Indicators!Y$12</f>
        <v>10.604769377368848</v>
      </c>
      <c r="Y70" s="177">
        <f>'BC Emissions by Year'!Y72*1000/Indicators!Z$12</f>
        <v>10.721975267729819</v>
      </c>
      <c r="Z70" s="106">
        <f t="shared" si="7"/>
        <v>16.003451799525422</v>
      </c>
      <c r="AA70" s="106">
        <f t="shared" si="2"/>
        <v>11.360114595768614</v>
      </c>
      <c r="AB70" s="106">
        <f t="shared" si="3"/>
        <v>-4.6433372037568077</v>
      </c>
      <c r="AC70" s="138">
        <f t="shared" si="1"/>
        <v>-0.29014597987507323</v>
      </c>
      <c r="AD70" s="122">
        <f>ROW()</f>
        <v>70</v>
      </c>
    </row>
    <row r="71" spans="1:30">
      <c r="A71" s="69" t="s">
        <v>76</v>
      </c>
      <c r="B71" s="175">
        <f>'BC Emissions by Year'!B73*1000/Indicators!C$12</f>
        <v>11.679316654994679</v>
      </c>
      <c r="C71" s="175">
        <f>'BC Emissions by Year'!C73*1000/Indicators!D$12</f>
        <v>11.996929894063527</v>
      </c>
      <c r="D71" s="175">
        <f>'BC Emissions by Year'!D73*1000/Indicators!E$12</f>
        <v>12.232662833440232</v>
      </c>
      <c r="E71" s="175">
        <f>'BC Emissions by Year'!E73*1000/Indicators!F$12</f>
        <v>11.614869283708753</v>
      </c>
      <c r="F71" s="175">
        <f>'BC Emissions by Year'!F73*1000/Indicators!G$12</f>
        <v>11.719453160051104</v>
      </c>
      <c r="G71" s="175">
        <f>'BC Emissions by Year'!G73*1000/Indicators!H$12</f>
        <v>11.991454906377879</v>
      </c>
      <c r="H71" s="175">
        <f>'BC Emissions by Year'!H73*1000/Indicators!I$12</f>
        <v>11.833606948131575</v>
      </c>
      <c r="I71" s="175">
        <f>'BC Emissions by Year'!I73*1000/Indicators!J$12</f>
        <v>11.307220343697345</v>
      </c>
      <c r="J71" s="175">
        <f>'BC Emissions by Year'!J73*1000/Indicators!K$12</f>
        <v>10.948113845142679</v>
      </c>
      <c r="K71" s="175">
        <f>'BC Emissions by Year'!K73*1000/Indicators!L$12</f>
        <v>11.205974881568428</v>
      </c>
      <c r="L71" s="175">
        <f>'BC Emissions by Year'!L73*1000/Indicators!M$12</f>
        <v>10.849948669958524</v>
      </c>
      <c r="M71" s="175">
        <f>'BC Emissions by Year'!M73*1000/Indicators!N$12</f>
        <v>10.905518361678812</v>
      </c>
      <c r="N71" s="175">
        <f>'BC Emissions by Year'!N73*1000/Indicators!O$12</f>
        <v>10.756474366792803</v>
      </c>
      <c r="O71" s="175">
        <f>'BC Emissions by Year'!O73*1000/Indicators!P$12</f>
        <v>10.834796458014738</v>
      </c>
      <c r="P71" s="175">
        <f>'BC Emissions by Year'!P73*1000/Indicators!Q$12</f>
        <v>10.707858976601655</v>
      </c>
      <c r="Q71" s="175">
        <f>'BC Emissions by Year'!Q73*1000/Indicators!R$12</f>
        <v>10.072108509589432</v>
      </c>
      <c r="R71" s="175">
        <f>'BC Emissions by Year'!R73*1000/Indicators!S$12</f>
        <v>8.9360360092205671</v>
      </c>
      <c r="S71" s="175">
        <f>'BC Emissions by Year'!S73*1000/Indicators!T$12</f>
        <v>8.2147163835249426</v>
      </c>
      <c r="T71" s="175">
        <f>'BC Emissions by Year'!T73*1000/Indicators!U$12</f>
        <v>7.7547200656091322</v>
      </c>
      <c r="U71" s="175">
        <f>'BC Emissions by Year'!U73*1000/Indicators!V$12</f>
        <v>7.3165294464052471</v>
      </c>
      <c r="V71" s="175">
        <f>'BC Emissions by Year'!V73*1000/Indicators!W$12</f>
        <v>6.7599618639041319</v>
      </c>
      <c r="W71" s="175">
        <f>'BC Emissions by Year'!W73*1000/Indicators!X$12</f>
        <v>6.4834193270254197</v>
      </c>
      <c r="X71" s="175">
        <f>'BC Emissions by Year'!X73*1000/Indicators!Y$12</f>
        <v>6.3910709225322595</v>
      </c>
      <c r="Y71" s="175">
        <f>'BC Emissions by Year'!Y73*1000/Indicators!Z$12</f>
        <v>6.2919319713934847</v>
      </c>
      <c r="Z71" s="106">
        <f t="shared" si="7"/>
        <v>10.159682216922684</v>
      </c>
      <c r="AA71" s="106">
        <f t="shared" si="2"/>
        <v>6.8329389328116124</v>
      </c>
      <c r="AB71" s="106">
        <f t="shared" si="3"/>
        <v>-3.326743284111072</v>
      </c>
      <c r="AC71" s="138">
        <f t="shared" si="1"/>
        <v>-0.32744560440776516</v>
      </c>
      <c r="AD71" s="122">
        <f>ROW()</f>
        <v>71</v>
      </c>
    </row>
    <row r="72" spans="1:30">
      <c r="A72" s="69" t="s">
        <v>77</v>
      </c>
      <c r="B72" s="175">
        <f>'BC Emissions by Year'!B74*1000/Indicators!C$12</f>
        <v>3.6160495335023306</v>
      </c>
      <c r="C72" s="175">
        <f>'BC Emissions by Year'!C74*1000/Indicators!D$12</f>
        <v>3.6652115580700944</v>
      </c>
      <c r="D72" s="175">
        <f>'BC Emissions by Year'!D74*1000/Indicators!E$12</f>
        <v>3.6549910662028555</v>
      </c>
      <c r="E72" s="175">
        <f>'BC Emissions by Year'!E74*1000/Indicators!F$12</f>
        <v>3.5070316395728729</v>
      </c>
      <c r="F72" s="175">
        <f>'BC Emissions by Year'!F74*1000/Indicators!G$12</f>
        <v>3.5411194645275375</v>
      </c>
      <c r="G72" s="175">
        <f>'BC Emissions by Year'!G74*1000/Indicators!H$12</f>
        <v>3.5639052272359173</v>
      </c>
      <c r="H72" s="175">
        <f>'BC Emissions by Year'!H74*1000/Indicators!I$12</f>
        <v>3.514154702367601</v>
      </c>
      <c r="I72" s="175">
        <f>'BC Emissions by Year'!I74*1000/Indicators!J$12</f>
        <v>3.4196974233004798</v>
      </c>
      <c r="J72" s="175">
        <f>'BC Emissions by Year'!J74*1000/Indicators!K$12</f>
        <v>3.3410037235389258</v>
      </c>
      <c r="K72" s="175">
        <f>'BC Emissions by Year'!K74*1000/Indicators!L$12</f>
        <v>3.3369018390108836</v>
      </c>
      <c r="L72" s="175">
        <f>'BC Emissions by Year'!L74*1000/Indicators!M$12</f>
        <v>3.2438580041687448</v>
      </c>
      <c r="M72" s="175">
        <f>'BC Emissions by Year'!M74*1000/Indicators!N$12</f>
        <v>3.2898256632088776</v>
      </c>
      <c r="N72" s="175">
        <f>'BC Emissions by Year'!N74*1000/Indicators!O$12</f>
        <v>3.2268209626342577</v>
      </c>
      <c r="O72" s="175">
        <f>'BC Emissions by Year'!O74*1000/Indicators!P$12</f>
        <v>3.1990389737464939</v>
      </c>
      <c r="P72" s="175">
        <f>'BC Emissions by Year'!P74*1000/Indicators!Q$12</f>
        <v>3.116575940139215</v>
      </c>
      <c r="Q72" s="175">
        <f>'BC Emissions by Year'!Q74*1000/Indicators!R$12</f>
        <v>2.9176447404493895</v>
      </c>
      <c r="R72" s="175">
        <f>'BC Emissions by Year'!R74*1000/Indicators!S$12</f>
        <v>2.6683368349422172</v>
      </c>
      <c r="S72" s="175">
        <f>'BC Emissions by Year'!S74*1000/Indicators!T$12</f>
        <v>2.5134851884879836</v>
      </c>
      <c r="T72" s="175">
        <f>'BC Emissions by Year'!T74*1000/Indicators!U$12</f>
        <v>2.4420308956351997</v>
      </c>
      <c r="U72" s="175">
        <f>'BC Emissions by Year'!U74*1000/Indicators!V$12</f>
        <v>2.4152392407814904</v>
      </c>
      <c r="V72" s="175">
        <f>'BC Emissions by Year'!V74*1000/Indicators!W$12</f>
        <v>2.2919676150925641</v>
      </c>
      <c r="W72" s="175">
        <f>'BC Emissions by Year'!W74*1000/Indicators!X$12</f>
        <v>2.2177850210849877</v>
      </c>
      <c r="X72" s="175">
        <f>'BC Emissions by Year'!X74*1000/Indicators!Y$12</f>
        <v>2.1544290911859854</v>
      </c>
      <c r="Y72" s="175">
        <f>'BC Emissions by Year'!Y74*1000/Indicators!Z$12</f>
        <v>2.1298090415346205</v>
      </c>
      <c r="Z72" s="107">
        <f t="shared" si="7"/>
        <v>3.0219482884721471</v>
      </c>
      <c r="AA72" s="107">
        <f t="shared" si="2"/>
        <v>2.2752101508858078</v>
      </c>
      <c r="AB72" s="107">
        <f t="shared" si="3"/>
        <v>-0.74673813758633933</v>
      </c>
      <c r="AC72" s="133">
        <f t="shared" si="1"/>
        <v>-0.24710486954225125</v>
      </c>
      <c r="AD72" s="122">
        <f>ROW()</f>
        <v>72</v>
      </c>
    </row>
    <row r="73" spans="1:30">
      <c r="A73" s="69" t="s">
        <v>78</v>
      </c>
      <c r="B73" s="175">
        <f>'BC Emissions by Year'!B75*1000/Indicators!C$12</f>
        <v>4.18552166137491</v>
      </c>
      <c r="C73" s="175">
        <f>'BC Emissions by Year'!C75*1000/Indicators!D$12</f>
        <v>3.4728260743552415</v>
      </c>
      <c r="D73" s="175">
        <f>'BC Emissions by Year'!D75*1000/Indicators!E$12</f>
        <v>3.8584774373321475</v>
      </c>
      <c r="E73" s="175">
        <f>'BC Emissions by Year'!E75*1000/Indicators!F$12</f>
        <v>3.8223325847050189</v>
      </c>
      <c r="F73" s="175">
        <f>'BC Emissions by Year'!F75*1000/Indicators!G$12</f>
        <v>3.6047020979275719</v>
      </c>
      <c r="G73" s="175">
        <f>'BC Emissions by Year'!G75*1000/Indicators!H$12</f>
        <v>3.4375381996841035</v>
      </c>
      <c r="H73" s="175">
        <f>'BC Emissions by Year'!H75*1000/Indicators!I$12</f>
        <v>3.3905092505977246</v>
      </c>
      <c r="I73" s="175">
        <f>'BC Emissions by Year'!I75*1000/Indicators!J$12</f>
        <v>3.5394950856029901</v>
      </c>
      <c r="J73" s="175">
        <f>'BC Emissions by Year'!J75*1000/Indicators!K$12</f>
        <v>2.8740703187059293</v>
      </c>
      <c r="K73" s="175">
        <f>'BC Emissions by Year'!K75*1000/Indicators!L$12</f>
        <v>3.1850782658756818</v>
      </c>
      <c r="L73" s="175">
        <f>'BC Emissions by Year'!L75*1000/Indicators!M$12</f>
        <v>2.8291069946637313</v>
      </c>
      <c r="M73" s="175">
        <f>'BC Emissions by Year'!M75*1000/Indicators!N$12</f>
        <v>3.166917479241008</v>
      </c>
      <c r="N73" s="175">
        <f>'BC Emissions by Year'!N75*1000/Indicators!O$12</f>
        <v>2.7639678861934502</v>
      </c>
      <c r="O73" s="175">
        <f>'BC Emissions by Year'!O75*1000/Indicators!P$12</f>
        <v>2.8538416718721535</v>
      </c>
      <c r="P73" s="175">
        <f>'BC Emissions by Year'!P75*1000/Indicators!Q$12</f>
        <v>2.7124042577975946</v>
      </c>
      <c r="Q73" s="175">
        <f>'BC Emissions by Year'!Q75*1000/Indicators!R$12</f>
        <v>2.6117660893905836</v>
      </c>
      <c r="R73" s="175">
        <f>'BC Emissions by Year'!R75*1000/Indicators!S$12</f>
        <v>2.0857026739765563</v>
      </c>
      <c r="S73" s="175">
        <f>'BC Emissions by Year'!S75*1000/Indicators!T$12</f>
        <v>2.3522136180695261</v>
      </c>
      <c r="T73" s="175">
        <f>'BC Emissions by Year'!T75*1000/Indicators!U$12</f>
        <v>2.2753281793411206</v>
      </c>
      <c r="U73" s="175">
        <f>'BC Emissions by Year'!U75*1000/Indicators!V$12</f>
        <v>2.1965415856270529</v>
      </c>
      <c r="V73" s="175">
        <f>'BC Emissions by Year'!V75*1000/Indicators!W$12</f>
        <v>2.2194763010953098</v>
      </c>
      <c r="W73" s="175">
        <f>'BC Emissions by Year'!W75*1000/Indicators!X$12</f>
        <v>2.1255931345603694</v>
      </c>
      <c r="X73" s="175">
        <f>'BC Emissions by Year'!X75*1000/Indicators!Y$12</f>
        <v>1.9480682369825473</v>
      </c>
      <c r="Y73" s="175">
        <f>'BC Emissions by Year'!Y75*1000/Indicators!Z$12</f>
        <v>2.191148459623494</v>
      </c>
      <c r="Z73" s="106">
        <f t="shared" si="7"/>
        <v>2.6719900839005755</v>
      </c>
      <c r="AA73" s="106">
        <f t="shared" si="2"/>
        <v>2.1593593162049824</v>
      </c>
      <c r="AB73" s="106">
        <f t="shared" si="3"/>
        <v>-0.51263076769559301</v>
      </c>
      <c r="AC73" s="138">
        <f t="shared" si="1"/>
        <v>-0.19185354421198067</v>
      </c>
      <c r="AD73" s="122">
        <f>ROW()</f>
        <v>73</v>
      </c>
    </row>
    <row r="74" spans="1:30">
      <c r="A74" s="73" t="s">
        <v>79</v>
      </c>
      <c r="B74" s="187">
        <f>'BC Emissions by Year'!B76*1000/Indicators!C$12</f>
        <v>3.3229386568285375</v>
      </c>
      <c r="C74" s="187">
        <f>'BC Emissions by Year'!C76*1000/Indicators!D$12</f>
        <v>2.7052279656797524</v>
      </c>
      <c r="D74" s="187">
        <f>'BC Emissions by Year'!D76*1000/Indicators!E$12</f>
        <v>3.0028545576829568</v>
      </c>
      <c r="E74" s="187">
        <f>'BC Emissions by Year'!E76*1000/Indicators!F$12</f>
        <v>2.9902477297645151</v>
      </c>
      <c r="F74" s="187">
        <f>'BC Emissions by Year'!F76*1000/Indicators!G$12</f>
        <v>2.8006826960624664</v>
      </c>
      <c r="G74" s="187">
        <f>'BC Emissions by Year'!G76*1000/Indicators!H$12</f>
        <v>2.6658390605774436</v>
      </c>
      <c r="H74" s="187">
        <f>'BC Emissions by Year'!H76*1000/Indicators!I$12</f>
        <v>2.6344867017137754</v>
      </c>
      <c r="I74" s="187">
        <f>'BC Emissions by Year'!I76*1000/Indicators!J$12</f>
        <v>2.7504886817761012</v>
      </c>
      <c r="J74" s="187">
        <f>'BC Emissions by Year'!J76*1000/Indicators!K$12</f>
        <v>2.2027574555531699</v>
      </c>
      <c r="K74" s="187">
        <f>'BC Emissions by Year'!K76*1000/Indicators!L$12</f>
        <v>2.4634566122105173</v>
      </c>
      <c r="L74" s="187">
        <f>'BC Emissions by Year'!L76*1000/Indicators!M$12</f>
        <v>2.1559810786110338</v>
      </c>
      <c r="M74" s="187">
        <f>'BC Emissions by Year'!M76*1000/Indicators!N$12</f>
        <v>2.4287148546806314</v>
      </c>
      <c r="N74" s="187">
        <f>'BC Emissions by Year'!N76*1000/Indicators!O$12</f>
        <v>2.1043936551598401</v>
      </c>
      <c r="O74" s="187">
        <f>'BC Emissions by Year'!O76*1000/Indicators!P$12</f>
        <v>2.1718837033309533</v>
      </c>
      <c r="P74" s="187">
        <f>'BC Emissions by Year'!P76*1000/Indicators!Q$12</f>
        <v>2.0535264412598058</v>
      </c>
      <c r="Q74" s="187">
        <f>'BC Emissions by Year'!Q76*1000/Indicators!R$12</f>
        <v>1.9897365756377117</v>
      </c>
      <c r="R74" s="187">
        <f>'BC Emissions by Year'!R76*1000/Indicators!S$12</f>
        <v>1.5731680723253059</v>
      </c>
      <c r="S74" s="187">
        <f>'BC Emissions by Year'!S76*1000/Indicators!T$12</f>
        <v>1.8079707275490295</v>
      </c>
      <c r="T74" s="187">
        <f>'BC Emissions by Year'!T76*1000/Indicators!U$12</f>
        <v>1.750429284646726</v>
      </c>
      <c r="U74" s="187">
        <f>'BC Emissions by Year'!U76*1000/Indicators!V$12</f>
        <v>1.6959860443745929</v>
      </c>
      <c r="V74" s="187">
        <f>'BC Emissions by Year'!V76*1000/Indicators!W$12</f>
        <v>1.7246586466683242</v>
      </c>
      <c r="W74" s="187">
        <f>'BC Emissions by Year'!W76*1000/Indicators!X$12</f>
        <v>1.6614519484942227</v>
      </c>
      <c r="X74" s="187">
        <f>'BC Emissions by Year'!X76*1000/Indicators!Y$12</f>
        <v>1.510588784350269</v>
      </c>
      <c r="Y74" s="187">
        <f>'BC Emissions by Year'!Y76*1000/Indicators!Z$12</f>
        <v>1.7240106185362212</v>
      </c>
      <c r="Z74" s="106">
        <f t="shared" si="7"/>
        <v>2.035671888569289</v>
      </c>
      <c r="AA74" s="106">
        <f t="shared" si="2"/>
        <v>1.6778542211783927</v>
      </c>
      <c r="AB74" s="106">
        <f t="shared" si="3"/>
        <v>-0.35781766739089638</v>
      </c>
      <c r="AC74" s="138">
        <f t="shared" si="1"/>
        <v>-0.17577374300844611</v>
      </c>
      <c r="AD74" s="122">
        <f>ROW()</f>
        <v>74</v>
      </c>
    </row>
    <row r="75" spans="1:30">
      <c r="A75" s="73" t="s">
        <v>80</v>
      </c>
      <c r="B75" s="187">
        <f>'BC Emissions by Year'!B77*1000/Indicators!C$12</f>
        <v>0.86258300454637249</v>
      </c>
      <c r="C75" s="187">
        <f>'BC Emissions by Year'!C77*1000/Indicators!D$12</f>
        <v>0.7675981086754895</v>
      </c>
      <c r="D75" s="187">
        <f>'BC Emissions by Year'!D77*1000/Indicators!E$12</f>
        <v>0.85562287964919059</v>
      </c>
      <c r="E75" s="187">
        <f>'BC Emissions by Year'!E77*1000/Indicators!F$12</f>
        <v>0.83208485494050366</v>
      </c>
      <c r="F75" s="187">
        <f>'BC Emissions by Year'!F77*1000/Indicators!G$12</f>
        <v>0.8040194018651059</v>
      </c>
      <c r="G75" s="187">
        <f>'BC Emissions by Year'!G77*1000/Indicators!H$12</f>
        <v>0.77169913910665988</v>
      </c>
      <c r="H75" s="187">
        <f>'BC Emissions by Year'!H77*1000/Indicators!I$12</f>
        <v>0.75602254888394882</v>
      </c>
      <c r="I75" s="187">
        <f>'BC Emissions by Year'!I77*1000/Indicators!J$12</f>
        <v>0.78900640382688936</v>
      </c>
      <c r="J75" s="187">
        <f>'BC Emissions by Year'!J77*1000/Indicators!K$12</f>
        <v>0.67131286315275907</v>
      </c>
      <c r="K75" s="187">
        <f>'BC Emissions by Year'!K77*1000/Indicators!L$12</f>
        <v>0.72162165366516418</v>
      </c>
      <c r="L75" s="187">
        <f>'BC Emissions by Year'!L77*1000/Indicators!M$12</f>
        <v>0.67312591605269789</v>
      </c>
      <c r="M75" s="187">
        <f>'BC Emissions by Year'!M77*1000/Indicators!N$12</f>
        <v>0.73820262456037622</v>
      </c>
      <c r="N75" s="187">
        <f>'BC Emissions by Year'!N77*1000/Indicators!O$12</f>
        <v>0.65957423103361001</v>
      </c>
      <c r="O75" s="187">
        <f>'BC Emissions by Year'!O77*1000/Indicators!P$12</f>
        <v>0.68195796854120017</v>
      </c>
      <c r="P75" s="187">
        <f>'BC Emissions by Year'!P77*1000/Indicators!Q$12</f>
        <v>0.65887781653778943</v>
      </c>
      <c r="Q75" s="187">
        <f>'BC Emissions by Year'!Q77*1000/Indicators!R$12</f>
        <v>0.62202951375287219</v>
      </c>
      <c r="R75" s="187">
        <f>'BC Emissions by Year'!R77*1000/Indicators!S$12</f>
        <v>0.5125346016512502</v>
      </c>
      <c r="S75" s="187">
        <f>'BC Emissions by Year'!S77*1000/Indicators!T$12</f>
        <v>0.54424289052049646</v>
      </c>
      <c r="T75" s="187">
        <f>'BC Emissions by Year'!T77*1000/Indicators!U$12</f>
        <v>0.52489889469439455</v>
      </c>
      <c r="U75" s="187">
        <f>'BC Emissions by Year'!U77*1000/Indicators!V$12</f>
        <v>0.50055554125246016</v>
      </c>
      <c r="V75" s="187">
        <f>'BC Emissions by Year'!V77*1000/Indicators!W$12</f>
        <v>0.49481765442698589</v>
      </c>
      <c r="W75" s="187">
        <f>'BC Emissions by Year'!W77*1000/Indicators!X$12</f>
        <v>0.46414118606614652</v>
      </c>
      <c r="X75" s="187">
        <f>'BC Emissions by Year'!X77*1000/Indicators!Y$12</f>
        <v>0.43747945263227861</v>
      </c>
      <c r="Y75" s="187">
        <f>'BC Emissions by Year'!Y77*1000/Indicators!Z$12</f>
        <v>0.46713784108727319</v>
      </c>
      <c r="Z75" s="104">
        <f t="shared" si="7"/>
        <v>0.63631819533128653</v>
      </c>
      <c r="AA75" s="104">
        <f t="shared" si="2"/>
        <v>0.48150509502658984</v>
      </c>
      <c r="AB75" s="104">
        <f t="shared" si="3"/>
        <v>-0.15481310030469669</v>
      </c>
      <c r="AC75" s="137">
        <f t="shared" si="1"/>
        <v>-0.24329510210547461</v>
      </c>
      <c r="AD75" s="122">
        <f>ROW()</f>
        <v>75</v>
      </c>
    </row>
    <row r="76" spans="1:30">
      <c r="A76" s="69" t="s">
        <v>6</v>
      </c>
      <c r="B76" s="176"/>
      <c r="C76" s="176" t="e">
        <f>'BC Emissions by Year'!C78*1000/Indicators!#REF!</f>
        <v>#REF!</v>
      </c>
      <c r="D76" s="176" t="e">
        <f>'BC Emissions by Year'!D78*1000/Indicators!#REF!</f>
        <v>#REF!</v>
      </c>
      <c r="E76" s="176" t="e">
        <f>'BC Emissions by Year'!E78*1000/Indicators!#REF!</f>
        <v>#REF!</v>
      </c>
      <c r="F76" s="176" t="e">
        <f>'BC Emissions by Year'!F78*1000/Indicators!#REF!</f>
        <v>#REF!</v>
      </c>
      <c r="G76" s="176" t="e">
        <f>'BC Emissions by Year'!G78*1000/Indicators!#REF!</f>
        <v>#REF!</v>
      </c>
      <c r="H76" s="176" t="e">
        <f>'BC Emissions by Year'!H78*1000/Indicators!#REF!</f>
        <v>#REF!</v>
      </c>
      <c r="I76" s="176" t="e">
        <f>'BC Emissions by Year'!I78*1000/Indicators!#REF!</f>
        <v>#REF!</v>
      </c>
      <c r="J76" s="176" t="e">
        <f>'BC Emissions by Year'!J78*1000/Indicators!#REF!</f>
        <v>#REF!</v>
      </c>
      <c r="K76" s="176" t="e">
        <f>'BC Emissions by Year'!K78*1000/Indicators!#REF!</f>
        <v>#REF!</v>
      </c>
      <c r="L76" s="176"/>
      <c r="M76" s="176"/>
      <c r="N76" s="176"/>
      <c r="O76" s="176"/>
      <c r="P76" s="176"/>
      <c r="Q76" s="176"/>
      <c r="R76" s="176"/>
      <c r="S76" s="176"/>
      <c r="T76" s="176"/>
      <c r="U76" s="176"/>
      <c r="V76" s="176"/>
      <c r="W76" s="176"/>
      <c r="X76" s="176"/>
      <c r="Y76" s="176"/>
      <c r="Z76" s="106" t="e">
        <f t="shared" si="7"/>
        <v>#DIV/0!</v>
      </c>
      <c r="AA76" s="106" t="e">
        <f t="shared" si="2"/>
        <v>#DIV/0!</v>
      </c>
      <c r="AB76" s="106" t="e">
        <f t="shared" si="3"/>
        <v>#DIV/0!</v>
      </c>
      <c r="AC76" s="138" t="e">
        <f t="shared" si="1"/>
        <v>#DIV/0!</v>
      </c>
      <c r="AD76" s="122">
        <f>ROW()</f>
        <v>76</v>
      </c>
    </row>
    <row r="77" spans="1:30">
      <c r="A77" s="75" t="s">
        <v>122</v>
      </c>
      <c r="B77" s="187">
        <f>'BC Emissions by Year'!B79*1000/Indicators!C$12</f>
        <v>0.20925141154637181</v>
      </c>
      <c r="C77" s="187">
        <f>'BC Emissions by Year'!C79*1000/Indicators!D$12</f>
        <v>0.19027859611880876</v>
      </c>
      <c r="D77" s="187">
        <f>'BC Emissions by Year'!D79*1000/Indicators!E$12</f>
        <v>0.23655089283146963</v>
      </c>
      <c r="E77" s="187">
        <f>'BC Emissions by Year'!E79*1000/Indicators!F$12</f>
        <v>0.2363140367402192</v>
      </c>
      <c r="F77" s="187">
        <f>'BC Emissions by Year'!F79*1000/Indicators!G$12</f>
        <v>0.22593838544639014</v>
      </c>
      <c r="G77" s="187">
        <f>'BC Emissions by Year'!G79*1000/Indicators!H$12</f>
        <v>0.17334553378182183</v>
      </c>
      <c r="H77" s="187">
        <f>'BC Emissions by Year'!H79*1000/Indicators!I$12</f>
        <v>0.18464964243401802</v>
      </c>
      <c r="I77" s="187">
        <f>'BC Emissions by Year'!I79*1000/Indicators!J$12</f>
        <v>0.19353231003776725</v>
      </c>
      <c r="J77" s="187">
        <f>'BC Emissions by Year'!J79*1000/Indicators!K$12</f>
        <v>0.25543701635275223</v>
      </c>
      <c r="K77" s="187">
        <f>'BC Emissions by Year'!K79*1000/Indicators!L$12</f>
        <v>0.18911120109216348</v>
      </c>
      <c r="L77" s="187">
        <f>'BC Emissions by Year'!L79*1000/Indicators!M$12</f>
        <v>0.24071900030684909</v>
      </c>
      <c r="M77" s="187">
        <f>'BC Emissions by Year'!M79*1000/Indicators!N$12</f>
        <v>0.19083257102120385</v>
      </c>
      <c r="N77" s="187">
        <f>'BC Emissions by Year'!N79*1000/Indicators!O$12</f>
        <v>0.16783518974383974</v>
      </c>
      <c r="O77" s="187">
        <f>'BC Emissions by Year'!O79*1000/Indicators!P$12</f>
        <v>0.15889158051159349</v>
      </c>
      <c r="P77" s="187">
        <f>'BC Emissions by Year'!P79*1000/Indicators!Q$12</f>
        <v>0.14734627405383632</v>
      </c>
      <c r="Q77" s="187">
        <f>'BC Emissions by Year'!Q79*1000/Indicators!R$12</f>
        <v>0.12966955003138048</v>
      </c>
      <c r="R77" s="187">
        <f>'BC Emissions by Year'!R79*1000/Indicators!S$12</f>
        <v>8.4653315960321177E-2</v>
      </c>
      <c r="S77" s="187">
        <f>'BC Emissions by Year'!S79*1000/Indicators!T$12</f>
        <v>7.8702200211090367E-2</v>
      </c>
      <c r="T77" s="187">
        <f>'BC Emissions by Year'!T79*1000/Indicators!U$12</f>
        <v>7.6462889546845991E-2</v>
      </c>
      <c r="U77" s="187">
        <f>'BC Emissions by Year'!U79*1000/Indicators!V$12</f>
        <v>6.7966264018041969E-2</v>
      </c>
      <c r="V77" s="187">
        <f>'BC Emissions by Year'!V79*1000/Indicators!W$12</f>
        <v>6.9448598068730868E-2</v>
      </c>
      <c r="W77" s="187">
        <f>'BC Emissions by Year'!W79*1000/Indicators!X$12</f>
        <v>0.12147250171737989</v>
      </c>
      <c r="X77" s="187">
        <f>'BC Emissions by Year'!X79*1000/Indicators!Y$12</f>
        <v>0.11120112666805607</v>
      </c>
      <c r="Y77" s="187">
        <f>'BC Emissions by Year'!Y79*1000/Indicators!Z$12</f>
        <v>0.10908579517822241</v>
      </c>
      <c r="Z77" s="106">
        <f t="shared" si="7"/>
        <v>0.14983121023001431</v>
      </c>
      <c r="AA77" s="106">
        <f t="shared" si="2"/>
        <v>9.2606195866212868E-2</v>
      </c>
      <c r="AB77" s="106">
        <f t="shared" si="3"/>
        <v>-5.7225014363801438E-2</v>
      </c>
      <c r="AC77" s="138">
        <f t="shared" si="1"/>
        <v>-0.38192986812261681</v>
      </c>
      <c r="AD77" s="122">
        <f>ROW()</f>
        <v>77</v>
      </c>
    </row>
    <row r="78" spans="1:30">
      <c r="A78" s="65" t="s">
        <v>82</v>
      </c>
      <c r="B78" s="177">
        <f>'BC Emissions by Year'!B80*1000/Indicators!C$12</f>
        <v>35.668451795640792</v>
      </c>
      <c r="C78" s="177">
        <f>'BC Emissions by Year'!C80*1000/Indicators!D$12</f>
        <v>37.70790852232642</v>
      </c>
      <c r="D78" s="177">
        <f>'BC Emissions by Year'!D80*1000/Indicators!E$12</f>
        <v>37.448543426078707</v>
      </c>
      <c r="E78" s="177">
        <f>'BC Emissions by Year'!E80*1000/Indicators!F$12</f>
        <v>35.613205016603949</v>
      </c>
      <c r="F78" s="177">
        <f>'BC Emissions by Year'!F80*1000/Indicators!G$12</f>
        <v>35.10746827169239</v>
      </c>
      <c r="G78" s="177">
        <f>'BC Emissions by Year'!G80*1000/Indicators!H$12</f>
        <v>34.75440530857113</v>
      </c>
      <c r="H78" s="177">
        <f>'BC Emissions by Year'!H80*1000/Indicators!I$12</f>
        <v>35.883979294249791</v>
      </c>
      <c r="I78" s="177">
        <f>'BC Emissions by Year'!I80*1000/Indicators!J$12</f>
        <v>34.975837186629427</v>
      </c>
      <c r="J78" s="177">
        <f>'BC Emissions by Year'!J80*1000/Indicators!K$12</f>
        <v>34.16662449753332</v>
      </c>
      <c r="K78" s="177">
        <f>'BC Emissions by Year'!K80*1000/Indicators!L$12</f>
        <v>32.770757476637471</v>
      </c>
      <c r="L78" s="177">
        <f>'BC Emissions by Year'!L80*1000/Indicators!M$12</f>
        <v>32.068899350802134</v>
      </c>
      <c r="M78" s="177">
        <f>'BC Emissions by Year'!M80*1000/Indicators!N$12</f>
        <v>32.569624435423066</v>
      </c>
      <c r="N78" s="177">
        <f>'BC Emissions by Year'!N80*1000/Indicators!O$12</f>
        <v>31.618055939227386</v>
      </c>
      <c r="O78" s="177">
        <f>'BC Emissions by Year'!O80*1000/Indicators!P$12</f>
        <v>31.007633468859609</v>
      </c>
      <c r="P78" s="177">
        <f>'BC Emissions by Year'!P80*1000/Indicators!Q$12</f>
        <v>29.545868530383732</v>
      </c>
      <c r="Q78" s="177">
        <f>'BC Emissions by Year'!Q80*1000/Indicators!R$12</f>
        <v>27.890405141783411</v>
      </c>
      <c r="R78" s="177">
        <f>'BC Emissions by Year'!R80*1000/Indicators!S$12</f>
        <v>27.429223070413556</v>
      </c>
      <c r="S78" s="177">
        <f>'BC Emissions by Year'!S80*1000/Indicators!T$12</f>
        <v>26.872357529096693</v>
      </c>
      <c r="T78" s="177">
        <f>'BC Emissions by Year'!T80*1000/Indicators!U$12</f>
        <v>26.668696332069924</v>
      </c>
      <c r="U78" s="177">
        <f>'BC Emissions by Year'!U80*1000/Indicators!V$12</f>
        <v>27.68656292076631</v>
      </c>
      <c r="V78" s="177">
        <f>'BC Emissions by Year'!V80*1000/Indicators!W$12</f>
        <v>26.331731550655739</v>
      </c>
      <c r="W78" s="177">
        <f>'BC Emissions by Year'!W80*1000/Indicators!X$12</f>
        <v>25.551262716647589</v>
      </c>
      <c r="X78" s="177">
        <f>'BC Emissions by Year'!X80*1000/Indicators!Y$12</f>
        <v>23.57841817152821</v>
      </c>
      <c r="Y78" s="177">
        <f>'BC Emissions by Year'!Y80*1000/Indicators!Z$12</f>
        <v>22.433723647443603</v>
      </c>
      <c r="Z78" s="106"/>
      <c r="AA78" s="106"/>
      <c r="AB78" s="106"/>
      <c r="AC78" s="138"/>
      <c r="AD78" s="122">
        <f>ROW()</f>
        <v>78</v>
      </c>
    </row>
    <row r="79" spans="1:30">
      <c r="A79" s="69" t="s">
        <v>83</v>
      </c>
      <c r="B79" s="175">
        <f>'BC Emissions by Year'!B81*1000/Indicators!C$12</f>
        <v>34.195548164549685</v>
      </c>
      <c r="C79" s="175">
        <f>'BC Emissions by Year'!C81*1000/Indicators!D$12</f>
        <v>36.176238903320233</v>
      </c>
      <c r="D79" s="175">
        <f>'BC Emissions by Year'!D81*1000/Indicators!E$12</f>
        <v>35.918342432134558</v>
      </c>
      <c r="E79" s="175">
        <f>'BC Emissions by Year'!E81*1000/Indicators!F$12</f>
        <v>34.106494156902663</v>
      </c>
      <c r="F79" s="175">
        <f>'BC Emissions by Year'!F81*1000/Indicators!G$12</f>
        <v>33.60730786975062</v>
      </c>
      <c r="G79" s="175">
        <f>'BC Emissions by Year'!G81*1000/Indicators!H$12</f>
        <v>33.263562016570184</v>
      </c>
      <c r="H79" s="175">
        <f>'BC Emissions by Year'!H81*1000/Indicators!I$12</f>
        <v>34.411337850075938</v>
      </c>
      <c r="I79" s="175">
        <f>'BC Emissions by Year'!I81*1000/Indicators!J$12</f>
        <v>33.516344717024197</v>
      </c>
      <c r="J79" s="175">
        <f>'BC Emissions by Year'!J81*1000/Indicators!K$12</f>
        <v>32.719531761008128</v>
      </c>
      <c r="K79" s="175">
        <f>'BC Emissions by Year'!K81*1000/Indicators!L$12</f>
        <v>31.376606057419949</v>
      </c>
      <c r="L79" s="175">
        <f>'BC Emissions by Year'!L81*1000/Indicators!M$12</f>
        <v>30.72174235946505</v>
      </c>
      <c r="M79" s="175">
        <f>'BC Emissions by Year'!M81*1000/Indicators!N$12</f>
        <v>31.237123302666006</v>
      </c>
      <c r="N79" s="175">
        <f>'BC Emissions by Year'!N81*1000/Indicators!O$12</f>
        <v>30.330487165454276</v>
      </c>
      <c r="O79" s="175">
        <f>'BC Emissions by Year'!O81*1000/Indicators!P$12</f>
        <v>29.758411751820294</v>
      </c>
      <c r="P79" s="175">
        <f>'BC Emissions by Year'!P81*1000/Indicators!Q$12</f>
        <v>28.343112039680648</v>
      </c>
      <c r="Q79" s="175">
        <f>'BC Emissions by Year'!Q81*1000/Indicators!R$12</f>
        <v>26.753564180304842</v>
      </c>
      <c r="R79" s="175">
        <f>'BC Emissions by Year'!R81*1000/Indicators!S$12</f>
        <v>26.342414842632827</v>
      </c>
      <c r="S79" s="175">
        <f>'BC Emissions by Year'!S81*1000/Indicators!T$12</f>
        <v>25.816824929729869</v>
      </c>
      <c r="T79" s="175">
        <f>'BC Emissions by Year'!T81*1000/Indicators!U$12</f>
        <v>25.63908873706578</v>
      </c>
      <c r="U79" s="175">
        <f>'BC Emissions by Year'!U81*1000/Indicators!V$12</f>
        <v>26.636284193262398</v>
      </c>
      <c r="V79" s="175">
        <f>'BC Emissions by Year'!V81*1000/Indicators!W$12</f>
        <v>25.315096162440454</v>
      </c>
      <c r="W79" s="175">
        <f>'BC Emissions by Year'!W81*1000/Indicators!X$12</f>
        <v>24.56747965651283</v>
      </c>
      <c r="X79" s="175">
        <f>'BC Emissions by Year'!X81*1000/Indicators!Y$12</f>
        <v>22.619997566804805</v>
      </c>
      <c r="Y79" s="175">
        <f>'BC Emissions by Year'!Y81*1000/Indicators!Z$12</f>
        <v>21.498012706731455</v>
      </c>
      <c r="Z79" s="106">
        <f>AVERAGE(L79:S79)</f>
        <v>28.662960071469225</v>
      </c>
      <c r="AA79" s="106">
        <f t="shared" ref="AA79:AA83" si="8">AVERAGE(T79:Y79)</f>
        <v>24.379326503802954</v>
      </c>
      <c r="AB79" s="106">
        <f t="shared" si="3"/>
        <v>-4.2836335676662713</v>
      </c>
      <c r="AC79" s="138">
        <f t="shared" si="1"/>
        <v>-0.14944840159513567</v>
      </c>
      <c r="AD79" s="122">
        <f>ROW()</f>
        <v>79</v>
      </c>
    </row>
    <row r="80" spans="1:30">
      <c r="A80" s="69" t="s">
        <v>84</v>
      </c>
      <c r="B80" s="175">
        <f>'BC Emissions by Year'!B82*1000/Indicators!C$12</f>
        <v>0.79921899516016237</v>
      </c>
      <c r="C80" s="175">
        <f>'BC Emissions by Year'!C82*1000/Indicators!D$12</f>
        <v>0.82456396249105579</v>
      </c>
      <c r="D80" s="175">
        <f>'BC Emissions by Year'!D82*1000/Indicators!E$12</f>
        <v>0.82769988972126485</v>
      </c>
      <c r="E80" s="175">
        <f>'BC Emissions by Year'!E82*1000/Indicators!F$12</f>
        <v>0.82125131347514813</v>
      </c>
      <c r="F80" s="175">
        <f>'BC Emissions by Year'!F82*1000/Indicators!G$12</f>
        <v>0.8278731937918723</v>
      </c>
      <c r="G80" s="175">
        <f>'BC Emissions by Year'!G82*1000/Indicators!H$12</f>
        <v>0.83425067037390011</v>
      </c>
      <c r="H80" s="175">
        <f>'BC Emissions by Year'!H82*1000/Indicators!I$12</f>
        <v>0.83476060888606585</v>
      </c>
      <c r="I80" s="175">
        <f>'BC Emissions by Year'!I82*1000/Indicators!J$12</f>
        <v>0.83559437881627896</v>
      </c>
      <c r="J80" s="175">
        <f>'BC Emissions by Year'!J82*1000/Indicators!K$12</f>
        <v>0.83755981744498764</v>
      </c>
      <c r="K80" s="175">
        <f>'BC Emissions by Year'!K82*1000/Indicators!L$12</f>
        <v>0.82311712192943154</v>
      </c>
      <c r="L80" s="175">
        <f>'BC Emissions by Year'!L82*1000/Indicators!M$12</f>
        <v>0.79758432258343903</v>
      </c>
      <c r="M80" s="175">
        <f>'BC Emissions by Year'!M82*1000/Indicators!N$12</f>
        <v>0.80703558535839426</v>
      </c>
      <c r="N80" s="175">
        <f>'BC Emissions by Year'!N82*1000/Indicators!O$12</f>
        <v>0.78241203226659373</v>
      </c>
      <c r="O80" s="175">
        <f>'BC Emissions by Year'!O82*1000/Indicators!P$12</f>
        <v>0.76186492665203898</v>
      </c>
      <c r="P80" s="175">
        <f>'BC Emissions by Year'!P82*1000/Indicators!Q$12</f>
        <v>0.74169674384578099</v>
      </c>
      <c r="Q80" s="175">
        <f>'BC Emissions by Year'!Q82*1000/Indicators!R$12</f>
        <v>0.70712567821366079</v>
      </c>
      <c r="R80" s="175">
        <f>'BC Emissions by Year'!R82*1000/Indicators!S$12</f>
        <v>0.6847061214845247</v>
      </c>
      <c r="S80" s="175">
        <f>'BC Emissions by Year'!S82*1000/Indicators!T$12</f>
        <v>0.67618017681849363</v>
      </c>
      <c r="T80" s="175">
        <f>'BC Emissions by Year'!T82*1000/Indicators!U$12</f>
        <v>0.66682428886297618</v>
      </c>
      <c r="U80" s="175">
        <f>'BC Emissions by Year'!U82*1000/Indicators!V$12</f>
        <v>0.69137655809293619</v>
      </c>
      <c r="V80" s="175">
        <f>'BC Emissions by Year'!V82*1000/Indicators!W$12</f>
        <v>0.68083878893830163</v>
      </c>
      <c r="W80" s="175">
        <f>'BC Emissions by Year'!W82*1000/Indicators!X$12</f>
        <v>0.66390354883007208</v>
      </c>
      <c r="X80" s="175">
        <f>'BC Emissions by Year'!X82*1000/Indicators!Y$12</f>
        <v>0.65464090557297538</v>
      </c>
      <c r="Y80" s="175">
        <f>'BC Emissions by Year'!Y82*1000/Indicators!Z$12</f>
        <v>0.64558378033860231</v>
      </c>
      <c r="Z80" s="107">
        <f>AVERAGE(L80:S80)</f>
        <v>0.74482569840286583</v>
      </c>
      <c r="AA80" s="107">
        <f t="shared" si="8"/>
        <v>0.66719464510597726</v>
      </c>
      <c r="AB80" s="107">
        <f t="shared" si="3"/>
        <v>-7.7631053296888575E-2</v>
      </c>
      <c r="AC80" s="133">
        <f t="shared" si="1"/>
        <v>-0.10422714128064231</v>
      </c>
      <c r="AD80" s="122">
        <f>ROW()</f>
        <v>80</v>
      </c>
    </row>
    <row r="81" spans="1:4621">
      <c r="A81" s="69" t="s">
        <v>85</v>
      </c>
      <c r="B81" s="175">
        <f>'BC Emissions by Year'!B83*1000/Indicators!C$12</f>
        <v>0.67368463593094552</v>
      </c>
      <c r="C81" s="175">
        <f>'BC Emissions by Year'!C83*1000/Indicators!D$12</f>
        <v>0.70710565651513202</v>
      </c>
      <c r="D81" s="175">
        <f>'BC Emissions by Year'!D83*1000/Indicators!E$12</f>
        <v>0.7025011042228938</v>
      </c>
      <c r="E81" s="175">
        <f>'BC Emissions by Year'!E83*1000/Indicators!F$12</f>
        <v>0.68545954622614202</v>
      </c>
      <c r="F81" s="175">
        <f>'BC Emissions by Year'!F83*1000/Indicators!G$12</f>
        <v>0.67228720814989407</v>
      </c>
      <c r="G81" s="175">
        <f>'BC Emissions by Year'!G83*1000/Indicators!H$12</f>
        <v>0.65659262162703724</v>
      </c>
      <c r="H81" s="175">
        <f>'BC Emissions by Year'!H83*1000/Indicators!I$12</f>
        <v>0.63788083528778772</v>
      </c>
      <c r="I81" s="175">
        <f>'BC Emissions by Year'!I83*1000/Indicators!J$12</f>
        <v>0.62389809078894376</v>
      </c>
      <c r="J81" s="175">
        <f>'BC Emissions by Year'!J83*1000/Indicators!K$12</f>
        <v>0.60953291908019913</v>
      </c>
      <c r="K81" s="175">
        <f>'BC Emissions by Year'!K83*1000/Indicators!L$12</f>
        <v>0.57103429728809207</v>
      </c>
      <c r="L81" s="175">
        <f>'BC Emissions by Year'!L83*1000/Indicators!M$12</f>
        <v>0.54957266875363819</v>
      </c>
      <c r="M81" s="175">
        <f>'BC Emissions by Year'!M83*1000/Indicators!N$12</f>
        <v>0.52546554739866591</v>
      </c>
      <c r="N81" s="175">
        <f>'BC Emissions by Year'!N83*1000/Indicators!O$12</f>
        <v>0.50515674150651424</v>
      </c>
      <c r="O81" s="175">
        <f>'BC Emissions by Year'!O83*1000/Indicators!P$12</f>
        <v>0.48735679038727459</v>
      </c>
      <c r="P81" s="175">
        <f>'BC Emissions by Year'!P83*1000/Indicators!Q$12</f>
        <v>0.46105974685731466</v>
      </c>
      <c r="Q81" s="175">
        <f>'BC Emissions by Year'!Q83*1000/Indicators!R$12</f>
        <v>0.42971528326490516</v>
      </c>
      <c r="R81" s="175">
        <f>'BC Emissions by Year'!R83*1000/Indicators!S$12</f>
        <v>0.40210210629620469</v>
      </c>
      <c r="S81" s="175">
        <f>'BC Emissions by Year'!S83*1000/Indicators!T$12</f>
        <v>0.37935242254832635</v>
      </c>
      <c r="T81" s="175">
        <f>'BC Emissions by Year'!T83*1000/Indicators!U$12</f>
        <v>0.36278330614117277</v>
      </c>
      <c r="U81" s="175">
        <f>'BC Emissions by Year'!U83*1000/Indicators!V$12</f>
        <v>0.35890216941097786</v>
      </c>
      <c r="V81" s="175">
        <f>'BC Emissions by Year'!V83*1000/Indicators!W$12</f>
        <v>0.33579659927698624</v>
      </c>
      <c r="W81" s="175">
        <f>'BC Emissions by Year'!W83*1000/Indicators!X$12</f>
        <v>0.31987951130468439</v>
      </c>
      <c r="X81" s="175">
        <f>'BC Emissions by Year'!X83*1000/Indicators!Y$12</f>
        <v>0.30377969915042768</v>
      </c>
      <c r="Y81" s="175">
        <f>'BC Emissions by Year'!Y83*1000/Indicators!Z$12</f>
        <v>0.29012716037354364</v>
      </c>
      <c r="Z81" s="106">
        <f>AVERAGE(L81:S81)</f>
        <v>0.46747266337660548</v>
      </c>
      <c r="AA81" s="106">
        <f t="shared" si="8"/>
        <v>0.32854474094296543</v>
      </c>
      <c r="AB81" s="106">
        <f t="shared" si="3"/>
        <v>-0.13892792243364005</v>
      </c>
      <c r="AC81" s="114">
        <f t="shared" si="1"/>
        <v>-0.29718940446730868</v>
      </c>
      <c r="AD81" s="122">
        <f>ROW()</f>
        <v>81</v>
      </c>
    </row>
    <row r="82" spans="1:4621" s="143" customFormat="1">
      <c r="A82" s="157" t="s">
        <v>123</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06" t="e">
        <f>AVERAGE(L82:S82)</f>
        <v>#DIV/0!</v>
      </c>
      <c r="AA82" s="106" t="e">
        <f t="shared" si="8"/>
        <v>#DIV/0!</v>
      </c>
      <c r="AB82" s="106" t="e">
        <f t="shared" ref="AB82:AB84" si="9">AA82-Z82</f>
        <v>#DIV/0!</v>
      </c>
      <c r="AC82" s="138" t="e">
        <f t="shared" si="1"/>
        <v>#DIV/0!</v>
      </c>
      <c r="AD82" s="142">
        <f>ROW()</f>
        <v>82</v>
      </c>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c r="JY82" s="4"/>
      <c r="JZ82" s="4"/>
      <c r="KA82" s="4"/>
      <c r="KB82" s="4"/>
      <c r="KC82" s="4"/>
      <c r="KD82" s="4"/>
      <c r="KE82" s="4"/>
      <c r="KF82" s="4"/>
      <c r="KG82" s="4"/>
      <c r="KH82" s="4"/>
      <c r="KI82" s="4"/>
      <c r="KJ82" s="4"/>
      <c r="KK82" s="4"/>
      <c r="KL82" s="4"/>
      <c r="KM82" s="4"/>
      <c r="KN82" s="4"/>
      <c r="KO82" s="4"/>
      <c r="KP82" s="4"/>
      <c r="KQ82" s="4"/>
      <c r="KR82" s="4"/>
      <c r="KS82" s="4"/>
      <c r="KT82" s="4"/>
      <c r="KU82" s="4"/>
      <c r="KV82" s="4"/>
      <c r="KW82" s="4"/>
      <c r="KX82" s="4"/>
      <c r="KY82" s="4"/>
      <c r="KZ82" s="4"/>
      <c r="LA82" s="4"/>
      <c r="LB82" s="4"/>
      <c r="LC82" s="4"/>
      <c r="LD82" s="4"/>
      <c r="LE82" s="4"/>
      <c r="LF82" s="4"/>
      <c r="LG82" s="4"/>
      <c r="LH82" s="4"/>
      <c r="LI82" s="4"/>
      <c r="LJ82" s="4"/>
      <c r="LK82" s="4"/>
      <c r="LL82" s="4"/>
      <c r="LM82" s="4"/>
      <c r="LN82" s="4"/>
      <c r="LO82" s="4"/>
      <c r="LP82" s="4"/>
      <c r="LQ82" s="4"/>
      <c r="LR82" s="4"/>
      <c r="LS82" s="4"/>
      <c r="LT82" s="4"/>
      <c r="LU82" s="4"/>
      <c r="LV82" s="4"/>
      <c r="LW82" s="4"/>
      <c r="LX82" s="4"/>
      <c r="LY82" s="4"/>
      <c r="LZ82" s="4"/>
      <c r="MA82" s="4"/>
      <c r="MB82" s="4"/>
      <c r="MC82" s="4"/>
      <c r="MD82" s="4"/>
      <c r="ME82" s="4"/>
      <c r="MF82" s="4"/>
      <c r="MG82" s="4"/>
      <c r="MH82" s="4"/>
      <c r="MI82" s="4"/>
      <c r="MJ82" s="4"/>
      <c r="MK82" s="4"/>
      <c r="ML82" s="4"/>
      <c r="MM82" s="4"/>
      <c r="MN82" s="4"/>
      <c r="MO82" s="4"/>
      <c r="MP82" s="4"/>
      <c r="MQ82" s="4"/>
      <c r="MR82" s="4"/>
      <c r="MS82" s="4"/>
      <c r="MT82" s="4"/>
      <c r="MU82" s="4"/>
      <c r="MV82" s="4"/>
      <c r="MW82" s="4"/>
      <c r="MX82" s="4"/>
      <c r="MY82" s="4"/>
      <c r="MZ82" s="4"/>
      <c r="NA82" s="4"/>
      <c r="NB82" s="4"/>
      <c r="NC82" s="4"/>
      <c r="ND82" s="4"/>
      <c r="NE82" s="4"/>
      <c r="NF82" s="4"/>
      <c r="NG82" s="4"/>
      <c r="NH82" s="4"/>
      <c r="NI82" s="4"/>
      <c r="NJ82" s="4"/>
      <c r="NK82" s="4"/>
      <c r="NL82" s="4"/>
      <c r="NM82" s="4"/>
      <c r="NN82" s="4"/>
      <c r="NO82" s="4"/>
      <c r="NP82" s="4"/>
      <c r="NQ82" s="4"/>
      <c r="NR82" s="4"/>
      <c r="NS82" s="4"/>
      <c r="NT82" s="4"/>
      <c r="NU82" s="4"/>
      <c r="NV82" s="4"/>
      <c r="NW82" s="4"/>
      <c r="NX82" s="4"/>
      <c r="NY82" s="4"/>
      <c r="NZ82" s="4"/>
      <c r="OA82" s="4"/>
      <c r="OB82" s="4"/>
      <c r="OC82" s="4"/>
      <c r="OD82" s="4"/>
      <c r="OE82" s="4"/>
      <c r="OF82" s="4"/>
      <c r="OG82" s="4"/>
      <c r="OH82" s="4"/>
      <c r="OI82" s="4"/>
      <c r="OJ82" s="4"/>
      <c r="OK82" s="4"/>
      <c r="OL82" s="4"/>
      <c r="OM82" s="4"/>
      <c r="ON82" s="4"/>
      <c r="OO82" s="4"/>
      <c r="OP82" s="4"/>
      <c r="OQ82" s="4"/>
      <c r="OR82" s="4"/>
      <c r="OS82" s="4"/>
      <c r="OT82" s="4"/>
      <c r="OU82" s="4"/>
      <c r="OV82" s="4"/>
      <c r="OW82" s="4"/>
      <c r="OX82" s="4"/>
      <c r="OY82" s="4"/>
      <c r="OZ82" s="4"/>
      <c r="PA82" s="4"/>
      <c r="PB82" s="4"/>
      <c r="PC82" s="4"/>
      <c r="PD82" s="4"/>
      <c r="PE82" s="4"/>
      <c r="PF82" s="4"/>
      <c r="PG82" s="4"/>
      <c r="PH82" s="4"/>
      <c r="PI82" s="4"/>
      <c r="PJ82" s="4"/>
      <c r="PK82" s="4"/>
      <c r="PL82" s="4"/>
      <c r="PM82" s="4"/>
      <c r="PN82" s="4"/>
      <c r="PO82" s="4"/>
      <c r="PP82" s="4"/>
      <c r="PQ82" s="4"/>
      <c r="PR82" s="4"/>
      <c r="PS82" s="4"/>
      <c r="PT82" s="4"/>
      <c r="PU82" s="4"/>
      <c r="PV82" s="4"/>
      <c r="PW82" s="4"/>
      <c r="PX82" s="4"/>
      <c r="PY82" s="4"/>
      <c r="PZ82" s="4"/>
      <c r="QA82" s="4"/>
      <c r="QB82" s="4"/>
      <c r="QC82" s="4"/>
      <c r="QD82" s="4"/>
      <c r="QE82" s="4"/>
      <c r="QF82" s="4"/>
      <c r="QG82" s="4"/>
      <c r="QH82" s="4"/>
      <c r="QI82" s="4"/>
      <c r="QJ82" s="4"/>
      <c r="QK82" s="4"/>
      <c r="QL82" s="4"/>
      <c r="QM82" s="4"/>
      <c r="QN82" s="4"/>
      <c r="QO82" s="4"/>
      <c r="QP82" s="4"/>
      <c r="QQ82" s="4"/>
      <c r="QR82" s="4"/>
      <c r="QS82" s="4"/>
      <c r="QT82" s="4"/>
      <c r="QU82" s="4"/>
      <c r="QV82" s="4"/>
      <c r="QW82" s="4"/>
      <c r="QX82" s="4"/>
      <c r="QY82" s="4"/>
      <c r="QZ82" s="4"/>
      <c r="RA82" s="4"/>
      <c r="RB82" s="4"/>
      <c r="RC82" s="4"/>
      <c r="RD82" s="4"/>
      <c r="RE82" s="4"/>
      <c r="RF82" s="4"/>
      <c r="RG82" s="4"/>
      <c r="RH82" s="4"/>
      <c r="RI82" s="4"/>
      <c r="RJ82" s="4"/>
      <c r="RK82" s="4"/>
      <c r="RL82" s="4"/>
      <c r="RM82" s="4"/>
      <c r="RN82" s="4"/>
      <c r="RO82" s="4"/>
      <c r="RP82" s="4"/>
      <c r="RQ82" s="4"/>
      <c r="RR82" s="4"/>
      <c r="RS82" s="4"/>
      <c r="RT82" s="4"/>
      <c r="RU82" s="4"/>
      <c r="RV82" s="4"/>
      <c r="RW82" s="4"/>
      <c r="RX82" s="4"/>
      <c r="RY82" s="4"/>
      <c r="RZ82" s="4"/>
      <c r="SA82" s="4"/>
      <c r="SB82" s="4"/>
      <c r="SC82" s="4"/>
      <c r="SD82" s="4"/>
      <c r="SE82" s="4"/>
      <c r="SF82" s="4"/>
      <c r="SG82" s="4"/>
      <c r="SH82" s="4"/>
      <c r="SI82" s="4"/>
      <c r="SJ82" s="4"/>
      <c r="SK82" s="4"/>
      <c r="SL82" s="4"/>
      <c r="SM82" s="4"/>
      <c r="SN82" s="4"/>
      <c r="SO82" s="4"/>
      <c r="SP82" s="4"/>
      <c r="SQ82" s="4"/>
      <c r="SR82" s="4"/>
      <c r="SS82" s="4"/>
      <c r="ST82" s="4"/>
      <c r="SU82" s="4"/>
      <c r="SV82" s="4"/>
      <c r="SW82" s="4"/>
      <c r="SX82" s="4"/>
      <c r="SY82" s="4"/>
      <c r="SZ82" s="4"/>
      <c r="TA82" s="4"/>
      <c r="TB82" s="4"/>
      <c r="TC82" s="4"/>
      <c r="TD82" s="4"/>
      <c r="TE82" s="4"/>
      <c r="TF82" s="4"/>
      <c r="TG82" s="4"/>
      <c r="TH82" s="4"/>
      <c r="TI82" s="4"/>
      <c r="TJ82" s="4"/>
      <c r="TK82" s="4"/>
      <c r="TL82" s="4"/>
      <c r="TM82" s="4"/>
      <c r="TN82" s="4"/>
      <c r="TO82" s="4"/>
      <c r="TP82" s="4"/>
      <c r="TQ82" s="4"/>
      <c r="TR82" s="4"/>
      <c r="TS82" s="4"/>
      <c r="TT82" s="4"/>
      <c r="TU82" s="4"/>
      <c r="TV82" s="4"/>
      <c r="TW82" s="4"/>
      <c r="TX82" s="4"/>
      <c r="TY82" s="4"/>
      <c r="TZ82" s="4"/>
      <c r="UA82" s="4"/>
      <c r="UB82" s="4"/>
      <c r="UC82" s="4"/>
      <c r="UD82" s="4"/>
      <c r="UE82" s="4"/>
      <c r="UF82" s="4"/>
      <c r="UG82" s="4"/>
      <c r="UH82" s="4"/>
      <c r="UI82" s="4"/>
      <c r="UJ82" s="4"/>
      <c r="UK82" s="4"/>
      <c r="UL82" s="4"/>
      <c r="UM82" s="4"/>
      <c r="UN82" s="4"/>
      <c r="UO82" s="4"/>
      <c r="UP82" s="4"/>
      <c r="UQ82" s="4"/>
      <c r="UR82" s="4"/>
      <c r="US82" s="4"/>
      <c r="UT82" s="4"/>
      <c r="UU82" s="4"/>
      <c r="UV82" s="4"/>
      <c r="UW82" s="4"/>
      <c r="UX82" s="4"/>
      <c r="UY82" s="4"/>
      <c r="UZ82" s="4"/>
      <c r="VA82" s="4"/>
      <c r="VB82" s="4"/>
      <c r="VC82" s="4"/>
      <c r="VD82" s="4"/>
      <c r="VE82" s="4"/>
      <c r="VF82" s="4"/>
      <c r="VG82" s="4"/>
      <c r="VH82" s="4"/>
      <c r="VI82" s="4"/>
      <c r="VJ82" s="4"/>
      <c r="VK82" s="4"/>
      <c r="VL82" s="4"/>
      <c r="VM82" s="4"/>
      <c r="VN82" s="4"/>
      <c r="VO82" s="4"/>
      <c r="VP82" s="4"/>
      <c r="VQ82" s="4"/>
      <c r="VR82" s="4"/>
      <c r="VS82" s="4"/>
      <c r="VT82" s="4"/>
      <c r="VU82" s="4"/>
      <c r="VV82" s="4"/>
      <c r="VW82" s="4"/>
      <c r="VX82" s="4"/>
      <c r="VY82" s="4"/>
      <c r="VZ82" s="4"/>
      <c r="WA82" s="4"/>
      <c r="WB82" s="4"/>
      <c r="WC82" s="4"/>
      <c r="WD82" s="4"/>
      <c r="WE82" s="4"/>
      <c r="WF82" s="4"/>
      <c r="WG82" s="4"/>
      <c r="WH82" s="4"/>
      <c r="WI82" s="4"/>
      <c r="WJ82" s="4"/>
      <c r="WK82" s="4"/>
      <c r="WL82" s="4"/>
      <c r="WM82" s="4"/>
      <c r="WN82" s="4"/>
      <c r="WO82" s="4"/>
      <c r="WP82" s="4"/>
      <c r="WQ82" s="4"/>
      <c r="WR82" s="4"/>
      <c r="WS82" s="4"/>
      <c r="WT82" s="4"/>
      <c r="WU82" s="4"/>
      <c r="WV82" s="4"/>
      <c r="WW82" s="4"/>
      <c r="WX82" s="4"/>
      <c r="WY82" s="4"/>
      <c r="WZ82" s="4"/>
      <c r="XA82" s="4"/>
      <c r="XB82" s="4"/>
      <c r="XC82" s="4"/>
      <c r="XD82" s="4"/>
      <c r="XE82" s="4"/>
      <c r="XF82" s="4"/>
      <c r="XG82" s="4"/>
      <c r="XH82" s="4"/>
      <c r="XI82" s="4"/>
      <c r="XJ82" s="4"/>
      <c r="XK82" s="4"/>
      <c r="XL82" s="4"/>
      <c r="XM82" s="4"/>
      <c r="XN82" s="4"/>
      <c r="XO82" s="4"/>
      <c r="XP82" s="4"/>
      <c r="XQ82" s="4"/>
      <c r="XR82" s="4"/>
      <c r="XS82" s="4"/>
      <c r="XT82" s="4"/>
      <c r="XU82" s="4"/>
      <c r="XV82" s="4"/>
      <c r="XW82" s="4"/>
      <c r="XX82" s="4"/>
      <c r="XY82" s="4"/>
      <c r="XZ82" s="4"/>
      <c r="YA82" s="4"/>
      <c r="YB82" s="4"/>
      <c r="YC82" s="4"/>
      <c r="YD82" s="4"/>
      <c r="YE82" s="4"/>
      <c r="YF82" s="4"/>
      <c r="YG82" s="4"/>
      <c r="YH82" s="4"/>
      <c r="YI82" s="4"/>
      <c r="YJ82" s="4"/>
      <c r="YK82" s="4"/>
      <c r="YL82" s="4"/>
      <c r="YM82" s="4"/>
      <c r="YN82" s="4"/>
      <c r="YO82" s="4"/>
      <c r="YP82" s="4"/>
      <c r="YQ82" s="4"/>
      <c r="YR82" s="4"/>
      <c r="YS82" s="4"/>
      <c r="YT82" s="4"/>
      <c r="YU82" s="4"/>
      <c r="YV82" s="4"/>
      <c r="YW82" s="4"/>
      <c r="YX82" s="4"/>
      <c r="YY82" s="4"/>
      <c r="YZ82" s="4"/>
      <c r="ZA82" s="4"/>
      <c r="ZB82" s="4"/>
      <c r="ZC82" s="4"/>
      <c r="ZD82" s="4"/>
      <c r="ZE82" s="4"/>
      <c r="ZF82" s="4"/>
      <c r="ZG82" s="4"/>
      <c r="ZH82" s="4"/>
      <c r="ZI82" s="4"/>
      <c r="ZJ82" s="4"/>
      <c r="ZK82" s="4"/>
      <c r="ZL82" s="4"/>
      <c r="ZM82" s="4"/>
      <c r="ZN82" s="4"/>
      <c r="ZO82" s="4"/>
      <c r="ZP82" s="4"/>
      <c r="ZQ82" s="4"/>
      <c r="ZR82" s="4"/>
      <c r="ZS82" s="4"/>
      <c r="ZT82" s="4"/>
      <c r="ZU82" s="4"/>
      <c r="ZV82" s="4"/>
      <c r="ZW82" s="4"/>
      <c r="ZX82" s="4"/>
      <c r="ZY82" s="4"/>
      <c r="ZZ82" s="4"/>
      <c r="AAA82" s="4"/>
      <c r="AAB82" s="4"/>
      <c r="AAC82" s="4"/>
      <c r="AAD82" s="4"/>
      <c r="AAE82" s="4"/>
      <c r="AAF82" s="4"/>
      <c r="AAG82" s="4"/>
      <c r="AAH82" s="4"/>
      <c r="AAI82" s="4"/>
      <c r="AAJ82" s="4"/>
      <c r="AAK82" s="4"/>
      <c r="AAL82" s="4"/>
      <c r="AAM82" s="4"/>
      <c r="AAN82" s="4"/>
      <c r="AAO82" s="4"/>
      <c r="AAP82" s="4"/>
      <c r="AAQ82" s="4"/>
      <c r="AAR82" s="4"/>
      <c r="AAS82" s="4"/>
      <c r="AAT82" s="4"/>
      <c r="AAU82" s="4"/>
      <c r="AAV82" s="4"/>
      <c r="AAW82" s="4"/>
      <c r="AAX82" s="4"/>
      <c r="AAY82" s="4"/>
      <c r="AAZ82" s="4"/>
      <c r="ABA82" s="4"/>
      <c r="ABB82" s="4"/>
      <c r="ABC82" s="4"/>
      <c r="ABD82" s="4"/>
      <c r="ABE82" s="4"/>
      <c r="ABF82" s="4"/>
      <c r="ABG82" s="4"/>
      <c r="ABH82" s="4"/>
      <c r="ABI82" s="4"/>
      <c r="ABJ82" s="4"/>
      <c r="ABK82" s="4"/>
      <c r="ABL82" s="4"/>
      <c r="ABM82" s="4"/>
      <c r="ABN82" s="4"/>
      <c r="ABO82" s="4"/>
      <c r="ABP82" s="4"/>
      <c r="ABQ82" s="4"/>
      <c r="ABR82" s="4"/>
      <c r="ABS82" s="4"/>
      <c r="ABT82" s="4"/>
      <c r="ABU82" s="4"/>
      <c r="ABV82" s="4"/>
      <c r="ABW82" s="4"/>
      <c r="ABX82" s="4"/>
      <c r="ABY82" s="4"/>
      <c r="ABZ82" s="4"/>
      <c r="ACA82" s="4"/>
      <c r="ACB82" s="4"/>
      <c r="ACC82" s="4"/>
      <c r="ACD82" s="4"/>
      <c r="ACE82" s="4"/>
      <c r="ACF82" s="4"/>
      <c r="ACG82" s="4"/>
      <c r="ACH82" s="4"/>
      <c r="ACI82" s="4"/>
      <c r="ACJ82" s="4"/>
      <c r="ACK82" s="4"/>
      <c r="ACL82" s="4"/>
      <c r="ACM82" s="4"/>
      <c r="ACN82" s="4"/>
      <c r="ACO82" s="4"/>
      <c r="ACP82" s="4"/>
      <c r="ACQ82" s="4"/>
      <c r="ACR82" s="4"/>
      <c r="ACS82" s="4"/>
      <c r="ACT82" s="4"/>
      <c r="ACU82" s="4"/>
      <c r="ACV82" s="4"/>
      <c r="ACW82" s="4"/>
      <c r="ACX82" s="4"/>
      <c r="ACY82" s="4"/>
      <c r="ACZ82" s="4"/>
      <c r="ADA82" s="4"/>
      <c r="ADB82" s="4"/>
      <c r="ADC82" s="4"/>
      <c r="ADD82" s="4"/>
      <c r="ADE82" s="4"/>
      <c r="ADF82" s="4"/>
      <c r="ADG82" s="4"/>
      <c r="ADH82" s="4"/>
      <c r="ADI82" s="4"/>
      <c r="ADJ82" s="4"/>
      <c r="ADK82" s="4"/>
      <c r="ADL82" s="4"/>
      <c r="ADM82" s="4"/>
      <c r="ADN82" s="4"/>
      <c r="ADO82" s="4"/>
      <c r="ADP82" s="4"/>
      <c r="ADQ82" s="4"/>
      <c r="ADR82" s="4"/>
      <c r="ADS82" s="4"/>
      <c r="ADT82" s="4"/>
      <c r="ADU82" s="4"/>
      <c r="ADV82" s="4"/>
      <c r="ADW82" s="4"/>
      <c r="ADX82" s="4"/>
      <c r="ADY82" s="4"/>
      <c r="ADZ82" s="4"/>
      <c r="AEA82" s="4"/>
      <c r="AEB82" s="4"/>
      <c r="AEC82" s="4"/>
      <c r="AED82" s="4"/>
      <c r="AEE82" s="4"/>
      <c r="AEF82" s="4"/>
      <c r="AEG82" s="4"/>
      <c r="AEH82" s="4"/>
      <c r="AEI82" s="4"/>
      <c r="AEJ82" s="4"/>
      <c r="AEK82" s="4"/>
      <c r="AEL82" s="4"/>
      <c r="AEM82" s="4"/>
      <c r="AEN82" s="4"/>
      <c r="AEO82" s="4"/>
      <c r="AEP82" s="4"/>
      <c r="AEQ82" s="4"/>
      <c r="AER82" s="4"/>
      <c r="AES82" s="4"/>
      <c r="AET82" s="4"/>
      <c r="AEU82" s="4"/>
      <c r="AEV82" s="4"/>
      <c r="AEW82" s="4"/>
      <c r="AEX82" s="4"/>
      <c r="AEY82" s="4"/>
      <c r="AEZ82" s="4"/>
      <c r="AFA82" s="4"/>
      <c r="AFB82" s="4"/>
      <c r="AFC82" s="4"/>
      <c r="AFD82" s="4"/>
      <c r="AFE82" s="4"/>
      <c r="AFF82" s="4"/>
      <c r="AFG82" s="4"/>
      <c r="AFH82" s="4"/>
      <c r="AFI82" s="4"/>
      <c r="AFJ82" s="4"/>
      <c r="AFK82" s="4"/>
      <c r="AFL82" s="4"/>
      <c r="AFM82" s="4"/>
      <c r="AFN82" s="4"/>
      <c r="AFO82" s="4"/>
      <c r="AFP82" s="4"/>
      <c r="AFQ82" s="4"/>
      <c r="AFR82" s="4"/>
      <c r="AFS82" s="4"/>
      <c r="AFT82" s="4"/>
      <c r="AFU82" s="4"/>
      <c r="AFV82" s="4"/>
      <c r="AFW82" s="4"/>
      <c r="AFX82" s="4"/>
      <c r="AFY82" s="4"/>
      <c r="AFZ82" s="4"/>
      <c r="AGA82" s="4"/>
      <c r="AGB82" s="4"/>
      <c r="AGC82" s="4"/>
      <c r="AGD82" s="4"/>
      <c r="AGE82" s="4"/>
      <c r="AGF82" s="4"/>
      <c r="AGG82" s="4"/>
      <c r="AGH82" s="4"/>
      <c r="AGI82" s="4"/>
      <c r="AGJ82" s="4"/>
      <c r="AGK82" s="4"/>
      <c r="AGL82" s="4"/>
      <c r="AGM82" s="4"/>
      <c r="AGN82" s="4"/>
      <c r="AGO82" s="4"/>
      <c r="AGP82" s="4"/>
      <c r="AGQ82" s="4"/>
      <c r="AGR82" s="4"/>
      <c r="AGS82" s="4"/>
      <c r="AGT82" s="4"/>
      <c r="AGU82" s="4"/>
      <c r="AGV82" s="4"/>
      <c r="AGW82" s="4"/>
      <c r="AGX82" s="4"/>
      <c r="AGY82" s="4"/>
      <c r="AGZ82" s="4"/>
      <c r="AHA82" s="4"/>
      <c r="AHB82" s="4"/>
      <c r="AHC82" s="4"/>
      <c r="AHD82" s="4"/>
      <c r="AHE82" s="4"/>
      <c r="AHF82" s="4"/>
      <c r="AHG82" s="4"/>
      <c r="AHH82" s="4"/>
      <c r="AHI82" s="4"/>
      <c r="AHJ82" s="4"/>
      <c r="AHK82" s="4"/>
      <c r="AHL82" s="4"/>
      <c r="AHM82" s="4"/>
      <c r="AHN82" s="4"/>
      <c r="AHO82" s="4"/>
      <c r="AHP82" s="4"/>
      <c r="AHQ82" s="4"/>
      <c r="AHR82" s="4"/>
      <c r="AHS82" s="4"/>
      <c r="AHT82" s="4"/>
      <c r="AHU82" s="4"/>
      <c r="AHV82" s="4"/>
      <c r="AHW82" s="4"/>
      <c r="AHX82" s="4"/>
      <c r="AHY82" s="4"/>
      <c r="AHZ82" s="4"/>
      <c r="AIA82" s="4"/>
      <c r="AIB82" s="4"/>
      <c r="AIC82" s="4"/>
      <c r="AID82" s="4"/>
      <c r="AIE82" s="4"/>
      <c r="AIF82" s="4"/>
      <c r="AIG82" s="4"/>
      <c r="AIH82" s="4"/>
      <c r="AII82" s="4"/>
      <c r="AIJ82" s="4"/>
      <c r="AIK82" s="4"/>
      <c r="AIL82" s="4"/>
      <c r="AIM82" s="4"/>
      <c r="AIN82" s="4"/>
      <c r="AIO82" s="4"/>
      <c r="AIP82" s="4"/>
      <c r="AIQ82" s="4"/>
      <c r="AIR82" s="4"/>
      <c r="AIS82" s="4"/>
      <c r="AIT82" s="4"/>
      <c r="AIU82" s="4"/>
      <c r="AIV82" s="4"/>
      <c r="AIW82" s="4"/>
      <c r="AIX82" s="4"/>
      <c r="AIY82" s="4"/>
      <c r="AIZ82" s="4"/>
      <c r="AJA82" s="4"/>
      <c r="AJB82" s="4"/>
      <c r="AJC82" s="4"/>
      <c r="AJD82" s="4"/>
      <c r="AJE82" s="4"/>
      <c r="AJF82" s="4"/>
      <c r="AJG82" s="4"/>
      <c r="AJH82" s="4"/>
      <c r="AJI82" s="4"/>
      <c r="AJJ82" s="4"/>
      <c r="AJK82" s="4"/>
      <c r="AJL82" s="4"/>
      <c r="AJM82" s="4"/>
      <c r="AJN82" s="4"/>
      <c r="AJO82" s="4"/>
      <c r="AJP82" s="4"/>
      <c r="AJQ82" s="4"/>
      <c r="AJR82" s="4"/>
      <c r="AJS82" s="4"/>
      <c r="AJT82" s="4"/>
      <c r="AJU82" s="4"/>
      <c r="AJV82" s="4"/>
      <c r="AJW82" s="4"/>
      <c r="AJX82" s="4"/>
      <c r="AJY82" s="4"/>
      <c r="AJZ82" s="4"/>
      <c r="AKA82" s="4"/>
      <c r="AKB82" s="4"/>
      <c r="AKC82" s="4"/>
      <c r="AKD82" s="4"/>
      <c r="AKE82" s="4"/>
      <c r="AKF82" s="4"/>
      <c r="AKG82" s="4"/>
      <c r="AKH82" s="4"/>
      <c r="AKI82" s="4"/>
      <c r="AKJ82" s="4"/>
      <c r="AKK82" s="4"/>
      <c r="AKL82" s="4"/>
      <c r="AKM82" s="4"/>
      <c r="AKN82" s="4"/>
      <c r="AKO82" s="4"/>
      <c r="AKP82" s="4"/>
      <c r="AKQ82" s="4"/>
      <c r="AKR82" s="4"/>
      <c r="AKS82" s="4"/>
      <c r="AKT82" s="4"/>
      <c r="AKU82" s="4"/>
      <c r="AKV82" s="4"/>
      <c r="AKW82" s="4"/>
      <c r="AKX82" s="4"/>
      <c r="AKY82" s="4"/>
      <c r="AKZ82" s="4"/>
      <c r="ALA82" s="4"/>
      <c r="ALB82" s="4"/>
      <c r="ALC82" s="4"/>
      <c r="ALD82" s="4"/>
      <c r="ALE82" s="4"/>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c r="AMD82" s="4"/>
      <c r="AME82" s="4"/>
      <c r="AMF82" s="4"/>
      <c r="AMG82" s="4"/>
      <c r="AMH82" s="4"/>
      <c r="AMI82" s="4"/>
      <c r="AMJ82" s="4"/>
      <c r="AMK82" s="4"/>
      <c r="AML82" s="4"/>
      <c r="AMM82" s="4"/>
      <c r="AMN82" s="4"/>
      <c r="AMO82" s="4"/>
      <c r="AMP82" s="4"/>
      <c r="AMQ82" s="4"/>
      <c r="AMR82" s="4"/>
      <c r="AMS82" s="4"/>
      <c r="AMT82" s="4"/>
      <c r="AMU82" s="4"/>
      <c r="AMV82" s="4"/>
      <c r="AMW82" s="4"/>
      <c r="AMX82" s="4"/>
      <c r="AMY82" s="4"/>
      <c r="AMZ82" s="4"/>
      <c r="ANA82" s="4"/>
      <c r="ANB82" s="4"/>
      <c r="ANC82" s="4"/>
      <c r="AND82" s="4"/>
      <c r="ANE82" s="4"/>
      <c r="ANF82" s="4"/>
      <c r="ANG82" s="4"/>
      <c r="ANH82" s="4"/>
      <c r="ANI82" s="4"/>
      <c r="ANJ82" s="4"/>
      <c r="ANK82" s="4"/>
      <c r="ANL82" s="4"/>
      <c r="ANM82" s="4"/>
      <c r="ANN82" s="4"/>
      <c r="ANO82" s="4"/>
      <c r="ANP82" s="4"/>
      <c r="ANQ82" s="4"/>
      <c r="ANR82" s="4"/>
      <c r="ANS82" s="4"/>
      <c r="ANT82" s="4"/>
      <c r="ANU82" s="4"/>
      <c r="ANV82" s="4"/>
      <c r="ANW82" s="4"/>
      <c r="ANX82" s="4"/>
      <c r="ANY82" s="4"/>
      <c r="ANZ82" s="4"/>
      <c r="AOA82" s="4"/>
      <c r="AOB82" s="4"/>
      <c r="AOC82" s="4"/>
      <c r="AOD82" s="4"/>
      <c r="AOE82" s="4"/>
      <c r="AOF82" s="4"/>
      <c r="AOG82" s="4"/>
      <c r="AOH82" s="4"/>
      <c r="AOI82" s="4"/>
      <c r="AOJ82" s="4"/>
      <c r="AOK82" s="4"/>
      <c r="AOL82" s="4"/>
      <c r="AOM82" s="4"/>
      <c r="AON82" s="4"/>
      <c r="AOO82" s="4"/>
      <c r="AOP82" s="4"/>
      <c r="AOQ82" s="4"/>
      <c r="AOR82" s="4"/>
      <c r="AOS82" s="4"/>
      <c r="AOT82" s="4"/>
      <c r="AOU82" s="4"/>
      <c r="AOV82" s="4"/>
      <c r="AOW82" s="4"/>
      <c r="AOX82" s="4"/>
      <c r="AOY82" s="4"/>
      <c r="AOZ82" s="4"/>
      <c r="APA82" s="4"/>
      <c r="APB82" s="4"/>
      <c r="APC82" s="4"/>
      <c r="APD82" s="4"/>
      <c r="APE82" s="4"/>
      <c r="APF82" s="4"/>
      <c r="APG82" s="4"/>
      <c r="APH82" s="4"/>
      <c r="API82" s="4"/>
      <c r="APJ82" s="4"/>
      <c r="APK82" s="4"/>
      <c r="APL82" s="4"/>
      <c r="APM82" s="4"/>
      <c r="APN82" s="4"/>
      <c r="APO82" s="4"/>
      <c r="APP82" s="4"/>
      <c r="APQ82" s="4"/>
      <c r="APR82" s="4"/>
      <c r="APS82" s="4"/>
      <c r="APT82" s="4"/>
      <c r="APU82" s="4"/>
      <c r="APV82" s="4"/>
      <c r="APW82" s="4"/>
      <c r="APX82" s="4"/>
      <c r="APY82" s="4"/>
      <c r="APZ82" s="4"/>
      <c r="AQA82" s="4"/>
      <c r="AQB82" s="4"/>
      <c r="AQC82" s="4"/>
      <c r="AQD82" s="4"/>
      <c r="AQE82" s="4"/>
      <c r="AQF82" s="4"/>
      <c r="AQG82" s="4"/>
      <c r="AQH82" s="4"/>
      <c r="AQI82" s="4"/>
      <c r="AQJ82" s="4"/>
      <c r="AQK82" s="4"/>
      <c r="AQL82" s="4"/>
      <c r="AQM82" s="4"/>
      <c r="AQN82" s="4"/>
      <c r="AQO82" s="4"/>
      <c r="AQP82" s="4"/>
      <c r="AQQ82" s="4"/>
      <c r="AQR82" s="4"/>
      <c r="AQS82" s="4"/>
      <c r="AQT82" s="4"/>
      <c r="AQU82" s="4"/>
      <c r="AQV82" s="4"/>
      <c r="AQW82" s="4"/>
      <c r="AQX82" s="4"/>
      <c r="AQY82" s="4"/>
      <c r="AQZ82" s="4"/>
      <c r="ARA82" s="4"/>
      <c r="ARB82" s="4"/>
      <c r="ARC82" s="4"/>
      <c r="ARD82" s="4"/>
      <c r="ARE82" s="4"/>
      <c r="ARF82" s="4"/>
      <c r="ARG82" s="4"/>
      <c r="ARH82" s="4"/>
      <c r="ARI82" s="4"/>
      <c r="ARJ82" s="4"/>
      <c r="ARK82" s="4"/>
      <c r="ARL82" s="4"/>
      <c r="ARM82" s="4"/>
      <c r="ARN82" s="4"/>
      <c r="ARO82" s="4"/>
      <c r="ARP82" s="4"/>
      <c r="ARQ82" s="4"/>
      <c r="ARR82" s="4"/>
      <c r="ARS82" s="4"/>
      <c r="ART82" s="4"/>
      <c r="ARU82" s="4"/>
      <c r="ARV82" s="4"/>
      <c r="ARW82" s="4"/>
      <c r="ARX82" s="4"/>
      <c r="ARY82" s="4"/>
      <c r="ARZ82" s="4"/>
      <c r="ASA82" s="4"/>
      <c r="ASB82" s="4"/>
      <c r="ASC82" s="4"/>
      <c r="ASD82" s="4"/>
      <c r="ASE82" s="4"/>
      <c r="ASF82" s="4"/>
      <c r="ASG82" s="4"/>
      <c r="ASH82" s="4"/>
      <c r="ASI82" s="4"/>
      <c r="ASJ82" s="4"/>
      <c r="ASK82" s="4"/>
      <c r="ASL82" s="4"/>
      <c r="ASM82" s="4"/>
      <c r="ASN82" s="4"/>
      <c r="ASO82" s="4"/>
      <c r="ASP82" s="4"/>
      <c r="ASQ82" s="4"/>
      <c r="ASR82" s="4"/>
      <c r="ASS82" s="4"/>
      <c r="AST82" s="4"/>
      <c r="ASU82" s="4"/>
      <c r="ASV82" s="4"/>
      <c r="ASW82" s="4"/>
      <c r="ASX82" s="4"/>
      <c r="ASY82" s="4"/>
      <c r="ASZ82" s="4"/>
      <c r="ATA82" s="4"/>
      <c r="ATB82" s="4"/>
      <c r="ATC82" s="4"/>
      <c r="ATD82" s="4"/>
      <c r="ATE82" s="4"/>
      <c r="ATF82" s="4"/>
      <c r="ATG82" s="4"/>
      <c r="ATH82" s="4"/>
      <c r="ATI82" s="4"/>
      <c r="ATJ82" s="4"/>
      <c r="ATK82" s="4"/>
      <c r="ATL82" s="4"/>
      <c r="ATM82" s="4"/>
      <c r="ATN82" s="4"/>
      <c r="ATO82" s="4"/>
      <c r="ATP82" s="4"/>
      <c r="ATQ82" s="4"/>
      <c r="ATR82" s="4"/>
      <c r="ATS82" s="4"/>
      <c r="ATT82" s="4"/>
      <c r="ATU82" s="4"/>
      <c r="ATV82" s="4"/>
      <c r="ATW82" s="4"/>
      <c r="ATX82" s="4"/>
      <c r="ATY82" s="4"/>
      <c r="ATZ82" s="4"/>
      <c r="AUA82" s="4"/>
      <c r="AUB82" s="4"/>
      <c r="AUC82" s="4"/>
      <c r="AUD82" s="4"/>
      <c r="AUE82" s="4"/>
      <c r="AUF82" s="4"/>
      <c r="AUG82" s="4"/>
      <c r="AUH82" s="4"/>
      <c r="AUI82" s="4"/>
      <c r="AUJ82" s="4"/>
      <c r="AUK82" s="4"/>
      <c r="AUL82" s="4"/>
      <c r="AUM82" s="4"/>
      <c r="AUN82" s="4"/>
      <c r="AUO82" s="4"/>
      <c r="AUP82" s="4"/>
      <c r="AUQ82" s="4"/>
      <c r="AUR82" s="4"/>
      <c r="AUS82" s="4"/>
      <c r="AUT82" s="4"/>
      <c r="AUU82" s="4"/>
      <c r="AUV82" s="4"/>
      <c r="AUW82" s="4"/>
      <c r="AUX82" s="4"/>
      <c r="AUY82" s="4"/>
      <c r="AUZ82" s="4"/>
      <c r="AVA82" s="4"/>
      <c r="AVB82" s="4"/>
      <c r="AVC82" s="4"/>
      <c r="AVD82" s="4"/>
      <c r="AVE82" s="4"/>
      <c r="AVF82" s="4"/>
      <c r="AVG82" s="4"/>
      <c r="AVH82" s="4"/>
      <c r="AVI82" s="4"/>
      <c r="AVJ82" s="4"/>
      <c r="AVK82" s="4"/>
      <c r="AVL82" s="4"/>
      <c r="AVM82" s="4"/>
      <c r="AVN82" s="4"/>
      <c r="AVO82" s="4"/>
      <c r="AVP82" s="4"/>
      <c r="AVQ82" s="4"/>
      <c r="AVR82" s="4"/>
      <c r="AVS82" s="4"/>
      <c r="AVT82" s="4"/>
      <c r="AVU82" s="4"/>
      <c r="AVV82" s="4"/>
      <c r="AVW82" s="4"/>
      <c r="AVX82" s="4"/>
      <c r="AVY82" s="4"/>
      <c r="AVZ82" s="4"/>
      <c r="AWA82" s="4"/>
      <c r="AWB82" s="4"/>
      <c r="AWC82" s="4"/>
      <c r="AWD82" s="4"/>
      <c r="AWE82" s="4"/>
      <c r="AWF82" s="4"/>
      <c r="AWG82" s="4"/>
      <c r="AWH82" s="4"/>
      <c r="AWI82" s="4"/>
      <c r="AWJ82" s="4"/>
      <c r="AWK82" s="4"/>
      <c r="AWL82" s="4"/>
      <c r="AWM82" s="4"/>
      <c r="AWN82" s="4"/>
      <c r="AWO82" s="4"/>
      <c r="AWP82" s="4"/>
      <c r="AWQ82" s="4"/>
      <c r="AWR82" s="4"/>
      <c r="AWS82" s="4"/>
      <c r="AWT82" s="4"/>
      <c r="AWU82" s="4"/>
      <c r="AWV82" s="4"/>
      <c r="AWW82" s="4"/>
      <c r="AWX82" s="4"/>
      <c r="AWY82" s="4"/>
      <c r="AWZ82" s="4"/>
      <c r="AXA82" s="4"/>
      <c r="AXB82" s="4"/>
      <c r="AXC82" s="4"/>
      <c r="AXD82" s="4"/>
      <c r="AXE82" s="4"/>
      <c r="AXF82" s="4"/>
      <c r="AXG82" s="4"/>
      <c r="AXH82" s="4"/>
      <c r="AXI82" s="4"/>
      <c r="AXJ82" s="4"/>
      <c r="AXK82" s="4"/>
      <c r="AXL82" s="4"/>
      <c r="AXM82" s="4"/>
      <c r="AXN82" s="4"/>
      <c r="AXO82" s="4"/>
      <c r="AXP82" s="4"/>
      <c r="AXQ82" s="4"/>
      <c r="AXR82" s="4"/>
      <c r="AXS82" s="4"/>
      <c r="AXT82" s="4"/>
      <c r="AXU82" s="4"/>
      <c r="AXV82" s="4"/>
      <c r="AXW82" s="4"/>
      <c r="AXX82" s="4"/>
      <c r="AXY82" s="4"/>
      <c r="AXZ82" s="4"/>
      <c r="AYA82" s="4"/>
      <c r="AYB82" s="4"/>
      <c r="AYC82" s="4"/>
      <c r="AYD82" s="4"/>
      <c r="AYE82" s="4"/>
      <c r="AYF82" s="4"/>
      <c r="AYG82" s="4"/>
      <c r="AYH82" s="4"/>
      <c r="AYI82" s="4"/>
      <c r="AYJ82" s="4"/>
      <c r="AYK82" s="4"/>
      <c r="AYL82" s="4"/>
      <c r="AYM82" s="4"/>
      <c r="AYN82" s="4"/>
      <c r="AYO82" s="4"/>
      <c r="AYP82" s="4"/>
      <c r="AYQ82" s="4"/>
      <c r="AYR82" s="4"/>
      <c r="AYS82" s="4"/>
      <c r="AYT82" s="4"/>
      <c r="AYU82" s="4"/>
      <c r="AYV82" s="4"/>
      <c r="AYW82" s="4"/>
      <c r="AYX82" s="4"/>
      <c r="AYY82" s="4"/>
      <c r="AYZ82" s="4"/>
      <c r="AZA82" s="4"/>
      <c r="AZB82" s="4"/>
      <c r="AZC82" s="4"/>
      <c r="AZD82" s="4"/>
      <c r="AZE82" s="4"/>
      <c r="AZF82" s="4"/>
      <c r="AZG82" s="4"/>
      <c r="AZH82" s="4"/>
      <c r="AZI82" s="4"/>
      <c r="AZJ82" s="4"/>
      <c r="AZK82" s="4"/>
      <c r="AZL82" s="4"/>
      <c r="AZM82" s="4"/>
      <c r="AZN82" s="4"/>
      <c r="AZO82" s="4"/>
      <c r="AZP82" s="4"/>
      <c r="AZQ82" s="4"/>
      <c r="AZR82" s="4"/>
      <c r="AZS82" s="4"/>
      <c r="AZT82" s="4"/>
      <c r="AZU82" s="4"/>
      <c r="AZV82" s="4"/>
      <c r="AZW82" s="4"/>
      <c r="AZX82" s="4"/>
      <c r="AZY82" s="4"/>
      <c r="AZZ82" s="4"/>
      <c r="BAA82" s="4"/>
      <c r="BAB82" s="4"/>
      <c r="BAC82" s="4"/>
      <c r="BAD82" s="4"/>
      <c r="BAE82" s="4"/>
      <c r="BAF82" s="4"/>
      <c r="BAG82" s="4"/>
      <c r="BAH82" s="4"/>
      <c r="BAI82" s="4"/>
      <c r="BAJ82" s="4"/>
      <c r="BAK82" s="4"/>
      <c r="BAL82" s="4"/>
      <c r="BAM82" s="4"/>
      <c r="BAN82" s="4"/>
      <c r="BAO82" s="4"/>
      <c r="BAP82" s="4"/>
      <c r="BAQ82" s="4"/>
      <c r="BAR82" s="4"/>
      <c r="BAS82" s="4"/>
      <c r="BAT82" s="4"/>
      <c r="BAU82" s="4"/>
      <c r="BAV82" s="4"/>
      <c r="BAW82" s="4"/>
      <c r="BAX82" s="4"/>
      <c r="BAY82" s="4"/>
      <c r="BAZ82" s="4"/>
      <c r="BBA82" s="4"/>
      <c r="BBB82" s="4"/>
      <c r="BBC82" s="4"/>
      <c r="BBD82" s="4"/>
      <c r="BBE82" s="4"/>
      <c r="BBF82" s="4"/>
      <c r="BBG82" s="4"/>
      <c r="BBH82" s="4"/>
      <c r="BBI82" s="4"/>
      <c r="BBJ82" s="4"/>
      <c r="BBK82" s="4"/>
      <c r="BBL82" s="4"/>
      <c r="BBM82" s="4"/>
      <c r="BBN82" s="4"/>
      <c r="BBO82" s="4"/>
      <c r="BBP82" s="4"/>
      <c r="BBQ82" s="4"/>
      <c r="BBR82" s="4"/>
      <c r="BBS82" s="4"/>
      <c r="BBT82" s="4"/>
      <c r="BBU82" s="4"/>
      <c r="BBV82" s="4"/>
      <c r="BBW82" s="4"/>
      <c r="BBX82" s="4"/>
      <c r="BBY82" s="4"/>
      <c r="BBZ82" s="4"/>
      <c r="BCA82" s="4"/>
      <c r="BCB82" s="4"/>
      <c r="BCC82" s="4"/>
      <c r="BCD82" s="4"/>
      <c r="BCE82" s="4"/>
      <c r="BCF82" s="4"/>
      <c r="BCG82" s="4"/>
      <c r="BCH82" s="4"/>
      <c r="BCI82" s="4"/>
      <c r="BCJ82" s="4"/>
      <c r="BCK82" s="4"/>
      <c r="BCL82" s="4"/>
      <c r="BCM82" s="4"/>
      <c r="BCN82" s="4"/>
      <c r="BCO82" s="4"/>
      <c r="BCP82" s="4"/>
      <c r="BCQ82" s="4"/>
      <c r="BCR82" s="4"/>
      <c r="BCS82" s="4"/>
      <c r="BCT82" s="4"/>
      <c r="BCU82" s="4"/>
      <c r="BCV82" s="4"/>
      <c r="BCW82" s="4"/>
      <c r="BCX82" s="4"/>
      <c r="BCY82" s="4"/>
      <c r="BCZ82" s="4"/>
      <c r="BDA82" s="4"/>
      <c r="BDB82" s="4"/>
      <c r="BDC82" s="4"/>
      <c r="BDD82" s="4"/>
      <c r="BDE82" s="4"/>
      <c r="BDF82" s="4"/>
      <c r="BDG82" s="4"/>
      <c r="BDH82" s="4"/>
      <c r="BDI82" s="4"/>
      <c r="BDJ82" s="4"/>
      <c r="BDK82" s="4"/>
      <c r="BDL82" s="4"/>
      <c r="BDM82" s="4"/>
      <c r="BDN82" s="4"/>
      <c r="BDO82" s="4"/>
      <c r="BDP82" s="4"/>
      <c r="BDQ82" s="4"/>
      <c r="BDR82" s="4"/>
      <c r="BDS82" s="4"/>
      <c r="BDT82" s="4"/>
      <c r="BDU82" s="4"/>
      <c r="BDV82" s="4"/>
      <c r="BDW82" s="4"/>
      <c r="BDX82" s="4"/>
      <c r="BDY82" s="4"/>
      <c r="BDZ82" s="4"/>
      <c r="BEA82" s="4"/>
      <c r="BEB82" s="4"/>
      <c r="BEC82" s="4"/>
      <c r="BED82" s="4"/>
      <c r="BEE82" s="4"/>
      <c r="BEF82" s="4"/>
      <c r="BEG82" s="4"/>
      <c r="BEH82" s="4"/>
      <c r="BEI82" s="4"/>
      <c r="BEJ82" s="4"/>
      <c r="BEK82" s="4"/>
      <c r="BEL82" s="4"/>
      <c r="BEM82" s="4"/>
      <c r="BEN82" s="4"/>
      <c r="BEO82" s="4"/>
      <c r="BEP82" s="4"/>
      <c r="BEQ82" s="4"/>
      <c r="BER82" s="4"/>
      <c r="BES82" s="4"/>
      <c r="BET82" s="4"/>
      <c r="BEU82" s="4"/>
      <c r="BEV82" s="4"/>
      <c r="BEW82" s="4"/>
      <c r="BEX82" s="4"/>
      <c r="BEY82" s="4"/>
      <c r="BEZ82" s="4"/>
      <c r="BFA82" s="4"/>
      <c r="BFB82" s="4"/>
      <c r="BFC82" s="4"/>
      <c r="BFD82" s="4"/>
      <c r="BFE82" s="4"/>
      <c r="BFF82" s="4"/>
      <c r="BFG82" s="4"/>
      <c r="BFH82" s="4"/>
      <c r="BFI82" s="4"/>
      <c r="BFJ82" s="4"/>
      <c r="BFK82" s="4"/>
      <c r="BFL82" s="4"/>
      <c r="BFM82" s="4"/>
      <c r="BFN82" s="4"/>
      <c r="BFO82" s="4"/>
      <c r="BFP82" s="4"/>
      <c r="BFQ82" s="4"/>
      <c r="BFR82" s="4"/>
      <c r="BFS82" s="4"/>
      <c r="BFT82" s="4"/>
      <c r="BFU82" s="4"/>
      <c r="BFV82" s="4"/>
      <c r="BFW82" s="4"/>
      <c r="BFX82" s="4"/>
      <c r="BFY82" s="4"/>
      <c r="BFZ82" s="4"/>
      <c r="BGA82" s="4"/>
      <c r="BGB82" s="4"/>
      <c r="BGC82" s="4"/>
      <c r="BGD82" s="4"/>
      <c r="BGE82" s="4"/>
      <c r="BGF82" s="4"/>
      <c r="BGG82" s="4"/>
      <c r="BGH82" s="4"/>
      <c r="BGI82" s="4"/>
      <c r="BGJ82" s="4"/>
      <c r="BGK82" s="4"/>
      <c r="BGL82" s="4"/>
      <c r="BGM82" s="4"/>
      <c r="BGN82" s="4"/>
      <c r="BGO82" s="4"/>
      <c r="BGP82" s="4"/>
      <c r="BGQ82" s="4"/>
      <c r="BGR82" s="4"/>
      <c r="BGS82" s="4"/>
      <c r="BGT82" s="4"/>
      <c r="BGU82" s="4"/>
      <c r="BGV82" s="4"/>
      <c r="BGW82" s="4"/>
      <c r="BGX82" s="4"/>
      <c r="BGY82" s="4"/>
      <c r="BGZ82" s="4"/>
      <c r="BHA82" s="4"/>
      <c r="BHB82" s="4"/>
      <c r="BHC82" s="4"/>
      <c r="BHD82" s="4"/>
      <c r="BHE82" s="4"/>
      <c r="BHF82" s="4"/>
      <c r="BHG82" s="4"/>
      <c r="BHH82" s="4"/>
      <c r="BHI82" s="4"/>
      <c r="BHJ82" s="4"/>
      <c r="BHK82" s="4"/>
      <c r="BHL82" s="4"/>
      <c r="BHM82" s="4"/>
      <c r="BHN82" s="4"/>
      <c r="BHO82" s="4"/>
      <c r="BHP82" s="4"/>
      <c r="BHQ82" s="4"/>
      <c r="BHR82" s="4"/>
      <c r="BHS82" s="4"/>
      <c r="BHT82" s="4"/>
      <c r="BHU82" s="4"/>
      <c r="BHV82" s="4"/>
      <c r="BHW82" s="4"/>
      <c r="BHX82" s="4"/>
      <c r="BHY82" s="4"/>
      <c r="BHZ82" s="4"/>
      <c r="BIA82" s="4"/>
      <c r="BIB82" s="4"/>
      <c r="BIC82" s="4"/>
      <c r="BID82" s="4"/>
      <c r="BIE82" s="4"/>
      <c r="BIF82" s="4"/>
      <c r="BIG82" s="4"/>
      <c r="BIH82" s="4"/>
      <c r="BII82" s="4"/>
      <c r="BIJ82" s="4"/>
      <c r="BIK82" s="4"/>
      <c r="BIL82" s="4"/>
      <c r="BIM82" s="4"/>
      <c r="BIN82" s="4"/>
      <c r="BIO82" s="4"/>
      <c r="BIP82" s="4"/>
      <c r="BIQ82" s="4"/>
      <c r="BIR82" s="4"/>
      <c r="BIS82" s="4"/>
      <c r="BIT82" s="4"/>
      <c r="BIU82" s="4"/>
      <c r="BIV82" s="4"/>
      <c r="BIW82" s="4"/>
      <c r="BIX82" s="4"/>
      <c r="BIY82" s="4"/>
      <c r="BIZ82" s="4"/>
      <c r="BJA82" s="4"/>
      <c r="BJB82" s="4"/>
      <c r="BJC82" s="4"/>
      <c r="BJD82" s="4"/>
      <c r="BJE82" s="4"/>
      <c r="BJF82" s="4"/>
      <c r="BJG82" s="4"/>
      <c r="BJH82" s="4"/>
      <c r="BJI82" s="4"/>
      <c r="BJJ82" s="4"/>
      <c r="BJK82" s="4"/>
      <c r="BJL82" s="4"/>
      <c r="BJM82" s="4"/>
      <c r="BJN82" s="4"/>
      <c r="BJO82" s="4"/>
      <c r="BJP82" s="4"/>
      <c r="BJQ82" s="4"/>
      <c r="BJR82" s="4"/>
      <c r="BJS82" s="4"/>
      <c r="BJT82" s="4"/>
      <c r="BJU82" s="4"/>
      <c r="BJV82" s="4"/>
      <c r="BJW82" s="4"/>
      <c r="BJX82" s="4"/>
      <c r="BJY82" s="4"/>
      <c r="BJZ82" s="4"/>
      <c r="BKA82" s="4"/>
      <c r="BKB82" s="4"/>
      <c r="BKC82" s="4"/>
      <c r="BKD82" s="4"/>
      <c r="BKE82" s="4"/>
      <c r="BKF82" s="4"/>
      <c r="BKG82" s="4"/>
      <c r="BKH82" s="4"/>
      <c r="BKI82" s="4"/>
      <c r="BKJ82" s="4"/>
      <c r="BKK82" s="4"/>
      <c r="BKL82" s="4"/>
      <c r="BKM82" s="4"/>
      <c r="BKN82" s="4"/>
      <c r="BKO82" s="4"/>
      <c r="BKP82" s="4"/>
      <c r="BKQ82" s="4"/>
      <c r="BKR82" s="4"/>
      <c r="BKS82" s="4"/>
      <c r="BKT82" s="4"/>
      <c r="BKU82" s="4"/>
      <c r="BKV82" s="4"/>
      <c r="BKW82" s="4"/>
      <c r="BKX82" s="4"/>
      <c r="BKY82" s="4"/>
      <c r="BKZ82" s="4"/>
      <c r="BLA82" s="4"/>
      <c r="BLB82" s="4"/>
      <c r="BLC82" s="4"/>
      <c r="BLD82" s="4"/>
      <c r="BLE82" s="4"/>
      <c r="BLF82" s="4"/>
      <c r="BLG82" s="4"/>
      <c r="BLH82" s="4"/>
      <c r="BLI82" s="4"/>
      <c r="BLJ82" s="4"/>
      <c r="BLK82" s="4"/>
      <c r="BLL82" s="4"/>
      <c r="BLM82" s="4"/>
      <c r="BLN82" s="4"/>
      <c r="BLO82" s="4"/>
      <c r="BLP82" s="4"/>
      <c r="BLQ82" s="4"/>
      <c r="BLR82" s="4"/>
      <c r="BLS82" s="4"/>
      <c r="BLT82" s="4"/>
      <c r="BLU82" s="4"/>
      <c r="BLV82" s="4"/>
      <c r="BLW82" s="4"/>
      <c r="BLX82" s="4"/>
      <c r="BLY82" s="4"/>
      <c r="BLZ82" s="4"/>
      <c r="BMA82" s="4"/>
      <c r="BMB82" s="4"/>
      <c r="BMC82" s="4"/>
      <c r="BMD82" s="4"/>
      <c r="BME82" s="4"/>
      <c r="BMF82" s="4"/>
      <c r="BMG82" s="4"/>
      <c r="BMH82" s="4"/>
      <c r="BMI82" s="4"/>
      <c r="BMJ82" s="4"/>
      <c r="BMK82" s="4"/>
      <c r="BML82" s="4"/>
      <c r="BMM82" s="4"/>
      <c r="BMN82" s="4"/>
      <c r="BMO82" s="4"/>
      <c r="BMP82" s="4"/>
      <c r="BMQ82" s="4"/>
      <c r="BMR82" s="4"/>
      <c r="BMS82" s="4"/>
      <c r="BMT82" s="4"/>
      <c r="BMU82" s="4"/>
      <c r="BMV82" s="4"/>
      <c r="BMW82" s="4"/>
      <c r="BMX82" s="4"/>
      <c r="BMY82" s="4"/>
      <c r="BMZ82" s="4"/>
      <c r="BNA82" s="4"/>
      <c r="BNB82" s="4"/>
      <c r="BNC82" s="4"/>
      <c r="BND82" s="4"/>
      <c r="BNE82" s="4"/>
      <c r="BNF82" s="4"/>
      <c r="BNG82" s="4"/>
      <c r="BNH82" s="4"/>
      <c r="BNI82" s="4"/>
      <c r="BNJ82" s="4"/>
      <c r="BNK82" s="4"/>
      <c r="BNL82" s="4"/>
      <c r="BNM82" s="4"/>
      <c r="BNN82" s="4"/>
      <c r="BNO82" s="4"/>
      <c r="BNP82" s="4"/>
      <c r="BNQ82" s="4"/>
      <c r="BNR82" s="4"/>
      <c r="BNS82" s="4"/>
      <c r="BNT82" s="4"/>
      <c r="BNU82" s="4"/>
      <c r="BNV82" s="4"/>
      <c r="BNW82" s="4"/>
      <c r="BNX82" s="4"/>
      <c r="BNY82" s="4"/>
      <c r="BNZ82" s="4"/>
      <c r="BOA82" s="4"/>
      <c r="BOB82" s="4"/>
      <c r="BOC82" s="4"/>
      <c r="BOD82" s="4"/>
      <c r="BOE82" s="4"/>
      <c r="BOF82" s="4"/>
      <c r="BOG82" s="4"/>
      <c r="BOH82" s="4"/>
      <c r="BOI82" s="4"/>
      <c r="BOJ82" s="4"/>
      <c r="BOK82" s="4"/>
      <c r="BOL82" s="4"/>
      <c r="BOM82" s="4"/>
      <c r="BON82" s="4"/>
      <c r="BOO82" s="4"/>
      <c r="BOP82" s="4"/>
      <c r="BOQ82" s="4"/>
      <c r="BOR82" s="4"/>
      <c r="BOS82" s="4"/>
      <c r="BOT82" s="4"/>
      <c r="BOU82" s="4"/>
      <c r="BOV82" s="4"/>
      <c r="BOW82" s="4"/>
      <c r="BOX82" s="4"/>
      <c r="BOY82" s="4"/>
      <c r="BOZ82" s="4"/>
      <c r="BPA82" s="4"/>
      <c r="BPB82" s="4"/>
      <c r="BPC82" s="4"/>
      <c r="BPD82" s="4"/>
      <c r="BPE82" s="4"/>
      <c r="BPF82" s="4"/>
      <c r="BPG82" s="4"/>
      <c r="BPH82" s="4"/>
      <c r="BPI82" s="4"/>
      <c r="BPJ82" s="4"/>
      <c r="BPK82" s="4"/>
      <c r="BPL82" s="4"/>
      <c r="BPM82" s="4"/>
      <c r="BPN82" s="4"/>
      <c r="BPO82" s="4"/>
      <c r="BPP82" s="4"/>
      <c r="BPQ82" s="4"/>
      <c r="BPR82" s="4"/>
      <c r="BPS82" s="4"/>
      <c r="BPT82" s="4"/>
      <c r="BPU82" s="4"/>
      <c r="BPV82" s="4"/>
      <c r="BPW82" s="4"/>
      <c r="BPX82" s="4"/>
      <c r="BPY82" s="4"/>
      <c r="BPZ82" s="4"/>
      <c r="BQA82" s="4"/>
      <c r="BQB82" s="4"/>
      <c r="BQC82" s="4"/>
      <c r="BQD82" s="4"/>
      <c r="BQE82" s="4"/>
      <c r="BQF82" s="4"/>
      <c r="BQG82" s="4"/>
      <c r="BQH82" s="4"/>
      <c r="BQI82" s="4"/>
      <c r="BQJ82" s="4"/>
      <c r="BQK82" s="4"/>
      <c r="BQL82" s="4"/>
      <c r="BQM82" s="4"/>
      <c r="BQN82" s="4"/>
      <c r="BQO82" s="4"/>
      <c r="BQP82" s="4"/>
      <c r="BQQ82" s="4"/>
      <c r="BQR82" s="4"/>
      <c r="BQS82" s="4"/>
      <c r="BQT82" s="4"/>
      <c r="BQU82" s="4"/>
      <c r="BQV82" s="4"/>
      <c r="BQW82" s="4"/>
      <c r="BQX82" s="4"/>
      <c r="BQY82" s="4"/>
      <c r="BQZ82" s="4"/>
      <c r="BRA82" s="4"/>
      <c r="BRB82" s="4"/>
      <c r="BRC82" s="4"/>
      <c r="BRD82" s="4"/>
      <c r="BRE82" s="4"/>
      <c r="BRF82" s="4"/>
      <c r="BRG82" s="4"/>
      <c r="BRH82" s="4"/>
      <c r="BRI82" s="4"/>
      <c r="BRJ82" s="4"/>
      <c r="BRK82" s="4"/>
      <c r="BRL82" s="4"/>
      <c r="BRM82" s="4"/>
      <c r="BRN82" s="4"/>
      <c r="BRO82" s="4"/>
      <c r="BRP82" s="4"/>
      <c r="BRQ82" s="4"/>
      <c r="BRR82" s="4"/>
      <c r="BRS82" s="4"/>
      <c r="BRT82" s="4"/>
      <c r="BRU82" s="4"/>
      <c r="BRV82" s="4"/>
      <c r="BRW82" s="4"/>
      <c r="BRX82" s="4"/>
      <c r="BRY82" s="4"/>
      <c r="BRZ82" s="4"/>
      <c r="BSA82" s="4"/>
      <c r="BSB82" s="4"/>
      <c r="BSC82" s="4"/>
      <c r="BSD82" s="4"/>
      <c r="BSE82" s="4"/>
      <c r="BSF82" s="4"/>
      <c r="BSG82" s="4"/>
      <c r="BSH82" s="4"/>
      <c r="BSI82" s="4"/>
      <c r="BSJ82" s="4"/>
      <c r="BSK82" s="4"/>
      <c r="BSL82" s="4"/>
      <c r="BSM82" s="4"/>
      <c r="BSN82" s="4"/>
      <c r="BSO82" s="4"/>
      <c r="BSP82" s="4"/>
      <c r="BSQ82" s="4"/>
      <c r="BSR82" s="4"/>
      <c r="BSS82" s="4"/>
      <c r="BST82" s="4"/>
      <c r="BSU82" s="4"/>
      <c r="BSV82" s="4"/>
      <c r="BSW82" s="4"/>
      <c r="BSX82" s="4"/>
      <c r="BSY82" s="4"/>
      <c r="BSZ82" s="4"/>
      <c r="BTA82" s="4"/>
      <c r="BTB82" s="4"/>
      <c r="BTC82" s="4"/>
      <c r="BTD82" s="4"/>
      <c r="BTE82" s="4"/>
      <c r="BTF82" s="4"/>
      <c r="BTG82" s="4"/>
      <c r="BTH82" s="4"/>
      <c r="BTI82" s="4"/>
      <c r="BTJ82" s="4"/>
      <c r="BTK82" s="4"/>
      <c r="BTL82" s="4"/>
      <c r="BTM82" s="4"/>
      <c r="BTN82" s="4"/>
      <c r="BTO82" s="4"/>
      <c r="BTP82" s="4"/>
      <c r="BTQ82" s="4"/>
      <c r="BTR82" s="4"/>
      <c r="BTS82" s="4"/>
      <c r="BTT82" s="4"/>
      <c r="BTU82" s="4"/>
      <c r="BTV82" s="4"/>
      <c r="BTW82" s="4"/>
      <c r="BTX82" s="4"/>
      <c r="BTY82" s="4"/>
      <c r="BTZ82" s="4"/>
      <c r="BUA82" s="4"/>
      <c r="BUB82" s="4"/>
      <c r="BUC82" s="4"/>
      <c r="BUD82" s="4"/>
      <c r="BUE82" s="4"/>
      <c r="BUF82" s="4"/>
      <c r="BUG82" s="4"/>
      <c r="BUH82" s="4"/>
      <c r="BUI82" s="4"/>
      <c r="BUJ82" s="4"/>
      <c r="BUK82" s="4"/>
      <c r="BUL82" s="4"/>
      <c r="BUM82" s="4"/>
      <c r="BUN82" s="4"/>
      <c r="BUO82" s="4"/>
      <c r="BUP82" s="4"/>
      <c r="BUQ82" s="4"/>
      <c r="BUR82" s="4"/>
      <c r="BUS82" s="4"/>
      <c r="BUT82" s="4"/>
      <c r="BUU82" s="4"/>
      <c r="BUV82" s="4"/>
      <c r="BUW82" s="4"/>
      <c r="BUX82" s="4"/>
      <c r="BUY82" s="4"/>
      <c r="BUZ82" s="4"/>
      <c r="BVA82" s="4"/>
      <c r="BVB82" s="4"/>
      <c r="BVC82" s="4"/>
      <c r="BVD82" s="4"/>
      <c r="BVE82" s="4"/>
      <c r="BVF82" s="4"/>
      <c r="BVG82" s="4"/>
      <c r="BVH82" s="4"/>
      <c r="BVI82" s="4"/>
      <c r="BVJ82" s="4"/>
      <c r="BVK82" s="4"/>
      <c r="BVL82" s="4"/>
      <c r="BVM82" s="4"/>
      <c r="BVN82" s="4"/>
      <c r="BVO82" s="4"/>
      <c r="BVP82" s="4"/>
      <c r="BVQ82" s="4"/>
      <c r="BVR82" s="4"/>
      <c r="BVS82" s="4"/>
      <c r="BVT82" s="4"/>
      <c r="BVU82" s="4"/>
      <c r="BVV82" s="4"/>
      <c r="BVW82" s="4"/>
      <c r="BVX82" s="4"/>
      <c r="BVY82" s="4"/>
      <c r="BVZ82" s="4"/>
      <c r="BWA82" s="4"/>
      <c r="BWB82" s="4"/>
      <c r="BWC82" s="4"/>
      <c r="BWD82" s="4"/>
      <c r="BWE82" s="4"/>
      <c r="BWF82" s="4"/>
      <c r="BWG82" s="4"/>
      <c r="BWH82" s="4"/>
      <c r="BWI82" s="4"/>
      <c r="BWJ82" s="4"/>
      <c r="BWK82" s="4"/>
      <c r="BWL82" s="4"/>
      <c r="BWM82" s="4"/>
      <c r="BWN82" s="4"/>
      <c r="BWO82" s="4"/>
      <c r="BWP82" s="4"/>
      <c r="BWQ82" s="4"/>
      <c r="BWR82" s="4"/>
      <c r="BWS82" s="4"/>
      <c r="BWT82" s="4"/>
      <c r="BWU82" s="4"/>
      <c r="BWV82" s="4"/>
      <c r="BWW82" s="4"/>
      <c r="BWX82" s="4"/>
      <c r="BWY82" s="4"/>
      <c r="BWZ82" s="4"/>
      <c r="BXA82" s="4"/>
      <c r="BXB82" s="4"/>
      <c r="BXC82" s="4"/>
      <c r="BXD82" s="4"/>
      <c r="BXE82" s="4"/>
      <c r="BXF82" s="4"/>
      <c r="BXG82" s="4"/>
      <c r="BXH82" s="4"/>
      <c r="BXI82" s="4"/>
      <c r="BXJ82" s="4"/>
      <c r="BXK82" s="4"/>
      <c r="BXL82" s="4"/>
      <c r="BXM82" s="4"/>
      <c r="BXN82" s="4"/>
      <c r="BXO82" s="4"/>
      <c r="BXP82" s="4"/>
      <c r="BXQ82" s="4"/>
      <c r="BXR82" s="4"/>
      <c r="BXS82" s="4"/>
      <c r="BXT82" s="4"/>
      <c r="BXU82" s="4"/>
      <c r="BXV82" s="4"/>
      <c r="BXW82" s="4"/>
      <c r="BXX82" s="4"/>
      <c r="BXY82" s="4"/>
      <c r="BXZ82" s="4"/>
      <c r="BYA82" s="4"/>
      <c r="BYB82" s="4"/>
      <c r="BYC82" s="4"/>
      <c r="BYD82" s="4"/>
      <c r="BYE82" s="4"/>
      <c r="BYF82" s="4"/>
      <c r="BYG82" s="4"/>
      <c r="BYH82" s="4"/>
      <c r="BYI82" s="4"/>
      <c r="BYJ82" s="4"/>
      <c r="BYK82" s="4"/>
      <c r="BYL82" s="4"/>
      <c r="BYM82" s="4"/>
      <c r="BYN82" s="4"/>
      <c r="BYO82" s="4"/>
      <c r="BYP82" s="4"/>
      <c r="BYQ82" s="4"/>
      <c r="BYR82" s="4"/>
      <c r="BYS82" s="4"/>
      <c r="BYT82" s="4"/>
      <c r="BYU82" s="4"/>
      <c r="BYV82" s="4"/>
      <c r="BYW82" s="4"/>
      <c r="BYX82" s="4"/>
      <c r="BYY82" s="4"/>
      <c r="BYZ82" s="4"/>
      <c r="BZA82" s="4"/>
      <c r="BZB82" s="4"/>
      <c r="BZC82" s="4"/>
      <c r="BZD82" s="4"/>
      <c r="BZE82" s="4"/>
      <c r="BZF82" s="4"/>
      <c r="BZG82" s="4"/>
      <c r="BZH82" s="4"/>
      <c r="BZI82" s="4"/>
      <c r="BZJ82" s="4"/>
      <c r="BZK82" s="4"/>
      <c r="BZL82" s="4"/>
      <c r="BZM82" s="4"/>
      <c r="BZN82" s="4"/>
      <c r="BZO82" s="4"/>
      <c r="BZP82" s="4"/>
      <c r="BZQ82" s="4"/>
      <c r="BZR82" s="4"/>
      <c r="BZS82" s="4"/>
      <c r="BZT82" s="4"/>
      <c r="BZU82" s="4"/>
      <c r="BZV82" s="4"/>
      <c r="BZW82" s="4"/>
      <c r="BZX82" s="4"/>
      <c r="BZY82" s="4"/>
      <c r="BZZ82" s="4"/>
      <c r="CAA82" s="4"/>
      <c r="CAB82" s="4"/>
      <c r="CAC82" s="4"/>
      <c r="CAD82" s="4"/>
      <c r="CAE82" s="4"/>
      <c r="CAF82" s="4"/>
      <c r="CAG82" s="4"/>
      <c r="CAH82" s="4"/>
      <c r="CAI82" s="4"/>
      <c r="CAJ82" s="4"/>
      <c r="CAK82" s="4"/>
      <c r="CAL82" s="4"/>
      <c r="CAM82" s="4"/>
      <c r="CAN82" s="4"/>
      <c r="CAO82" s="4"/>
      <c r="CAP82" s="4"/>
      <c r="CAQ82" s="4"/>
      <c r="CAR82" s="4"/>
      <c r="CAS82" s="4"/>
      <c r="CAT82" s="4"/>
      <c r="CAU82" s="4"/>
      <c r="CAV82" s="4"/>
      <c r="CAW82" s="4"/>
      <c r="CAX82" s="4"/>
      <c r="CAY82" s="4"/>
      <c r="CAZ82" s="4"/>
      <c r="CBA82" s="4"/>
      <c r="CBB82" s="4"/>
      <c r="CBC82" s="4"/>
      <c r="CBD82" s="4"/>
      <c r="CBE82" s="4"/>
      <c r="CBF82" s="4"/>
      <c r="CBG82" s="4"/>
      <c r="CBH82" s="4"/>
      <c r="CBI82" s="4"/>
      <c r="CBJ82" s="4"/>
      <c r="CBK82" s="4"/>
      <c r="CBL82" s="4"/>
      <c r="CBM82" s="4"/>
      <c r="CBN82" s="4"/>
      <c r="CBO82" s="4"/>
      <c r="CBP82" s="4"/>
      <c r="CBQ82" s="4"/>
      <c r="CBR82" s="4"/>
      <c r="CBS82" s="4"/>
      <c r="CBT82" s="4"/>
      <c r="CBU82" s="4"/>
      <c r="CBV82" s="4"/>
      <c r="CBW82" s="4"/>
      <c r="CBX82" s="4"/>
      <c r="CBY82" s="4"/>
      <c r="CBZ82" s="4"/>
      <c r="CCA82" s="4"/>
      <c r="CCB82" s="4"/>
      <c r="CCC82" s="4"/>
      <c r="CCD82" s="4"/>
      <c r="CCE82" s="4"/>
      <c r="CCF82" s="4"/>
      <c r="CCG82" s="4"/>
      <c r="CCH82" s="4"/>
      <c r="CCI82" s="4"/>
      <c r="CCJ82" s="4"/>
      <c r="CCK82" s="4"/>
      <c r="CCL82" s="4"/>
      <c r="CCM82" s="4"/>
      <c r="CCN82" s="4"/>
      <c r="CCO82" s="4"/>
      <c r="CCP82" s="4"/>
      <c r="CCQ82" s="4"/>
      <c r="CCR82" s="4"/>
      <c r="CCS82" s="4"/>
      <c r="CCT82" s="4"/>
      <c r="CCU82" s="4"/>
      <c r="CCV82" s="4"/>
      <c r="CCW82" s="4"/>
      <c r="CCX82" s="4"/>
      <c r="CCY82" s="4"/>
      <c r="CCZ82" s="4"/>
      <c r="CDA82" s="4"/>
      <c r="CDB82" s="4"/>
      <c r="CDC82" s="4"/>
      <c r="CDD82" s="4"/>
      <c r="CDE82" s="4"/>
      <c r="CDF82" s="4"/>
      <c r="CDG82" s="4"/>
      <c r="CDH82" s="4"/>
      <c r="CDI82" s="4"/>
      <c r="CDJ82" s="4"/>
      <c r="CDK82" s="4"/>
      <c r="CDL82" s="4"/>
      <c r="CDM82" s="4"/>
      <c r="CDN82" s="4"/>
      <c r="CDO82" s="4"/>
      <c r="CDP82" s="4"/>
      <c r="CDQ82" s="4"/>
      <c r="CDR82" s="4"/>
      <c r="CDS82" s="4"/>
      <c r="CDT82" s="4"/>
      <c r="CDU82" s="4"/>
      <c r="CDV82" s="4"/>
      <c r="CDW82" s="4"/>
      <c r="CDX82" s="4"/>
      <c r="CDY82" s="4"/>
      <c r="CDZ82" s="4"/>
      <c r="CEA82" s="4"/>
      <c r="CEB82" s="4"/>
      <c r="CEC82" s="4"/>
      <c r="CED82" s="4"/>
      <c r="CEE82" s="4"/>
      <c r="CEF82" s="4"/>
      <c r="CEG82" s="4"/>
      <c r="CEH82" s="4"/>
      <c r="CEI82" s="4"/>
      <c r="CEJ82" s="4"/>
      <c r="CEK82" s="4"/>
      <c r="CEL82" s="4"/>
      <c r="CEM82" s="4"/>
      <c r="CEN82" s="4"/>
      <c r="CEO82" s="4"/>
      <c r="CEP82" s="4"/>
      <c r="CEQ82" s="4"/>
      <c r="CER82" s="4"/>
      <c r="CES82" s="4"/>
      <c r="CET82" s="4"/>
      <c r="CEU82" s="4"/>
      <c r="CEV82" s="4"/>
      <c r="CEW82" s="4"/>
      <c r="CEX82" s="4"/>
      <c r="CEY82" s="4"/>
      <c r="CEZ82" s="4"/>
      <c r="CFA82" s="4"/>
      <c r="CFB82" s="4"/>
      <c r="CFC82" s="4"/>
      <c r="CFD82" s="4"/>
      <c r="CFE82" s="4"/>
      <c r="CFF82" s="4"/>
      <c r="CFG82" s="4"/>
      <c r="CFH82" s="4"/>
      <c r="CFI82" s="4"/>
      <c r="CFJ82" s="4"/>
      <c r="CFK82" s="4"/>
      <c r="CFL82" s="4"/>
      <c r="CFM82" s="4"/>
      <c r="CFN82" s="4"/>
      <c r="CFO82" s="4"/>
      <c r="CFP82" s="4"/>
      <c r="CFQ82" s="4"/>
      <c r="CFR82" s="4"/>
      <c r="CFS82" s="4"/>
      <c r="CFT82" s="4"/>
      <c r="CFU82" s="4"/>
      <c r="CFV82" s="4"/>
      <c r="CFW82" s="4"/>
      <c r="CFX82" s="4"/>
      <c r="CFY82" s="4"/>
      <c r="CFZ82" s="4"/>
      <c r="CGA82" s="4"/>
      <c r="CGB82" s="4"/>
      <c r="CGC82" s="4"/>
      <c r="CGD82" s="4"/>
      <c r="CGE82" s="4"/>
      <c r="CGF82" s="4"/>
      <c r="CGG82" s="4"/>
      <c r="CGH82" s="4"/>
      <c r="CGI82" s="4"/>
      <c r="CGJ82" s="4"/>
      <c r="CGK82" s="4"/>
      <c r="CGL82" s="4"/>
      <c r="CGM82" s="4"/>
      <c r="CGN82" s="4"/>
      <c r="CGO82" s="4"/>
      <c r="CGP82" s="4"/>
      <c r="CGQ82" s="4"/>
      <c r="CGR82" s="4"/>
      <c r="CGS82" s="4"/>
      <c r="CGT82" s="4"/>
      <c r="CGU82" s="4"/>
      <c r="CGV82" s="4"/>
      <c r="CGW82" s="4"/>
      <c r="CGX82" s="4"/>
      <c r="CGY82" s="4"/>
      <c r="CGZ82" s="4"/>
      <c r="CHA82" s="4"/>
      <c r="CHB82" s="4"/>
      <c r="CHC82" s="4"/>
      <c r="CHD82" s="4"/>
      <c r="CHE82" s="4"/>
      <c r="CHF82" s="4"/>
      <c r="CHG82" s="4"/>
      <c r="CHH82" s="4"/>
      <c r="CHI82" s="4"/>
      <c r="CHJ82" s="4"/>
      <c r="CHK82" s="4"/>
      <c r="CHL82" s="4"/>
      <c r="CHM82" s="4"/>
      <c r="CHN82" s="4"/>
      <c r="CHO82" s="4"/>
      <c r="CHP82" s="4"/>
      <c r="CHQ82" s="4"/>
      <c r="CHR82" s="4"/>
      <c r="CHS82" s="4"/>
      <c r="CHT82" s="4"/>
      <c r="CHU82" s="4"/>
      <c r="CHV82" s="4"/>
      <c r="CHW82" s="4"/>
      <c r="CHX82" s="4"/>
      <c r="CHY82" s="4"/>
      <c r="CHZ82" s="4"/>
      <c r="CIA82" s="4"/>
      <c r="CIB82" s="4"/>
      <c r="CIC82" s="4"/>
      <c r="CID82" s="4"/>
      <c r="CIE82" s="4"/>
      <c r="CIF82" s="4"/>
      <c r="CIG82" s="4"/>
      <c r="CIH82" s="4"/>
      <c r="CII82" s="4"/>
      <c r="CIJ82" s="4"/>
      <c r="CIK82" s="4"/>
      <c r="CIL82" s="4"/>
      <c r="CIM82" s="4"/>
      <c r="CIN82" s="4"/>
      <c r="CIO82" s="4"/>
      <c r="CIP82" s="4"/>
      <c r="CIQ82" s="4"/>
      <c r="CIR82" s="4"/>
      <c r="CIS82" s="4"/>
      <c r="CIT82" s="4"/>
      <c r="CIU82" s="4"/>
      <c r="CIV82" s="4"/>
      <c r="CIW82" s="4"/>
      <c r="CIX82" s="4"/>
      <c r="CIY82" s="4"/>
      <c r="CIZ82" s="4"/>
      <c r="CJA82" s="4"/>
      <c r="CJB82" s="4"/>
      <c r="CJC82" s="4"/>
      <c r="CJD82" s="4"/>
      <c r="CJE82" s="4"/>
      <c r="CJF82" s="4"/>
      <c r="CJG82" s="4"/>
      <c r="CJH82" s="4"/>
      <c r="CJI82" s="4"/>
      <c r="CJJ82" s="4"/>
      <c r="CJK82" s="4"/>
      <c r="CJL82" s="4"/>
      <c r="CJM82" s="4"/>
      <c r="CJN82" s="4"/>
      <c r="CJO82" s="4"/>
      <c r="CJP82" s="4"/>
      <c r="CJQ82" s="4"/>
      <c r="CJR82" s="4"/>
      <c r="CJS82" s="4"/>
      <c r="CJT82" s="4"/>
      <c r="CJU82" s="4"/>
      <c r="CJV82" s="4"/>
      <c r="CJW82" s="4"/>
      <c r="CJX82" s="4"/>
      <c r="CJY82" s="4"/>
      <c r="CJZ82" s="4"/>
      <c r="CKA82" s="4"/>
      <c r="CKB82" s="4"/>
      <c r="CKC82" s="4"/>
      <c r="CKD82" s="4"/>
      <c r="CKE82" s="4"/>
      <c r="CKF82" s="4"/>
      <c r="CKG82" s="4"/>
      <c r="CKH82" s="4"/>
      <c r="CKI82" s="4"/>
      <c r="CKJ82" s="4"/>
      <c r="CKK82" s="4"/>
      <c r="CKL82" s="4"/>
      <c r="CKM82" s="4"/>
      <c r="CKN82" s="4"/>
      <c r="CKO82" s="4"/>
      <c r="CKP82" s="4"/>
      <c r="CKQ82" s="4"/>
      <c r="CKR82" s="4"/>
      <c r="CKS82" s="4"/>
      <c r="CKT82" s="4"/>
      <c r="CKU82" s="4"/>
      <c r="CKV82" s="4"/>
      <c r="CKW82" s="4"/>
      <c r="CKX82" s="4"/>
      <c r="CKY82" s="4"/>
      <c r="CKZ82" s="4"/>
      <c r="CLA82" s="4"/>
      <c r="CLB82" s="4"/>
      <c r="CLC82" s="4"/>
      <c r="CLD82" s="4"/>
      <c r="CLE82" s="4"/>
      <c r="CLF82" s="4"/>
      <c r="CLG82" s="4"/>
      <c r="CLH82" s="4"/>
      <c r="CLI82" s="4"/>
      <c r="CLJ82" s="4"/>
      <c r="CLK82" s="4"/>
      <c r="CLL82" s="4"/>
      <c r="CLM82" s="4"/>
      <c r="CLN82" s="4"/>
      <c r="CLO82" s="4"/>
      <c r="CLP82" s="4"/>
      <c r="CLQ82" s="4"/>
      <c r="CLR82" s="4"/>
      <c r="CLS82" s="4"/>
      <c r="CLT82" s="4"/>
      <c r="CLU82" s="4"/>
      <c r="CLV82" s="4"/>
      <c r="CLW82" s="4"/>
      <c r="CLX82" s="4"/>
      <c r="CLY82" s="4"/>
      <c r="CLZ82" s="4"/>
      <c r="CMA82" s="4"/>
      <c r="CMB82" s="4"/>
      <c r="CMC82" s="4"/>
      <c r="CMD82" s="4"/>
      <c r="CME82" s="4"/>
      <c r="CMF82" s="4"/>
      <c r="CMG82" s="4"/>
      <c r="CMH82" s="4"/>
      <c r="CMI82" s="4"/>
      <c r="CMJ82" s="4"/>
      <c r="CMK82" s="4"/>
      <c r="CML82" s="4"/>
      <c r="CMM82" s="4"/>
      <c r="CMN82" s="4"/>
      <c r="CMO82" s="4"/>
      <c r="CMP82" s="4"/>
      <c r="CMQ82" s="4"/>
      <c r="CMR82" s="4"/>
      <c r="CMS82" s="4"/>
      <c r="CMT82" s="4"/>
      <c r="CMU82" s="4"/>
      <c r="CMV82" s="4"/>
      <c r="CMW82" s="4"/>
      <c r="CMX82" s="4"/>
      <c r="CMY82" s="4"/>
      <c r="CMZ82" s="4"/>
      <c r="CNA82" s="4"/>
      <c r="CNB82" s="4"/>
      <c r="CNC82" s="4"/>
      <c r="CND82" s="4"/>
      <c r="CNE82" s="4"/>
      <c r="CNF82" s="4"/>
      <c r="CNG82" s="4"/>
      <c r="CNH82" s="4"/>
      <c r="CNI82" s="4"/>
      <c r="CNJ82" s="4"/>
      <c r="CNK82" s="4"/>
      <c r="CNL82" s="4"/>
      <c r="CNM82" s="4"/>
      <c r="CNN82" s="4"/>
      <c r="CNO82" s="4"/>
      <c r="CNP82" s="4"/>
      <c r="CNQ82" s="4"/>
      <c r="CNR82" s="4"/>
      <c r="CNS82" s="4"/>
      <c r="CNT82" s="4"/>
      <c r="CNU82" s="4"/>
      <c r="CNV82" s="4"/>
      <c r="CNW82" s="4"/>
      <c r="CNX82" s="4"/>
      <c r="CNY82" s="4"/>
      <c r="CNZ82" s="4"/>
      <c r="COA82" s="4"/>
      <c r="COB82" s="4"/>
      <c r="COC82" s="4"/>
      <c r="COD82" s="4"/>
      <c r="COE82" s="4"/>
      <c r="COF82" s="4"/>
      <c r="COG82" s="4"/>
      <c r="COH82" s="4"/>
      <c r="COI82" s="4"/>
      <c r="COJ82" s="4"/>
      <c r="COK82" s="4"/>
      <c r="COL82" s="4"/>
      <c r="COM82" s="4"/>
      <c r="CON82" s="4"/>
      <c r="COO82" s="4"/>
      <c r="COP82" s="4"/>
      <c r="COQ82" s="4"/>
      <c r="COR82" s="4"/>
      <c r="COS82" s="4"/>
      <c r="COT82" s="4"/>
      <c r="COU82" s="4"/>
      <c r="COV82" s="4"/>
      <c r="COW82" s="4"/>
      <c r="COX82" s="4"/>
      <c r="COY82" s="4"/>
      <c r="COZ82" s="4"/>
      <c r="CPA82" s="4"/>
      <c r="CPB82" s="4"/>
      <c r="CPC82" s="4"/>
      <c r="CPD82" s="4"/>
      <c r="CPE82" s="4"/>
      <c r="CPF82" s="4"/>
      <c r="CPG82" s="4"/>
      <c r="CPH82" s="4"/>
      <c r="CPI82" s="4"/>
      <c r="CPJ82" s="4"/>
      <c r="CPK82" s="4"/>
      <c r="CPL82" s="4"/>
      <c r="CPM82" s="4"/>
      <c r="CPN82" s="4"/>
      <c r="CPO82" s="4"/>
      <c r="CPP82" s="4"/>
      <c r="CPQ82" s="4"/>
      <c r="CPR82" s="4"/>
      <c r="CPS82" s="4"/>
      <c r="CPT82" s="4"/>
      <c r="CPU82" s="4"/>
      <c r="CPV82" s="4"/>
      <c r="CPW82" s="4"/>
      <c r="CPX82" s="4"/>
      <c r="CPY82" s="4"/>
      <c r="CPZ82" s="4"/>
      <c r="CQA82" s="4"/>
      <c r="CQB82" s="4"/>
      <c r="CQC82" s="4"/>
      <c r="CQD82" s="4"/>
      <c r="CQE82" s="4"/>
      <c r="CQF82" s="4"/>
      <c r="CQG82" s="4"/>
      <c r="CQH82" s="4"/>
      <c r="CQI82" s="4"/>
      <c r="CQJ82" s="4"/>
      <c r="CQK82" s="4"/>
      <c r="CQL82" s="4"/>
      <c r="CQM82" s="4"/>
      <c r="CQN82" s="4"/>
      <c r="CQO82" s="4"/>
      <c r="CQP82" s="4"/>
      <c r="CQQ82" s="4"/>
      <c r="CQR82" s="4"/>
      <c r="CQS82" s="4"/>
      <c r="CQT82" s="4"/>
      <c r="CQU82" s="4"/>
      <c r="CQV82" s="4"/>
      <c r="CQW82" s="4"/>
      <c r="CQX82" s="4"/>
      <c r="CQY82" s="4"/>
      <c r="CQZ82" s="4"/>
      <c r="CRA82" s="4"/>
      <c r="CRB82" s="4"/>
      <c r="CRC82" s="4"/>
      <c r="CRD82" s="4"/>
      <c r="CRE82" s="4"/>
      <c r="CRF82" s="4"/>
      <c r="CRG82" s="4"/>
      <c r="CRH82" s="4"/>
      <c r="CRI82" s="4"/>
      <c r="CRJ82" s="4"/>
      <c r="CRK82" s="4"/>
      <c r="CRL82" s="4"/>
      <c r="CRM82" s="4"/>
      <c r="CRN82" s="4"/>
      <c r="CRO82" s="4"/>
      <c r="CRP82" s="4"/>
      <c r="CRQ82" s="4"/>
      <c r="CRR82" s="4"/>
      <c r="CRS82" s="4"/>
      <c r="CRT82" s="4"/>
      <c r="CRU82" s="4"/>
      <c r="CRV82" s="4"/>
      <c r="CRW82" s="4"/>
      <c r="CRX82" s="4"/>
      <c r="CRY82" s="4"/>
      <c r="CRZ82" s="4"/>
      <c r="CSA82" s="4"/>
      <c r="CSB82" s="4"/>
      <c r="CSC82" s="4"/>
      <c r="CSD82" s="4"/>
      <c r="CSE82" s="4"/>
      <c r="CSF82" s="4"/>
      <c r="CSG82" s="4"/>
      <c r="CSH82" s="4"/>
      <c r="CSI82" s="4"/>
      <c r="CSJ82" s="4"/>
      <c r="CSK82" s="4"/>
      <c r="CSL82" s="4"/>
      <c r="CSM82" s="4"/>
      <c r="CSN82" s="4"/>
      <c r="CSO82" s="4"/>
      <c r="CSP82" s="4"/>
      <c r="CSQ82" s="4"/>
      <c r="CSR82" s="4"/>
      <c r="CSS82" s="4"/>
      <c r="CST82" s="4"/>
      <c r="CSU82" s="4"/>
      <c r="CSV82" s="4"/>
      <c r="CSW82" s="4"/>
      <c r="CSX82" s="4"/>
      <c r="CSY82" s="4"/>
      <c r="CSZ82" s="4"/>
      <c r="CTA82" s="4"/>
      <c r="CTB82" s="4"/>
      <c r="CTC82" s="4"/>
      <c r="CTD82" s="4"/>
      <c r="CTE82" s="4"/>
      <c r="CTF82" s="4"/>
      <c r="CTG82" s="4"/>
      <c r="CTH82" s="4"/>
      <c r="CTI82" s="4"/>
      <c r="CTJ82" s="4"/>
      <c r="CTK82" s="4"/>
      <c r="CTL82" s="4"/>
      <c r="CTM82" s="4"/>
      <c r="CTN82" s="4"/>
      <c r="CTO82" s="4"/>
      <c r="CTP82" s="4"/>
      <c r="CTQ82" s="4"/>
      <c r="CTR82" s="4"/>
      <c r="CTS82" s="4"/>
      <c r="CTT82" s="4"/>
      <c r="CTU82" s="4"/>
      <c r="CTV82" s="4"/>
      <c r="CTW82" s="4"/>
      <c r="CTX82" s="4"/>
      <c r="CTY82" s="4"/>
      <c r="CTZ82" s="4"/>
      <c r="CUA82" s="4"/>
      <c r="CUB82" s="4"/>
      <c r="CUC82" s="4"/>
      <c r="CUD82" s="4"/>
      <c r="CUE82" s="4"/>
      <c r="CUF82" s="4"/>
      <c r="CUG82" s="4"/>
      <c r="CUH82" s="4"/>
      <c r="CUI82" s="4"/>
      <c r="CUJ82" s="4"/>
      <c r="CUK82" s="4"/>
      <c r="CUL82" s="4"/>
      <c r="CUM82" s="4"/>
      <c r="CUN82" s="4"/>
      <c r="CUO82" s="4"/>
      <c r="CUP82" s="4"/>
      <c r="CUQ82" s="4"/>
      <c r="CUR82" s="4"/>
      <c r="CUS82" s="4"/>
      <c r="CUT82" s="4"/>
      <c r="CUU82" s="4"/>
      <c r="CUV82" s="4"/>
      <c r="CUW82" s="4"/>
      <c r="CUX82" s="4"/>
      <c r="CUY82" s="4"/>
      <c r="CUZ82" s="4"/>
      <c r="CVA82" s="4"/>
      <c r="CVB82" s="4"/>
      <c r="CVC82" s="4"/>
      <c r="CVD82" s="4"/>
      <c r="CVE82" s="4"/>
      <c r="CVF82" s="4"/>
      <c r="CVG82" s="4"/>
      <c r="CVH82" s="4"/>
      <c r="CVI82" s="4"/>
      <c r="CVJ82" s="4"/>
      <c r="CVK82" s="4"/>
      <c r="CVL82" s="4"/>
      <c r="CVM82" s="4"/>
      <c r="CVN82" s="4"/>
      <c r="CVO82" s="4"/>
      <c r="CVP82" s="4"/>
      <c r="CVQ82" s="4"/>
      <c r="CVR82" s="4"/>
      <c r="CVS82" s="4"/>
      <c r="CVT82" s="4"/>
      <c r="CVU82" s="4"/>
      <c r="CVV82" s="4"/>
      <c r="CVW82" s="4"/>
      <c r="CVX82" s="4"/>
      <c r="CVY82" s="4"/>
      <c r="CVZ82" s="4"/>
      <c r="CWA82" s="4"/>
      <c r="CWB82" s="4"/>
      <c r="CWC82" s="4"/>
      <c r="CWD82" s="4"/>
      <c r="CWE82" s="4"/>
      <c r="CWF82" s="4"/>
      <c r="CWG82" s="4"/>
      <c r="CWH82" s="4"/>
      <c r="CWI82" s="4"/>
      <c r="CWJ82" s="4"/>
      <c r="CWK82" s="4"/>
      <c r="CWL82" s="4"/>
      <c r="CWM82" s="4"/>
      <c r="CWN82" s="4"/>
      <c r="CWO82" s="4"/>
      <c r="CWP82" s="4"/>
      <c r="CWQ82" s="4"/>
      <c r="CWR82" s="4"/>
      <c r="CWS82" s="4"/>
      <c r="CWT82" s="4"/>
      <c r="CWU82" s="4"/>
      <c r="CWV82" s="4"/>
      <c r="CWW82" s="4"/>
      <c r="CWX82" s="4"/>
      <c r="CWY82" s="4"/>
      <c r="CWZ82" s="4"/>
      <c r="CXA82" s="4"/>
      <c r="CXB82" s="4"/>
      <c r="CXC82" s="4"/>
      <c r="CXD82" s="4"/>
      <c r="CXE82" s="4"/>
      <c r="CXF82" s="4"/>
      <c r="CXG82" s="4"/>
      <c r="CXH82" s="4"/>
      <c r="CXI82" s="4"/>
      <c r="CXJ82" s="4"/>
      <c r="CXK82" s="4"/>
      <c r="CXL82" s="4"/>
      <c r="CXM82" s="4"/>
      <c r="CXN82" s="4"/>
      <c r="CXO82" s="4"/>
      <c r="CXP82" s="4"/>
      <c r="CXQ82" s="4"/>
      <c r="CXR82" s="4"/>
      <c r="CXS82" s="4"/>
      <c r="CXT82" s="4"/>
      <c r="CXU82" s="4"/>
      <c r="CXV82" s="4"/>
      <c r="CXW82" s="4"/>
      <c r="CXX82" s="4"/>
      <c r="CXY82" s="4"/>
      <c r="CXZ82" s="4"/>
      <c r="CYA82" s="4"/>
      <c r="CYB82" s="4"/>
      <c r="CYC82" s="4"/>
      <c r="CYD82" s="4"/>
      <c r="CYE82" s="4"/>
      <c r="CYF82" s="4"/>
      <c r="CYG82" s="4"/>
      <c r="CYH82" s="4"/>
      <c r="CYI82" s="4"/>
      <c r="CYJ82" s="4"/>
      <c r="CYK82" s="4"/>
      <c r="CYL82" s="4"/>
      <c r="CYM82" s="4"/>
      <c r="CYN82" s="4"/>
      <c r="CYO82" s="4"/>
      <c r="CYP82" s="4"/>
      <c r="CYQ82" s="4"/>
      <c r="CYR82" s="4"/>
      <c r="CYS82" s="4"/>
      <c r="CYT82" s="4"/>
      <c r="CYU82" s="4"/>
      <c r="CYV82" s="4"/>
      <c r="CYW82" s="4"/>
      <c r="CYX82" s="4"/>
      <c r="CYY82" s="4"/>
      <c r="CYZ82" s="4"/>
      <c r="CZA82" s="4"/>
      <c r="CZB82" s="4"/>
      <c r="CZC82" s="4"/>
      <c r="CZD82" s="4"/>
      <c r="CZE82" s="4"/>
      <c r="CZF82" s="4"/>
      <c r="CZG82" s="4"/>
      <c r="CZH82" s="4"/>
      <c r="CZI82" s="4"/>
      <c r="CZJ82" s="4"/>
      <c r="CZK82" s="4"/>
      <c r="CZL82" s="4"/>
      <c r="CZM82" s="4"/>
      <c r="CZN82" s="4"/>
      <c r="CZO82" s="4"/>
      <c r="CZP82" s="4"/>
      <c r="CZQ82" s="4"/>
      <c r="CZR82" s="4"/>
      <c r="CZS82" s="4"/>
      <c r="CZT82" s="4"/>
      <c r="CZU82" s="4"/>
      <c r="CZV82" s="4"/>
      <c r="CZW82" s="4"/>
      <c r="CZX82" s="4"/>
      <c r="CZY82" s="4"/>
      <c r="CZZ82" s="4"/>
      <c r="DAA82" s="4"/>
      <c r="DAB82" s="4"/>
      <c r="DAC82" s="4"/>
      <c r="DAD82" s="4"/>
      <c r="DAE82" s="4"/>
      <c r="DAF82" s="4"/>
      <c r="DAG82" s="4"/>
      <c r="DAH82" s="4"/>
      <c r="DAI82" s="4"/>
      <c r="DAJ82" s="4"/>
      <c r="DAK82" s="4"/>
      <c r="DAL82" s="4"/>
      <c r="DAM82" s="4"/>
      <c r="DAN82" s="4"/>
      <c r="DAO82" s="4"/>
      <c r="DAP82" s="4"/>
      <c r="DAQ82" s="4"/>
      <c r="DAR82" s="4"/>
      <c r="DAS82" s="4"/>
      <c r="DAT82" s="4"/>
      <c r="DAU82" s="4"/>
      <c r="DAV82" s="4"/>
      <c r="DAW82" s="4"/>
      <c r="DAX82" s="4"/>
      <c r="DAY82" s="4"/>
      <c r="DAZ82" s="4"/>
      <c r="DBA82" s="4"/>
      <c r="DBB82" s="4"/>
      <c r="DBC82" s="4"/>
      <c r="DBD82" s="4"/>
      <c r="DBE82" s="4"/>
      <c r="DBF82" s="4"/>
      <c r="DBG82" s="4"/>
      <c r="DBH82" s="4"/>
      <c r="DBI82" s="4"/>
      <c r="DBJ82" s="4"/>
      <c r="DBK82" s="4"/>
      <c r="DBL82" s="4"/>
      <c r="DBM82" s="4"/>
      <c r="DBN82" s="4"/>
      <c r="DBO82" s="4"/>
      <c r="DBP82" s="4"/>
      <c r="DBQ82" s="4"/>
      <c r="DBR82" s="4"/>
      <c r="DBS82" s="4"/>
      <c r="DBT82" s="4"/>
      <c r="DBU82" s="4"/>
      <c r="DBV82" s="4"/>
      <c r="DBW82" s="4"/>
      <c r="DBX82" s="4"/>
      <c r="DBY82" s="4"/>
      <c r="DBZ82" s="4"/>
      <c r="DCA82" s="4"/>
      <c r="DCB82" s="4"/>
      <c r="DCC82" s="4"/>
      <c r="DCD82" s="4"/>
      <c r="DCE82" s="4"/>
      <c r="DCF82" s="4"/>
      <c r="DCG82" s="4"/>
      <c r="DCH82" s="4"/>
      <c r="DCI82" s="4"/>
      <c r="DCJ82" s="4"/>
      <c r="DCK82" s="4"/>
      <c r="DCL82" s="4"/>
      <c r="DCM82" s="4"/>
      <c r="DCN82" s="4"/>
      <c r="DCO82" s="4"/>
      <c r="DCP82" s="4"/>
      <c r="DCQ82" s="4"/>
      <c r="DCR82" s="4"/>
      <c r="DCS82" s="4"/>
      <c r="DCT82" s="4"/>
      <c r="DCU82" s="4"/>
      <c r="DCV82" s="4"/>
      <c r="DCW82" s="4"/>
      <c r="DCX82" s="4"/>
      <c r="DCY82" s="4"/>
      <c r="DCZ82" s="4"/>
      <c r="DDA82" s="4"/>
      <c r="DDB82" s="4"/>
      <c r="DDC82" s="4"/>
      <c r="DDD82" s="4"/>
      <c r="DDE82" s="4"/>
      <c r="DDF82" s="4"/>
      <c r="DDG82" s="4"/>
      <c r="DDH82" s="4"/>
      <c r="DDI82" s="4"/>
      <c r="DDJ82" s="4"/>
      <c r="DDK82" s="4"/>
      <c r="DDL82" s="4"/>
      <c r="DDM82" s="4"/>
      <c r="DDN82" s="4"/>
      <c r="DDO82" s="4"/>
      <c r="DDP82" s="4"/>
      <c r="DDQ82" s="4"/>
      <c r="DDR82" s="4"/>
      <c r="DDS82" s="4"/>
      <c r="DDT82" s="4"/>
      <c r="DDU82" s="4"/>
      <c r="DDV82" s="4"/>
      <c r="DDW82" s="4"/>
      <c r="DDX82" s="4"/>
      <c r="DDY82" s="4"/>
      <c r="DDZ82" s="4"/>
      <c r="DEA82" s="4"/>
      <c r="DEB82" s="4"/>
      <c r="DEC82" s="4"/>
      <c r="DED82" s="4"/>
      <c r="DEE82" s="4"/>
      <c r="DEF82" s="4"/>
      <c r="DEG82" s="4"/>
      <c r="DEH82" s="4"/>
      <c r="DEI82" s="4"/>
      <c r="DEJ82" s="4"/>
      <c r="DEK82" s="4"/>
      <c r="DEL82" s="4"/>
      <c r="DEM82" s="4"/>
      <c r="DEN82" s="4"/>
      <c r="DEO82" s="4"/>
      <c r="DEP82" s="4"/>
      <c r="DEQ82" s="4"/>
      <c r="DER82" s="4"/>
      <c r="DES82" s="4"/>
      <c r="DET82" s="4"/>
      <c r="DEU82" s="4"/>
      <c r="DEV82" s="4"/>
      <c r="DEW82" s="4"/>
      <c r="DEX82" s="4"/>
      <c r="DEY82" s="4"/>
      <c r="DEZ82" s="4"/>
      <c r="DFA82" s="4"/>
      <c r="DFB82" s="4"/>
      <c r="DFC82" s="4"/>
      <c r="DFD82" s="4"/>
      <c r="DFE82" s="4"/>
      <c r="DFF82" s="4"/>
      <c r="DFG82" s="4"/>
      <c r="DFH82" s="4"/>
      <c r="DFI82" s="4"/>
      <c r="DFJ82" s="4"/>
      <c r="DFK82" s="4"/>
      <c r="DFL82" s="4"/>
      <c r="DFM82" s="4"/>
      <c r="DFN82" s="4"/>
      <c r="DFO82" s="4"/>
      <c r="DFP82" s="4"/>
      <c r="DFQ82" s="4"/>
      <c r="DFR82" s="4"/>
      <c r="DFS82" s="4"/>
      <c r="DFT82" s="4"/>
      <c r="DFU82" s="4"/>
      <c r="DFV82" s="4"/>
      <c r="DFW82" s="4"/>
      <c r="DFX82" s="4"/>
      <c r="DFY82" s="4"/>
      <c r="DFZ82" s="4"/>
      <c r="DGA82" s="4"/>
      <c r="DGB82" s="4"/>
      <c r="DGC82" s="4"/>
      <c r="DGD82" s="4"/>
      <c r="DGE82" s="4"/>
      <c r="DGF82" s="4"/>
      <c r="DGG82" s="4"/>
      <c r="DGH82" s="4"/>
      <c r="DGI82" s="4"/>
      <c r="DGJ82" s="4"/>
      <c r="DGK82" s="4"/>
      <c r="DGL82" s="4"/>
      <c r="DGM82" s="4"/>
      <c r="DGN82" s="4"/>
      <c r="DGO82" s="4"/>
      <c r="DGP82" s="4"/>
      <c r="DGQ82" s="4"/>
      <c r="DGR82" s="4"/>
      <c r="DGS82" s="4"/>
      <c r="DGT82" s="4"/>
      <c r="DGU82" s="4"/>
      <c r="DGV82" s="4"/>
      <c r="DGW82" s="4"/>
      <c r="DGX82" s="4"/>
      <c r="DGY82" s="4"/>
      <c r="DGZ82" s="4"/>
      <c r="DHA82" s="4"/>
      <c r="DHB82" s="4"/>
      <c r="DHC82" s="4"/>
      <c r="DHD82" s="4"/>
      <c r="DHE82" s="4"/>
      <c r="DHF82" s="4"/>
      <c r="DHG82" s="4"/>
      <c r="DHH82" s="4"/>
      <c r="DHI82" s="4"/>
      <c r="DHJ82" s="4"/>
      <c r="DHK82" s="4"/>
      <c r="DHL82" s="4"/>
      <c r="DHM82" s="4"/>
      <c r="DHN82" s="4"/>
      <c r="DHO82" s="4"/>
      <c r="DHP82" s="4"/>
      <c r="DHQ82" s="4"/>
      <c r="DHR82" s="4"/>
      <c r="DHS82" s="4"/>
      <c r="DHT82" s="4"/>
      <c r="DHU82" s="4"/>
      <c r="DHV82" s="4"/>
      <c r="DHW82" s="4"/>
      <c r="DHX82" s="4"/>
      <c r="DHY82" s="4"/>
      <c r="DHZ82" s="4"/>
      <c r="DIA82" s="4"/>
      <c r="DIB82" s="4"/>
      <c r="DIC82" s="4"/>
      <c r="DID82" s="4"/>
      <c r="DIE82" s="4"/>
      <c r="DIF82" s="4"/>
      <c r="DIG82" s="4"/>
      <c r="DIH82" s="4"/>
      <c r="DII82" s="4"/>
      <c r="DIJ82" s="4"/>
      <c r="DIK82" s="4"/>
      <c r="DIL82" s="4"/>
      <c r="DIM82" s="4"/>
      <c r="DIN82" s="4"/>
      <c r="DIO82" s="4"/>
      <c r="DIP82" s="4"/>
      <c r="DIQ82" s="4"/>
      <c r="DIR82" s="4"/>
      <c r="DIS82" s="4"/>
      <c r="DIT82" s="4"/>
      <c r="DIU82" s="4"/>
      <c r="DIV82" s="4"/>
      <c r="DIW82" s="4"/>
      <c r="DIX82" s="4"/>
      <c r="DIY82" s="4"/>
      <c r="DIZ82" s="4"/>
      <c r="DJA82" s="4"/>
      <c r="DJB82" s="4"/>
      <c r="DJC82" s="4"/>
      <c r="DJD82" s="4"/>
      <c r="DJE82" s="4"/>
      <c r="DJF82" s="4"/>
      <c r="DJG82" s="4"/>
      <c r="DJH82" s="4"/>
      <c r="DJI82" s="4"/>
      <c r="DJJ82" s="4"/>
      <c r="DJK82" s="4"/>
      <c r="DJL82" s="4"/>
      <c r="DJM82" s="4"/>
      <c r="DJN82" s="4"/>
      <c r="DJO82" s="4"/>
      <c r="DJP82" s="4"/>
      <c r="DJQ82" s="4"/>
      <c r="DJR82" s="4"/>
      <c r="DJS82" s="4"/>
      <c r="DJT82" s="4"/>
      <c r="DJU82" s="4"/>
      <c r="DJV82" s="4"/>
      <c r="DJW82" s="4"/>
      <c r="DJX82" s="4"/>
      <c r="DJY82" s="4"/>
      <c r="DJZ82" s="4"/>
      <c r="DKA82" s="4"/>
      <c r="DKB82" s="4"/>
      <c r="DKC82" s="4"/>
      <c r="DKD82" s="4"/>
      <c r="DKE82" s="4"/>
      <c r="DKF82" s="4"/>
      <c r="DKG82" s="4"/>
      <c r="DKH82" s="4"/>
      <c r="DKI82" s="4"/>
      <c r="DKJ82" s="4"/>
      <c r="DKK82" s="4"/>
      <c r="DKL82" s="4"/>
      <c r="DKM82" s="4"/>
      <c r="DKN82" s="4"/>
      <c r="DKO82" s="4"/>
      <c r="DKP82" s="4"/>
      <c r="DKQ82" s="4"/>
      <c r="DKR82" s="4"/>
      <c r="DKS82" s="4"/>
      <c r="DKT82" s="4"/>
      <c r="DKU82" s="4"/>
      <c r="DKV82" s="4"/>
      <c r="DKW82" s="4"/>
      <c r="DKX82" s="4"/>
      <c r="DKY82" s="4"/>
      <c r="DKZ82" s="4"/>
      <c r="DLA82" s="4"/>
      <c r="DLB82" s="4"/>
      <c r="DLC82" s="4"/>
      <c r="DLD82" s="4"/>
      <c r="DLE82" s="4"/>
      <c r="DLF82" s="4"/>
      <c r="DLG82" s="4"/>
      <c r="DLH82" s="4"/>
      <c r="DLI82" s="4"/>
      <c r="DLJ82" s="4"/>
      <c r="DLK82" s="4"/>
      <c r="DLL82" s="4"/>
      <c r="DLM82" s="4"/>
      <c r="DLN82" s="4"/>
      <c r="DLO82" s="4"/>
      <c r="DLP82" s="4"/>
      <c r="DLQ82" s="4"/>
      <c r="DLR82" s="4"/>
      <c r="DLS82" s="4"/>
      <c r="DLT82" s="4"/>
      <c r="DLU82" s="4"/>
      <c r="DLV82" s="4"/>
      <c r="DLW82" s="4"/>
      <c r="DLX82" s="4"/>
      <c r="DLY82" s="4"/>
      <c r="DLZ82" s="4"/>
      <c r="DMA82" s="4"/>
      <c r="DMB82" s="4"/>
      <c r="DMC82" s="4"/>
      <c r="DMD82" s="4"/>
      <c r="DME82" s="4"/>
      <c r="DMF82" s="4"/>
      <c r="DMG82" s="4"/>
      <c r="DMH82" s="4"/>
      <c r="DMI82" s="4"/>
      <c r="DMJ82" s="4"/>
      <c r="DMK82" s="4"/>
      <c r="DML82" s="4"/>
      <c r="DMM82" s="4"/>
      <c r="DMN82" s="4"/>
      <c r="DMO82" s="4"/>
      <c r="DMP82" s="4"/>
      <c r="DMQ82" s="4"/>
      <c r="DMR82" s="4"/>
      <c r="DMS82" s="4"/>
      <c r="DMT82" s="4"/>
      <c r="DMU82" s="4"/>
      <c r="DMV82" s="4"/>
      <c r="DMW82" s="4"/>
      <c r="DMX82" s="4"/>
      <c r="DMY82" s="4"/>
      <c r="DMZ82" s="4"/>
      <c r="DNA82" s="4"/>
      <c r="DNB82" s="4"/>
      <c r="DNC82" s="4"/>
      <c r="DND82" s="4"/>
      <c r="DNE82" s="4"/>
      <c r="DNF82" s="4"/>
      <c r="DNG82" s="4"/>
      <c r="DNH82" s="4"/>
      <c r="DNI82" s="4"/>
      <c r="DNJ82" s="4"/>
      <c r="DNK82" s="4"/>
      <c r="DNL82" s="4"/>
      <c r="DNM82" s="4"/>
      <c r="DNN82" s="4"/>
      <c r="DNO82" s="4"/>
      <c r="DNP82" s="4"/>
      <c r="DNQ82" s="4"/>
      <c r="DNR82" s="4"/>
      <c r="DNS82" s="4"/>
      <c r="DNT82" s="4"/>
      <c r="DNU82" s="4"/>
      <c r="DNV82" s="4"/>
      <c r="DNW82" s="4"/>
      <c r="DNX82" s="4"/>
      <c r="DNY82" s="4"/>
      <c r="DNZ82" s="4"/>
      <c r="DOA82" s="4"/>
      <c r="DOB82" s="4"/>
      <c r="DOC82" s="4"/>
      <c r="DOD82" s="4"/>
      <c r="DOE82" s="4"/>
      <c r="DOF82" s="4"/>
      <c r="DOG82" s="4"/>
      <c r="DOH82" s="4"/>
      <c r="DOI82" s="4"/>
      <c r="DOJ82" s="4"/>
      <c r="DOK82" s="4"/>
      <c r="DOL82" s="4"/>
      <c r="DOM82" s="4"/>
      <c r="DON82" s="4"/>
      <c r="DOO82" s="4"/>
      <c r="DOP82" s="4"/>
      <c r="DOQ82" s="4"/>
      <c r="DOR82" s="4"/>
      <c r="DOS82" s="4"/>
      <c r="DOT82" s="4"/>
      <c r="DOU82" s="4"/>
      <c r="DOV82" s="4"/>
      <c r="DOW82" s="4"/>
      <c r="DOX82" s="4"/>
      <c r="DOY82" s="4"/>
      <c r="DOZ82" s="4"/>
      <c r="DPA82" s="4"/>
      <c r="DPB82" s="4"/>
      <c r="DPC82" s="4"/>
      <c r="DPD82" s="4"/>
      <c r="DPE82" s="4"/>
      <c r="DPF82" s="4"/>
      <c r="DPG82" s="4"/>
      <c r="DPH82" s="4"/>
      <c r="DPI82" s="4"/>
      <c r="DPJ82" s="4"/>
      <c r="DPK82" s="4"/>
      <c r="DPL82" s="4"/>
      <c r="DPM82" s="4"/>
      <c r="DPN82" s="4"/>
      <c r="DPO82" s="4"/>
      <c r="DPP82" s="4"/>
      <c r="DPQ82" s="4"/>
      <c r="DPR82" s="4"/>
      <c r="DPS82" s="4"/>
      <c r="DPT82" s="4"/>
      <c r="DPU82" s="4"/>
      <c r="DPV82" s="4"/>
      <c r="DPW82" s="4"/>
      <c r="DPX82" s="4"/>
      <c r="DPY82" s="4"/>
      <c r="DPZ82" s="4"/>
      <c r="DQA82" s="4"/>
      <c r="DQB82" s="4"/>
      <c r="DQC82" s="4"/>
      <c r="DQD82" s="4"/>
      <c r="DQE82" s="4"/>
      <c r="DQF82" s="4"/>
      <c r="DQG82" s="4"/>
      <c r="DQH82" s="4"/>
      <c r="DQI82" s="4"/>
      <c r="DQJ82" s="4"/>
      <c r="DQK82" s="4"/>
      <c r="DQL82" s="4"/>
      <c r="DQM82" s="4"/>
      <c r="DQN82" s="4"/>
      <c r="DQO82" s="4"/>
      <c r="DQP82" s="4"/>
      <c r="DQQ82" s="4"/>
      <c r="DQR82" s="4"/>
      <c r="DQS82" s="4"/>
      <c r="DQT82" s="4"/>
      <c r="DQU82" s="4"/>
      <c r="DQV82" s="4"/>
      <c r="DQW82" s="4"/>
      <c r="DQX82" s="4"/>
      <c r="DQY82" s="4"/>
      <c r="DQZ82" s="4"/>
      <c r="DRA82" s="4"/>
      <c r="DRB82" s="4"/>
      <c r="DRC82" s="4"/>
      <c r="DRD82" s="4"/>
      <c r="DRE82" s="4"/>
      <c r="DRF82" s="4"/>
      <c r="DRG82" s="4"/>
      <c r="DRH82" s="4"/>
      <c r="DRI82" s="4"/>
      <c r="DRJ82" s="4"/>
      <c r="DRK82" s="4"/>
      <c r="DRL82" s="4"/>
      <c r="DRM82" s="4"/>
      <c r="DRN82" s="4"/>
      <c r="DRO82" s="4"/>
      <c r="DRP82" s="4"/>
      <c r="DRQ82" s="4"/>
      <c r="DRR82" s="4"/>
      <c r="DRS82" s="4"/>
      <c r="DRT82" s="4"/>
      <c r="DRU82" s="4"/>
      <c r="DRV82" s="4"/>
      <c r="DRW82" s="4"/>
      <c r="DRX82" s="4"/>
      <c r="DRY82" s="4"/>
      <c r="DRZ82" s="4"/>
      <c r="DSA82" s="4"/>
      <c r="DSB82" s="4"/>
      <c r="DSC82" s="4"/>
      <c r="DSD82" s="4"/>
      <c r="DSE82" s="4"/>
      <c r="DSF82" s="4"/>
      <c r="DSG82" s="4"/>
      <c r="DSH82" s="4"/>
      <c r="DSI82" s="4"/>
      <c r="DSJ82" s="4"/>
      <c r="DSK82" s="4"/>
      <c r="DSL82" s="4"/>
      <c r="DSM82" s="4"/>
      <c r="DSN82" s="4"/>
      <c r="DSO82" s="4"/>
      <c r="DSP82" s="4"/>
      <c r="DSQ82" s="4"/>
      <c r="DSR82" s="4"/>
      <c r="DSS82" s="4"/>
      <c r="DST82" s="4"/>
      <c r="DSU82" s="4"/>
      <c r="DSV82" s="4"/>
      <c r="DSW82" s="4"/>
      <c r="DSX82" s="4"/>
      <c r="DSY82" s="4"/>
      <c r="DSZ82" s="4"/>
      <c r="DTA82" s="4"/>
      <c r="DTB82" s="4"/>
      <c r="DTC82" s="4"/>
      <c r="DTD82" s="4"/>
      <c r="DTE82" s="4"/>
      <c r="DTF82" s="4"/>
      <c r="DTG82" s="4"/>
      <c r="DTH82" s="4"/>
      <c r="DTI82" s="4"/>
      <c r="DTJ82" s="4"/>
      <c r="DTK82" s="4"/>
      <c r="DTL82" s="4"/>
      <c r="DTM82" s="4"/>
      <c r="DTN82" s="4"/>
      <c r="DTO82" s="4"/>
      <c r="DTP82" s="4"/>
      <c r="DTQ82" s="4"/>
      <c r="DTR82" s="4"/>
      <c r="DTS82" s="4"/>
      <c r="DTT82" s="4"/>
      <c r="DTU82" s="4"/>
      <c r="DTV82" s="4"/>
      <c r="DTW82" s="4"/>
      <c r="DTX82" s="4"/>
      <c r="DTY82" s="4"/>
      <c r="DTZ82" s="4"/>
      <c r="DUA82" s="4"/>
      <c r="DUB82" s="4"/>
      <c r="DUC82" s="4"/>
      <c r="DUD82" s="4"/>
      <c r="DUE82" s="4"/>
      <c r="DUF82" s="4"/>
      <c r="DUG82" s="4"/>
      <c r="DUH82" s="4"/>
      <c r="DUI82" s="4"/>
      <c r="DUJ82" s="4"/>
      <c r="DUK82" s="4"/>
      <c r="DUL82" s="4"/>
      <c r="DUM82" s="4"/>
      <c r="DUN82" s="4"/>
      <c r="DUO82" s="4"/>
      <c r="DUP82" s="4"/>
      <c r="DUQ82" s="4"/>
      <c r="DUR82" s="4"/>
      <c r="DUS82" s="4"/>
      <c r="DUT82" s="4"/>
      <c r="DUU82" s="4"/>
      <c r="DUV82" s="4"/>
      <c r="DUW82" s="4"/>
      <c r="DUX82" s="4"/>
      <c r="DUY82" s="4"/>
      <c r="DUZ82" s="4"/>
      <c r="DVA82" s="4"/>
      <c r="DVB82" s="4"/>
      <c r="DVC82" s="4"/>
      <c r="DVD82" s="4"/>
      <c r="DVE82" s="4"/>
      <c r="DVF82" s="4"/>
      <c r="DVG82" s="4"/>
      <c r="DVH82" s="4"/>
      <c r="DVI82" s="4"/>
      <c r="DVJ82" s="4"/>
      <c r="DVK82" s="4"/>
      <c r="DVL82" s="4"/>
      <c r="DVM82" s="4"/>
      <c r="DVN82" s="4"/>
      <c r="DVO82" s="4"/>
      <c r="DVP82" s="4"/>
      <c r="DVQ82" s="4"/>
      <c r="DVR82" s="4"/>
      <c r="DVS82" s="4"/>
      <c r="DVT82" s="4"/>
      <c r="DVU82" s="4"/>
      <c r="DVV82" s="4"/>
      <c r="DVW82" s="4"/>
      <c r="DVX82" s="4"/>
      <c r="DVY82" s="4"/>
      <c r="DVZ82" s="4"/>
      <c r="DWA82" s="4"/>
      <c r="DWB82" s="4"/>
      <c r="DWC82" s="4"/>
      <c r="DWD82" s="4"/>
      <c r="DWE82" s="4"/>
      <c r="DWF82" s="4"/>
      <c r="DWG82" s="4"/>
      <c r="DWH82" s="4"/>
      <c r="DWI82" s="4"/>
      <c r="DWJ82" s="4"/>
      <c r="DWK82" s="4"/>
      <c r="DWL82" s="4"/>
      <c r="DWM82" s="4"/>
      <c r="DWN82" s="4"/>
      <c r="DWO82" s="4"/>
      <c r="DWP82" s="4"/>
      <c r="DWQ82" s="4"/>
      <c r="DWR82" s="4"/>
      <c r="DWS82" s="4"/>
      <c r="DWT82" s="4"/>
      <c r="DWU82" s="4"/>
      <c r="DWV82" s="4"/>
      <c r="DWW82" s="4"/>
      <c r="DWX82" s="4"/>
      <c r="DWY82" s="4"/>
      <c r="DWZ82" s="4"/>
      <c r="DXA82" s="4"/>
      <c r="DXB82" s="4"/>
      <c r="DXC82" s="4"/>
      <c r="DXD82" s="4"/>
      <c r="DXE82" s="4"/>
      <c r="DXF82" s="4"/>
      <c r="DXG82" s="4"/>
      <c r="DXH82" s="4"/>
      <c r="DXI82" s="4"/>
      <c r="DXJ82" s="4"/>
      <c r="DXK82" s="4"/>
      <c r="DXL82" s="4"/>
      <c r="DXM82" s="4"/>
      <c r="DXN82" s="4"/>
      <c r="DXO82" s="4"/>
      <c r="DXP82" s="4"/>
      <c r="DXQ82" s="4"/>
      <c r="DXR82" s="4"/>
      <c r="DXS82" s="4"/>
      <c r="DXT82" s="4"/>
      <c r="DXU82" s="4"/>
      <c r="DXV82" s="4"/>
      <c r="DXW82" s="4"/>
      <c r="DXX82" s="4"/>
      <c r="DXY82" s="4"/>
      <c r="DXZ82" s="4"/>
      <c r="DYA82" s="4"/>
      <c r="DYB82" s="4"/>
      <c r="DYC82" s="4"/>
      <c r="DYD82" s="4"/>
      <c r="DYE82" s="4"/>
      <c r="DYF82" s="4"/>
      <c r="DYG82" s="4"/>
      <c r="DYH82" s="4"/>
      <c r="DYI82" s="4"/>
      <c r="DYJ82" s="4"/>
      <c r="DYK82" s="4"/>
      <c r="DYL82" s="4"/>
      <c r="DYM82" s="4"/>
      <c r="DYN82" s="4"/>
      <c r="DYO82" s="4"/>
      <c r="DYP82" s="4"/>
      <c r="DYQ82" s="4"/>
      <c r="DYR82" s="4"/>
      <c r="DYS82" s="4"/>
      <c r="DYT82" s="4"/>
      <c r="DYU82" s="4"/>
      <c r="DYV82" s="4"/>
      <c r="DYW82" s="4"/>
      <c r="DYX82" s="4"/>
      <c r="DYY82" s="4"/>
      <c r="DYZ82" s="4"/>
      <c r="DZA82" s="4"/>
      <c r="DZB82" s="4"/>
      <c r="DZC82" s="4"/>
      <c r="DZD82" s="4"/>
      <c r="DZE82" s="4"/>
      <c r="DZF82" s="4"/>
      <c r="DZG82" s="4"/>
      <c r="DZH82" s="4"/>
      <c r="DZI82" s="4"/>
      <c r="DZJ82" s="4"/>
      <c r="DZK82" s="4"/>
      <c r="DZL82" s="4"/>
      <c r="DZM82" s="4"/>
      <c r="DZN82" s="4"/>
      <c r="DZO82" s="4"/>
      <c r="DZP82" s="4"/>
      <c r="DZQ82" s="4"/>
      <c r="DZR82" s="4"/>
      <c r="DZS82" s="4"/>
      <c r="DZT82" s="4"/>
      <c r="DZU82" s="4"/>
      <c r="DZV82" s="4"/>
      <c r="DZW82" s="4"/>
      <c r="DZX82" s="4"/>
      <c r="DZY82" s="4"/>
      <c r="DZZ82" s="4"/>
      <c r="EAA82" s="4"/>
      <c r="EAB82" s="4"/>
      <c r="EAC82" s="4"/>
      <c r="EAD82" s="4"/>
      <c r="EAE82" s="4"/>
      <c r="EAF82" s="4"/>
      <c r="EAG82" s="4"/>
      <c r="EAH82" s="4"/>
      <c r="EAI82" s="4"/>
      <c r="EAJ82" s="4"/>
      <c r="EAK82" s="4"/>
      <c r="EAL82" s="4"/>
      <c r="EAM82" s="4"/>
      <c r="EAN82" s="4"/>
      <c r="EAO82" s="4"/>
      <c r="EAP82" s="4"/>
      <c r="EAQ82" s="4"/>
      <c r="EAR82" s="4"/>
      <c r="EAS82" s="4"/>
      <c r="EAT82" s="4"/>
      <c r="EAU82" s="4"/>
      <c r="EAV82" s="4"/>
      <c r="EAW82" s="4"/>
      <c r="EAX82" s="4"/>
      <c r="EAY82" s="4"/>
      <c r="EAZ82" s="4"/>
      <c r="EBA82" s="4"/>
      <c r="EBB82" s="4"/>
      <c r="EBC82" s="4"/>
      <c r="EBD82" s="4"/>
      <c r="EBE82" s="4"/>
      <c r="EBF82" s="4"/>
      <c r="EBG82" s="4"/>
      <c r="EBH82" s="4"/>
      <c r="EBI82" s="4"/>
      <c r="EBJ82" s="4"/>
      <c r="EBK82" s="4"/>
      <c r="EBL82" s="4"/>
      <c r="EBM82" s="4"/>
      <c r="EBN82" s="4"/>
      <c r="EBO82" s="4"/>
      <c r="EBP82" s="4"/>
      <c r="EBQ82" s="4"/>
      <c r="EBR82" s="4"/>
      <c r="EBS82" s="4"/>
      <c r="EBT82" s="4"/>
      <c r="EBU82" s="4"/>
      <c r="EBV82" s="4"/>
      <c r="EBW82" s="4"/>
      <c r="EBX82" s="4"/>
      <c r="EBY82" s="4"/>
      <c r="EBZ82" s="4"/>
      <c r="ECA82" s="4"/>
      <c r="ECB82" s="4"/>
      <c r="ECC82" s="4"/>
      <c r="ECD82" s="4"/>
      <c r="ECE82" s="4"/>
      <c r="ECF82" s="4"/>
      <c r="ECG82" s="4"/>
      <c r="ECH82" s="4"/>
      <c r="ECI82" s="4"/>
      <c r="ECJ82" s="4"/>
      <c r="ECK82" s="4"/>
      <c r="ECL82" s="4"/>
      <c r="ECM82" s="4"/>
      <c r="ECN82" s="4"/>
      <c r="ECO82" s="4"/>
      <c r="ECP82" s="4"/>
      <c r="ECQ82" s="4"/>
      <c r="ECR82" s="4"/>
      <c r="ECS82" s="4"/>
      <c r="ECT82" s="4"/>
      <c r="ECU82" s="4"/>
      <c r="ECV82" s="4"/>
      <c r="ECW82" s="4"/>
      <c r="ECX82" s="4"/>
      <c r="ECY82" s="4"/>
      <c r="ECZ82" s="4"/>
      <c r="EDA82" s="4"/>
      <c r="EDB82" s="4"/>
      <c r="EDC82" s="4"/>
      <c r="EDD82" s="4"/>
      <c r="EDE82" s="4"/>
      <c r="EDF82" s="4"/>
      <c r="EDG82" s="4"/>
      <c r="EDH82" s="4"/>
      <c r="EDI82" s="4"/>
      <c r="EDJ82" s="4"/>
      <c r="EDK82" s="4"/>
      <c r="EDL82" s="4"/>
      <c r="EDM82" s="4"/>
      <c r="EDN82" s="4"/>
      <c r="EDO82" s="4"/>
      <c r="EDP82" s="4"/>
      <c r="EDQ82" s="4"/>
      <c r="EDR82" s="4"/>
      <c r="EDS82" s="4"/>
      <c r="EDT82" s="4"/>
      <c r="EDU82" s="4"/>
      <c r="EDV82" s="4"/>
      <c r="EDW82" s="4"/>
      <c r="EDX82" s="4"/>
      <c r="EDY82" s="4"/>
      <c r="EDZ82" s="4"/>
      <c r="EEA82" s="4"/>
      <c r="EEB82" s="4"/>
      <c r="EEC82" s="4"/>
      <c r="EED82" s="4"/>
      <c r="EEE82" s="4"/>
      <c r="EEF82" s="4"/>
      <c r="EEG82" s="4"/>
      <c r="EEH82" s="4"/>
      <c r="EEI82" s="4"/>
      <c r="EEJ82" s="4"/>
      <c r="EEK82" s="4"/>
      <c r="EEL82" s="4"/>
      <c r="EEM82" s="4"/>
      <c r="EEN82" s="4"/>
      <c r="EEO82" s="4"/>
      <c r="EEP82" s="4"/>
      <c r="EEQ82" s="4"/>
      <c r="EER82" s="4"/>
      <c r="EES82" s="4"/>
      <c r="EET82" s="4"/>
      <c r="EEU82" s="4"/>
      <c r="EEV82" s="4"/>
      <c r="EEW82" s="4"/>
      <c r="EEX82" s="4"/>
      <c r="EEY82" s="4"/>
      <c r="EEZ82" s="4"/>
      <c r="EFA82" s="4"/>
      <c r="EFB82" s="4"/>
      <c r="EFC82" s="4"/>
      <c r="EFD82" s="4"/>
      <c r="EFE82" s="4"/>
      <c r="EFF82" s="4"/>
      <c r="EFG82" s="4"/>
      <c r="EFH82" s="4"/>
      <c r="EFI82" s="4"/>
      <c r="EFJ82" s="4"/>
      <c r="EFK82" s="4"/>
      <c r="EFL82" s="4"/>
      <c r="EFM82" s="4"/>
      <c r="EFN82" s="4"/>
      <c r="EFO82" s="4"/>
      <c r="EFP82" s="4"/>
      <c r="EFQ82" s="4"/>
      <c r="EFR82" s="4"/>
      <c r="EFS82" s="4"/>
      <c r="EFT82" s="4"/>
      <c r="EFU82" s="4"/>
      <c r="EFV82" s="4"/>
      <c r="EFW82" s="4"/>
      <c r="EFX82" s="4"/>
      <c r="EFY82" s="4"/>
      <c r="EFZ82" s="4"/>
      <c r="EGA82" s="4"/>
      <c r="EGB82" s="4"/>
      <c r="EGC82" s="4"/>
      <c r="EGD82" s="4"/>
      <c r="EGE82" s="4"/>
      <c r="EGF82" s="4"/>
      <c r="EGG82" s="4"/>
      <c r="EGH82" s="4"/>
      <c r="EGI82" s="4"/>
      <c r="EGJ82" s="4"/>
      <c r="EGK82" s="4"/>
      <c r="EGL82" s="4"/>
      <c r="EGM82" s="4"/>
      <c r="EGN82" s="4"/>
      <c r="EGO82" s="4"/>
      <c r="EGP82" s="4"/>
      <c r="EGQ82" s="4"/>
      <c r="EGR82" s="4"/>
      <c r="EGS82" s="4"/>
      <c r="EGT82" s="4"/>
      <c r="EGU82" s="4"/>
      <c r="EGV82" s="4"/>
      <c r="EGW82" s="4"/>
      <c r="EGX82" s="4"/>
      <c r="EGY82" s="4"/>
      <c r="EGZ82" s="4"/>
      <c r="EHA82" s="4"/>
      <c r="EHB82" s="4"/>
      <c r="EHC82" s="4"/>
      <c r="EHD82" s="4"/>
      <c r="EHE82" s="4"/>
      <c r="EHF82" s="4"/>
      <c r="EHG82" s="4"/>
      <c r="EHH82" s="4"/>
      <c r="EHI82" s="4"/>
      <c r="EHJ82" s="4"/>
      <c r="EHK82" s="4"/>
      <c r="EHL82" s="4"/>
      <c r="EHM82" s="4"/>
      <c r="EHN82" s="4"/>
      <c r="EHO82" s="4"/>
      <c r="EHP82" s="4"/>
      <c r="EHQ82" s="4"/>
      <c r="EHR82" s="4"/>
      <c r="EHS82" s="4"/>
      <c r="EHT82" s="4"/>
      <c r="EHU82" s="4"/>
      <c r="EHV82" s="4"/>
      <c r="EHW82" s="4"/>
      <c r="EHX82" s="4"/>
      <c r="EHY82" s="4"/>
      <c r="EHZ82" s="4"/>
      <c r="EIA82" s="4"/>
      <c r="EIB82" s="4"/>
      <c r="EIC82" s="4"/>
      <c r="EID82" s="4"/>
      <c r="EIE82" s="4"/>
      <c r="EIF82" s="4"/>
      <c r="EIG82" s="4"/>
      <c r="EIH82" s="4"/>
      <c r="EII82" s="4"/>
      <c r="EIJ82" s="4"/>
      <c r="EIK82" s="4"/>
      <c r="EIL82" s="4"/>
      <c r="EIM82" s="4"/>
      <c r="EIN82" s="4"/>
      <c r="EIO82" s="4"/>
      <c r="EIP82" s="4"/>
      <c r="EIQ82" s="4"/>
      <c r="EIR82" s="4"/>
      <c r="EIS82" s="4"/>
      <c r="EIT82" s="4"/>
      <c r="EIU82" s="4"/>
      <c r="EIV82" s="4"/>
      <c r="EIW82" s="4"/>
      <c r="EIX82" s="4"/>
      <c r="EIY82" s="4"/>
      <c r="EIZ82" s="4"/>
      <c r="EJA82" s="4"/>
      <c r="EJB82" s="4"/>
      <c r="EJC82" s="4"/>
      <c r="EJD82" s="4"/>
      <c r="EJE82" s="4"/>
      <c r="EJF82" s="4"/>
      <c r="EJG82" s="4"/>
      <c r="EJH82" s="4"/>
      <c r="EJI82" s="4"/>
      <c r="EJJ82" s="4"/>
      <c r="EJK82" s="4"/>
      <c r="EJL82" s="4"/>
      <c r="EJM82" s="4"/>
      <c r="EJN82" s="4"/>
      <c r="EJO82" s="4"/>
      <c r="EJP82" s="4"/>
      <c r="EJQ82" s="4"/>
      <c r="EJR82" s="4"/>
      <c r="EJS82" s="4"/>
      <c r="EJT82" s="4"/>
      <c r="EJU82" s="4"/>
      <c r="EJV82" s="4"/>
      <c r="EJW82" s="4"/>
      <c r="EJX82" s="4"/>
      <c r="EJY82" s="4"/>
      <c r="EJZ82" s="4"/>
      <c r="EKA82" s="4"/>
      <c r="EKB82" s="4"/>
      <c r="EKC82" s="4"/>
      <c r="EKD82" s="4"/>
      <c r="EKE82" s="4"/>
      <c r="EKF82" s="4"/>
      <c r="EKG82" s="4"/>
      <c r="EKH82" s="4"/>
      <c r="EKI82" s="4"/>
      <c r="EKJ82" s="4"/>
      <c r="EKK82" s="4"/>
      <c r="EKL82" s="4"/>
      <c r="EKM82" s="4"/>
      <c r="EKN82" s="4"/>
      <c r="EKO82" s="4"/>
      <c r="EKP82" s="4"/>
      <c r="EKQ82" s="4"/>
      <c r="EKR82" s="4"/>
      <c r="EKS82" s="4"/>
      <c r="EKT82" s="4"/>
      <c r="EKU82" s="4"/>
      <c r="EKV82" s="4"/>
      <c r="EKW82" s="4"/>
      <c r="EKX82" s="4"/>
      <c r="EKY82" s="4"/>
      <c r="EKZ82" s="4"/>
      <c r="ELA82" s="4"/>
      <c r="ELB82" s="4"/>
      <c r="ELC82" s="4"/>
      <c r="ELD82" s="4"/>
      <c r="ELE82" s="4"/>
      <c r="ELF82" s="4"/>
      <c r="ELG82" s="4"/>
      <c r="ELH82" s="4"/>
      <c r="ELI82" s="4"/>
      <c r="ELJ82" s="4"/>
      <c r="ELK82" s="4"/>
      <c r="ELL82" s="4"/>
      <c r="ELM82" s="4"/>
      <c r="ELN82" s="4"/>
      <c r="ELO82" s="4"/>
      <c r="ELP82" s="4"/>
      <c r="ELQ82" s="4"/>
      <c r="ELR82" s="4"/>
      <c r="ELS82" s="4"/>
      <c r="ELT82" s="4"/>
      <c r="ELU82" s="4"/>
      <c r="ELV82" s="4"/>
      <c r="ELW82" s="4"/>
      <c r="ELX82" s="4"/>
      <c r="ELY82" s="4"/>
      <c r="ELZ82" s="4"/>
      <c r="EMA82" s="4"/>
      <c r="EMB82" s="4"/>
      <c r="EMC82" s="4"/>
      <c r="EMD82" s="4"/>
      <c r="EME82" s="4"/>
      <c r="EMF82" s="4"/>
      <c r="EMG82" s="4"/>
      <c r="EMH82" s="4"/>
      <c r="EMI82" s="4"/>
      <c r="EMJ82" s="4"/>
      <c r="EMK82" s="4"/>
      <c r="EML82" s="4"/>
      <c r="EMM82" s="4"/>
      <c r="EMN82" s="4"/>
      <c r="EMO82" s="4"/>
      <c r="EMP82" s="4"/>
      <c r="EMQ82" s="4"/>
      <c r="EMR82" s="4"/>
      <c r="EMS82" s="4"/>
      <c r="EMT82" s="4"/>
      <c r="EMU82" s="4"/>
      <c r="EMV82" s="4"/>
      <c r="EMW82" s="4"/>
      <c r="EMX82" s="4"/>
      <c r="EMY82" s="4"/>
      <c r="EMZ82" s="4"/>
      <c r="ENA82" s="4"/>
      <c r="ENB82" s="4"/>
      <c r="ENC82" s="4"/>
      <c r="END82" s="4"/>
      <c r="ENE82" s="4"/>
      <c r="ENF82" s="4"/>
      <c r="ENG82" s="4"/>
      <c r="ENH82" s="4"/>
      <c r="ENI82" s="4"/>
      <c r="ENJ82" s="4"/>
      <c r="ENK82" s="4"/>
      <c r="ENL82" s="4"/>
      <c r="ENM82" s="4"/>
      <c r="ENN82" s="4"/>
      <c r="ENO82" s="4"/>
      <c r="ENP82" s="4"/>
      <c r="ENQ82" s="4"/>
      <c r="ENR82" s="4"/>
      <c r="ENS82" s="4"/>
      <c r="ENT82" s="4"/>
      <c r="ENU82" s="4"/>
      <c r="ENV82" s="4"/>
      <c r="ENW82" s="4"/>
      <c r="ENX82" s="4"/>
      <c r="ENY82" s="4"/>
      <c r="ENZ82" s="4"/>
      <c r="EOA82" s="4"/>
      <c r="EOB82" s="4"/>
      <c r="EOC82" s="4"/>
      <c r="EOD82" s="4"/>
      <c r="EOE82" s="4"/>
      <c r="EOF82" s="4"/>
      <c r="EOG82" s="4"/>
      <c r="EOH82" s="4"/>
      <c r="EOI82" s="4"/>
      <c r="EOJ82" s="4"/>
      <c r="EOK82" s="4"/>
      <c r="EOL82" s="4"/>
      <c r="EOM82" s="4"/>
      <c r="EON82" s="4"/>
      <c r="EOO82" s="4"/>
      <c r="EOP82" s="4"/>
      <c r="EOQ82" s="4"/>
      <c r="EOR82" s="4"/>
      <c r="EOS82" s="4"/>
      <c r="EOT82" s="4"/>
      <c r="EOU82" s="4"/>
      <c r="EOV82" s="4"/>
      <c r="EOW82" s="4"/>
      <c r="EOX82" s="4"/>
      <c r="EOY82" s="4"/>
      <c r="EOZ82" s="4"/>
      <c r="EPA82" s="4"/>
      <c r="EPB82" s="4"/>
      <c r="EPC82" s="4"/>
      <c r="EPD82" s="4"/>
      <c r="EPE82" s="4"/>
      <c r="EPF82" s="4"/>
      <c r="EPG82" s="4"/>
      <c r="EPH82" s="4"/>
      <c r="EPI82" s="4"/>
      <c r="EPJ82" s="4"/>
      <c r="EPK82" s="4"/>
      <c r="EPL82" s="4"/>
      <c r="EPM82" s="4"/>
      <c r="EPN82" s="4"/>
      <c r="EPO82" s="4"/>
      <c r="EPP82" s="4"/>
      <c r="EPQ82" s="4"/>
      <c r="EPR82" s="4"/>
      <c r="EPS82" s="4"/>
      <c r="EPT82" s="4"/>
      <c r="EPU82" s="4"/>
      <c r="EPV82" s="4"/>
      <c r="EPW82" s="4"/>
      <c r="EPX82" s="4"/>
      <c r="EPY82" s="4"/>
      <c r="EPZ82" s="4"/>
      <c r="EQA82" s="4"/>
      <c r="EQB82" s="4"/>
      <c r="EQC82" s="4"/>
      <c r="EQD82" s="4"/>
      <c r="EQE82" s="4"/>
      <c r="EQF82" s="4"/>
      <c r="EQG82" s="4"/>
      <c r="EQH82" s="4"/>
      <c r="EQI82" s="4"/>
      <c r="EQJ82" s="4"/>
      <c r="EQK82" s="4"/>
      <c r="EQL82" s="4"/>
      <c r="EQM82" s="4"/>
      <c r="EQN82" s="4"/>
      <c r="EQO82" s="4"/>
      <c r="EQP82" s="4"/>
      <c r="EQQ82" s="4"/>
      <c r="EQR82" s="4"/>
      <c r="EQS82" s="4"/>
      <c r="EQT82" s="4"/>
      <c r="EQU82" s="4"/>
      <c r="EQV82" s="4"/>
      <c r="EQW82" s="4"/>
      <c r="EQX82" s="4"/>
      <c r="EQY82" s="4"/>
      <c r="EQZ82" s="4"/>
      <c r="ERA82" s="4"/>
      <c r="ERB82" s="4"/>
      <c r="ERC82" s="4"/>
      <c r="ERD82" s="4"/>
      <c r="ERE82" s="4"/>
      <c r="ERF82" s="4"/>
      <c r="ERG82" s="4"/>
      <c r="ERH82" s="4"/>
      <c r="ERI82" s="4"/>
      <c r="ERJ82" s="4"/>
      <c r="ERK82" s="4"/>
      <c r="ERL82" s="4"/>
      <c r="ERM82" s="4"/>
      <c r="ERN82" s="4"/>
      <c r="ERO82" s="4"/>
      <c r="ERP82" s="4"/>
      <c r="ERQ82" s="4"/>
      <c r="ERR82" s="4"/>
      <c r="ERS82" s="4"/>
      <c r="ERT82" s="4"/>
      <c r="ERU82" s="4"/>
      <c r="ERV82" s="4"/>
      <c r="ERW82" s="4"/>
      <c r="ERX82" s="4"/>
      <c r="ERY82" s="4"/>
      <c r="ERZ82" s="4"/>
      <c r="ESA82" s="4"/>
      <c r="ESB82" s="4"/>
      <c r="ESC82" s="4"/>
      <c r="ESD82" s="4"/>
      <c r="ESE82" s="4"/>
      <c r="ESF82" s="4"/>
      <c r="ESG82" s="4"/>
      <c r="ESH82" s="4"/>
      <c r="ESI82" s="4"/>
      <c r="ESJ82" s="4"/>
      <c r="ESK82" s="4"/>
      <c r="ESL82" s="4"/>
      <c r="ESM82" s="4"/>
      <c r="ESN82" s="4"/>
      <c r="ESO82" s="4"/>
      <c r="ESP82" s="4"/>
      <c r="ESQ82" s="4"/>
      <c r="ESR82" s="4"/>
      <c r="ESS82" s="4"/>
      <c r="EST82" s="4"/>
      <c r="ESU82" s="4"/>
      <c r="ESV82" s="4"/>
      <c r="ESW82" s="4"/>
      <c r="ESX82" s="4"/>
      <c r="ESY82" s="4"/>
      <c r="ESZ82" s="4"/>
      <c r="ETA82" s="4"/>
      <c r="ETB82" s="4"/>
      <c r="ETC82" s="4"/>
      <c r="ETD82" s="4"/>
      <c r="ETE82" s="4"/>
      <c r="ETF82" s="4"/>
      <c r="ETG82" s="4"/>
      <c r="ETH82" s="4"/>
      <c r="ETI82" s="4"/>
      <c r="ETJ82" s="4"/>
      <c r="ETK82" s="4"/>
      <c r="ETL82" s="4"/>
      <c r="ETM82" s="4"/>
      <c r="ETN82" s="4"/>
      <c r="ETO82" s="4"/>
      <c r="ETP82" s="4"/>
      <c r="ETQ82" s="4"/>
      <c r="ETR82" s="4"/>
      <c r="ETS82" s="4"/>
      <c r="ETT82" s="4"/>
      <c r="ETU82" s="4"/>
      <c r="ETV82" s="4"/>
      <c r="ETW82" s="4"/>
      <c r="ETX82" s="4"/>
      <c r="ETY82" s="4"/>
      <c r="ETZ82" s="4"/>
      <c r="EUA82" s="4"/>
      <c r="EUB82" s="4"/>
      <c r="EUC82" s="4"/>
      <c r="EUD82" s="4"/>
      <c r="EUE82" s="4"/>
      <c r="EUF82" s="4"/>
      <c r="EUG82" s="4"/>
      <c r="EUH82" s="4"/>
      <c r="EUI82" s="4"/>
      <c r="EUJ82" s="4"/>
      <c r="EUK82" s="4"/>
      <c r="EUL82" s="4"/>
      <c r="EUM82" s="4"/>
      <c r="EUN82" s="4"/>
      <c r="EUO82" s="4"/>
      <c r="EUP82" s="4"/>
      <c r="EUQ82" s="4"/>
      <c r="EUR82" s="4"/>
      <c r="EUS82" s="4"/>
      <c r="EUT82" s="4"/>
      <c r="EUU82" s="4"/>
      <c r="EUV82" s="4"/>
      <c r="EUW82" s="4"/>
      <c r="EUX82" s="4"/>
      <c r="EUY82" s="4"/>
      <c r="EUZ82" s="4"/>
      <c r="EVA82" s="4"/>
      <c r="EVB82" s="4"/>
      <c r="EVC82" s="4"/>
      <c r="EVD82" s="4"/>
      <c r="EVE82" s="4"/>
      <c r="EVF82" s="4"/>
      <c r="EVG82" s="4"/>
      <c r="EVH82" s="4"/>
      <c r="EVI82" s="4"/>
      <c r="EVJ82" s="4"/>
      <c r="EVK82" s="4"/>
      <c r="EVL82" s="4"/>
      <c r="EVM82" s="4"/>
      <c r="EVN82" s="4"/>
      <c r="EVO82" s="4"/>
      <c r="EVP82" s="4"/>
      <c r="EVQ82" s="4"/>
      <c r="EVR82" s="4"/>
      <c r="EVS82" s="4"/>
      <c r="EVT82" s="4"/>
      <c r="EVU82" s="4"/>
      <c r="EVV82" s="4"/>
      <c r="EVW82" s="4"/>
      <c r="EVX82" s="4"/>
      <c r="EVY82" s="4"/>
      <c r="EVZ82" s="4"/>
      <c r="EWA82" s="4"/>
      <c r="EWB82" s="4"/>
      <c r="EWC82" s="4"/>
      <c r="EWD82" s="4"/>
      <c r="EWE82" s="4"/>
      <c r="EWF82" s="4"/>
      <c r="EWG82" s="4"/>
      <c r="EWH82" s="4"/>
      <c r="EWI82" s="4"/>
      <c r="EWJ82" s="4"/>
      <c r="EWK82" s="4"/>
      <c r="EWL82" s="4"/>
      <c r="EWM82" s="4"/>
      <c r="EWN82" s="4"/>
      <c r="EWO82" s="4"/>
      <c r="EWP82" s="4"/>
      <c r="EWQ82" s="4"/>
      <c r="EWR82" s="4"/>
      <c r="EWS82" s="4"/>
      <c r="EWT82" s="4"/>
      <c r="EWU82" s="4"/>
      <c r="EWV82" s="4"/>
      <c r="EWW82" s="4"/>
      <c r="EWX82" s="4"/>
      <c r="EWY82" s="4"/>
      <c r="EWZ82" s="4"/>
      <c r="EXA82" s="4"/>
      <c r="EXB82" s="4"/>
      <c r="EXC82" s="4"/>
      <c r="EXD82" s="4"/>
      <c r="EXE82" s="4"/>
      <c r="EXF82" s="4"/>
      <c r="EXG82" s="4"/>
      <c r="EXH82" s="4"/>
      <c r="EXI82" s="4"/>
      <c r="EXJ82" s="4"/>
      <c r="EXK82" s="4"/>
      <c r="EXL82" s="4"/>
      <c r="EXM82" s="4"/>
      <c r="EXN82" s="4"/>
      <c r="EXO82" s="4"/>
      <c r="EXP82" s="4"/>
      <c r="EXQ82" s="4"/>
      <c r="EXR82" s="4"/>
      <c r="EXS82" s="4"/>
      <c r="EXT82" s="4"/>
      <c r="EXU82" s="4"/>
      <c r="EXV82" s="4"/>
      <c r="EXW82" s="4"/>
      <c r="EXX82" s="4"/>
      <c r="EXY82" s="4"/>
      <c r="EXZ82" s="4"/>
      <c r="EYA82" s="4"/>
      <c r="EYB82" s="4"/>
      <c r="EYC82" s="4"/>
      <c r="EYD82" s="4"/>
      <c r="EYE82" s="4"/>
      <c r="EYF82" s="4"/>
      <c r="EYG82" s="4"/>
      <c r="EYH82" s="4"/>
      <c r="EYI82" s="4"/>
      <c r="EYJ82" s="4"/>
      <c r="EYK82" s="4"/>
      <c r="EYL82" s="4"/>
      <c r="EYM82" s="4"/>
      <c r="EYN82" s="4"/>
      <c r="EYO82" s="4"/>
      <c r="EYP82" s="4"/>
      <c r="EYQ82" s="4"/>
      <c r="EYR82" s="4"/>
      <c r="EYS82" s="4"/>
      <c r="EYT82" s="4"/>
      <c r="EYU82" s="4"/>
      <c r="EYV82" s="4"/>
      <c r="EYW82" s="4"/>
      <c r="EYX82" s="4"/>
      <c r="EYY82" s="4"/>
      <c r="EYZ82" s="4"/>
      <c r="EZA82" s="4"/>
      <c r="EZB82" s="4"/>
      <c r="EZC82" s="4"/>
      <c r="EZD82" s="4"/>
      <c r="EZE82" s="4"/>
      <c r="EZF82" s="4"/>
      <c r="EZG82" s="4"/>
      <c r="EZH82" s="4"/>
      <c r="EZI82" s="4"/>
      <c r="EZJ82" s="4"/>
      <c r="EZK82" s="4"/>
      <c r="EZL82" s="4"/>
      <c r="EZM82" s="4"/>
      <c r="EZN82" s="4"/>
      <c r="EZO82" s="4"/>
      <c r="EZP82" s="4"/>
      <c r="EZQ82" s="4"/>
      <c r="EZR82" s="4"/>
      <c r="EZS82" s="4"/>
      <c r="EZT82" s="4"/>
      <c r="EZU82" s="4"/>
      <c r="EZV82" s="4"/>
      <c r="EZW82" s="4"/>
      <c r="EZX82" s="4"/>
      <c r="EZY82" s="4"/>
      <c r="EZZ82" s="4"/>
      <c r="FAA82" s="4"/>
      <c r="FAB82" s="4"/>
      <c r="FAC82" s="4"/>
      <c r="FAD82" s="4"/>
      <c r="FAE82" s="4"/>
      <c r="FAF82" s="4"/>
      <c r="FAG82" s="4"/>
      <c r="FAH82" s="4"/>
      <c r="FAI82" s="4"/>
      <c r="FAJ82" s="4"/>
      <c r="FAK82" s="4"/>
      <c r="FAL82" s="4"/>
      <c r="FAM82" s="4"/>
      <c r="FAN82" s="4"/>
      <c r="FAO82" s="4"/>
      <c r="FAP82" s="4"/>
      <c r="FAQ82" s="4"/>
      <c r="FAR82" s="4"/>
      <c r="FAS82" s="4"/>
      <c r="FAT82" s="4"/>
      <c r="FAU82" s="4"/>
      <c r="FAV82" s="4"/>
      <c r="FAW82" s="4"/>
      <c r="FAX82" s="4"/>
      <c r="FAY82" s="4"/>
      <c r="FAZ82" s="4"/>
      <c r="FBA82" s="4"/>
      <c r="FBB82" s="4"/>
      <c r="FBC82" s="4"/>
      <c r="FBD82" s="4"/>
      <c r="FBE82" s="4"/>
      <c r="FBF82" s="4"/>
      <c r="FBG82" s="4"/>
      <c r="FBH82" s="4"/>
      <c r="FBI82" s="4"/>
      <c r="FBJ82" s="4"/>
      <c r="FBK82" s="4"/>
      <c r="FBL82" s="4"/>
      <c r="FBM82" s="4"/>
      <c r="FBN82" s="4"/>
      <c r="FBO82" s="4"/>
      <c r="FBP82" s="4"/>
      <c r="FBQ82" s="4"/>
      <c r="FBR82" s="4"/>
      <c r="FBS82" s="4"/>
      <c r="FBT82" s="4"/>
      <c r="FBU82" s="4"/>
      <c r="FBV82" s="4"/>
      <c r="FBW82" s="4"/>
      <c r="FBX82" s="4"/>
      <c r="FBY82" s="4"/>
      <c r="FBZ82" s="4"/>
      <c r="FCA82" s="4"/>
      <c r="FCB82" s="4"/>
      <c r="FCC82" s="4"/>
      <c r="FCD82" s="4"/>
      <c r="FCE82" s="4"/>
      <c r="FCF82" s="4"/>
      <c r="FCG82" s="4"/>
      <c r="FCH82" s="4"/>
      <c r="FCI82" s="4"/>
      <c r="FCJ82" s="4"/>
      <c r="FCK82" s="4"/>
      <c r="FCL82" s="4"/>
      <c r="FCM82" s="4"/>
      <c r="FCN82" s="4"/>
      <c r="FCO82" s="4"/>
      <c r="FCP82" s="4"/>
      <c r="FCQ82" s="4"/>
      <c r="FCR82" s="4"/>
      <c r="FCS82" s="4"/>
      <c r="FCT82" s="4"/>
      <c r="FCU82" s="4"/>
      <c r="FCV82" s="4"/>
      <c r="FCW82" s="4"/>
      <c r="FCX82" s="4"/>
      <c r="FCY82" s="4"/>
      <c r="FCZ82" s="4"/>
      <c r="FDA82" s="4"/>
      <c r="FDB82" s="4"/>
      <c r="FDC82" s="4"/>
      <c r="FDD82" s="4"/>
      <c r="FDE82" s="4"/>
      <c r="FDF82" s="4"/>
      <c r="FDG82" s="4"/>
      <c r="FDH82" s="4"/>
      <c r="FDI82" s="4"/>
      <c r="FDJ82" s="4"/>
      <c r="FDK82" s="4"/>
      <c r="FDL82" s="4"/>
      <c r="FDM82" s="4"/>
      <c r="FDN82" s="4"/>
      <c r="FDO82" s="4"/>
      <c r="FDP82" s="4"/>
      <c r="FDQ82" s="4"/>
      <c r="FDR82" s="4"/>
      <c r="FDS82" s="4"/>
      <c r="FDT82" s="4"/>
      <c r="FDU82" s="4"/>
      <c r="FDV82" s="4"/>
      <c r="FDW82" s="4"/>
      <c r="FDX82" s="4"/>
      <c r="FDY82" s="4"/>
      <c r="FDZ82" s="4"/>
      <c r="FEA82" s="4"/>
      <c r="FEB82" s="4"/>
      <c r="FEC82" s="4"/>
      <c r="FED82" s="4"/>
      <c r="FEE82" s="4"/>
      <c r="FEF82" s="4"/>
      <c r="FEG82" s="4"/>
      <c r="FEH82" s="4"/>
      <c r="FEI82" s="4"/>
      <c r="FEJ82" s="4"/>
      <c r="FEK82" s="4"/>
      <c r="FEL82" s="4"/>
      <c r="FEM82" s="4"/>
      <c r="FEN82" s="4"/>
      <c r="FEO82" s="4"/>
      <c r="FEP82" s="4"/>
      <c r="FEQ82" s="4"/>
      <c r="FER82" s="4"/>
      <c r="FES82" s="4"/>
      <c r="FET82" s="4"/>
      <c r="FEU82" s="4"/>
      <c r="FEV82" s="4"/>
      <c r="FEW82" s="4"/>
      <c r="FEX82" s="4"/>
      <c r="FEY82" s="4"/>
      <c r="FEZ82" s="4"/>
      <c r="FFA82" s="4"/>
      <c r="FFB82" s="4"/>
      <c r="FFC82" s="4"/>
      <c r="FFD82" s="4"/>
      <c r="FFE82" s="4"/>
      <c r="FFF82" s="4"/>
      <c r="FFG82" s="4"/>
      <c r="FFH82" s="4"/>
      <c r="FFI82" s="4"/>
      <c r="FFJ82" s="4"/>
      <c r="FFK82" s="4"/>
      <c r="FFL82" s="4"/>
      <c r="FFM82" s="4"/>
      <c r="FFN82" s="4"/>
      <c r="FFO82" s="4"/>
      <c r="FFP82" s="4"/>
      <c r="FFQ82" s="4"/>
      <c r="FFR82" s="4"/>
      <c r="FFS82" s="4"/>
      <c r="FFT82" s="4"/>
      <c r="FFU82" s="4"/>
      <c r="FFV82" s="4"/>
      <c r="FFW82" s="4"/>
      <c r="FFX82" s="4"/>
      <c r="FFY82" s="4"/>
      <c r="FFZ82" s="4"/>
      <c r="FGA82" s="4"/>
      <c r="FGB82" s="4"/>
      <c r="FGC82" s="4"/>
      <c r="FGD82" s="4"/>
      <c r="FGE82" s="4"/>
      <c r="FGF82" s="4"/>
      <c r="FGG82" s="4"/>
      <c r="FGH82" s="4"/>
      <c r="FGI82" s="4"/>
      <c r="FGJ82" s="4"/>
      <c r="FGK82" s="4"/>
      <c r="FGL82" s="4"/>
      <c r="FGM82" s="4"/>
      <c r="FGN82" s="4"/>
      <c r="FGO82" s="4"/>
      <c r="FGP82" s="4"/>
      <c r="FGQ82" s="4"/>
      <c r="FGR82" s="4"/>
      <c r="FGS82" s="4"/>
      <c r="FGT82" s="4"/>
      <c r="FGU82" s="4"/>
      <c r="FGV82" s="4"/>
      <c r="FGW82" s="4"/>
      <c r="FGX82" s="4"/>
      <c r="FGY82" s="4"/>
      <c r="FGZ82" s="4"/>
      <c r="FHA82" s="4"/>
      <c r="FHB82" s="4"/>
      <c r="FHC82" s="4"/>
      <c r="FHD82" s="4"/>
      <c r="FHE82" s="4"/>
      <c r="FHF82" s="4"/>
      <c r="FHG82" s="4"/>
      <c r="FHH82" s="4"/>
      <c r="FHI82" s="4"/>
      <c r="FHJ82" s="4"/>
      <c r="FHK82" s="4"/>
      <c r="FHL82" s="4"/>
      <c r="FHM82" s="4"/>
      <c r="FHN82" s="4"/>
      <c r="FHO82" s="4"/>
      <c r="FHP82" s="4"/>
      <c r="FHQ82" s="4"/>
      <c r="FHR82" s="4"/>
      <c r="FHS82" s="4"/>
      <c r="FHT82" s="4"/>
      <c r="FHU82" s="4"/>
      <c r="FHV82" s="4"/>
      <c r="FHW82" s="4"/>
      <c r="FHX82" s="4"/>
      <c r="FHY82" s="4"/>
      <c r="FHZ82" s="4"/>
      <c r="FIA82" s="4"/>
      <c r="FIB82" s="4"/>
      <c r="FIC82" s="4"/>
      <c r="FID82" s="4"/>
      <c r="FIE82" s="4"/>
      <c r="FIF82" s="4"/>
      <c r="FIG82" s="4"/>
      <c r="FIH82" s="4"/>
      <c r="FII82" s="4"/>
      <c r="FIJ82" s="4"/>
      <c r="FIK82" s="4"/>
      <c r="FIL82" s="4"/>
      <c r="FIM82" s="4"/>
      <c r="FIN82" s="4"/>
      <c r="FIO82" s="4"/>
      <c r="FIP82" s="4"/>
      <c r="FIQ82" s="4"/>
      <c r="FIR82" s="4"/>
      <c r="FIS82" s="4"/>
      <c r="FIT82" s="4"/>
      <c r="FIU82" s="4"/>
      <c r="FIV82" s="4"/>
      <c r="FIW82" s="4"/>
      <c r="FIX82" s="4"/>
      <c r="FIY82" s="4"/>
      <c r="FIZ82" s="4"/>
      <c r="FJA82" s="4"/>
      <c r="FJB82" s="4"/>
      <c r="FJC82" s="4"/>
      <c r="FJD82" s="4"/>
      <c r="FJE82" s="4"/>
      <c r="FJF82" s="4"/>
      <c r="FJG82" s="4"/>
      <c r="FJH82" s="4"/>
      <c r="FJI82" s="4"/>
      <c r="FJJ82" s="4"/>
      <c r="FJK82" s="4"/>
      <c r="FJL82" s="4"/>
      <c r="FJM82" s="4"/>
      <c r="FJN82" s="4"/>
      <c r="FJO82" s="4"/>
      <c r="FJP82" s="4"/>
      <c r="FJQ82" s="4"/>
      <c r="FJR82" s="4"/>
      <c r="FJS82" s="4"/>
      <c r="FJT82" s="4"/>
      <c r="FJU82" s="4"/>
      <c r="FJV82" s="4"/>
      <c r="FJW82" s="4"/>
      <c r="FJX82" s="4"/>
      <c r="FJY82" s="4"/>
      <c r="FJZ82" s="4"/>
      <c r="FKA82" s="4"/>
      <c r="FKB82" s="4"/>
      <c r="FKC82" s="4"/>
      <c r="FKD82" s="4"/>
      <c r="FKE82" s="4"/>
      <c r="FKF82" s="4"/>
      <c r="FKG82" s="4"/>
      <c r="FKH82" s="4"/>
      <c r="FKI82" s="4"/>
      <c r="FKJ82" s="4"/>
      <c r="FKK82" s="4"/>
      <c r="FKL82" s="4"/>
      <c r="FKM82" s="4"/>
      <c r="FKN82" s="4"/>
      <c r="FKO82" s="4"/>
      <c r="FKP82" s="4"/>
      <c r="FKQ82" s="4"/>
      <c r="FKR82" s="4"/>
      <c r="FKS82" s="4"/>
      <c r="FKT82" s="4"/>
      <c r="FKU82" s="4"/>
      <c r="FKV82" s="4"/>
      <c r="FKW82" s="4"/>
      <c r="FKX82" s="4"/>
      <c r="FKY82" s="4"/>
      <c r="FKZ82" s="4"/>
      <c r="FLA82" s="4"/>
      <c r="FLB82" s="4"/>
      <c r="FLC82" s="4"/>
      <c r="FLD82" s="4"/>
      <c r="FLE82" s="4"/>
      <c r="FLF82" s="4"/>
      <c r="FLG82" s="4"/>
      <c r="FLH82" s="4"/>
      <c r="FLI82" s="4"/>
      <c r="FLJ82" s="4"/>
      <c r="FLK82" s="4"/>
      <c r="FLL82" s="4"/>
      <c r="FLM82" s="4"/>
      <c r="FLN82" s="4"/>
      <c r="FLO82" s="4"/>
      <c r="FLP82" s="4"/>
      <c r="FLQ82" s="4"/>
      <c r="FLR82" s="4"/>
      <c r="FLS82" s="4"/>
      <c r="FLT82" s="4"/>
      <c r="FLU82" s="4"/>
      <c r="FLV82" s="4"/>
      <c r="FLW82" s="4"/>
      <c r="FLX82" s="4"/>
      <c r="FLY82" s="4"/>
      <c r="FLZ82" s="4"/>
      <c r="FMA82" s="4"/>
      <c r="FMB82" s="4"/>
      <c r="FMC82" s="4"/>
      <c r="FMD82" s="4"/>
      <c r="FME82" s="4"/>
      <c r="FMF82" s="4"/>
      <c r="FMG82" s="4"/>
      <c r="FMH82" s="4"/>
      <c r="FMI82" s="4"/>
      <c r="FMJ82" s="4"/>
      <c r="FMK82" s="4"/>
      <c r="FML82" s="4"/>
      <c r="FMM82" s="4"/>
      <c r="FMN82" s="4"/>
      <c r="FMO82" s="4"/>
      <c r="FMP82" s="4"/>
      <c r="FMQ82" s="4"/>
      <c r="FMR82" s="4"/>
      <c r="FMS82" s="4"/>
      <c r="FMT82" s="4"/>
      <c r="FMU82" s="4"/>
      <c r="FMV82" s="4"/>
      <c r="FMW82" s="4"/>
      <c r="FMX82" s="4"/>
      <c r="FMY82" s="4"/>
      <c r="FMZ82" s="4"/>
      <c r="FNA82" s="4"/>
      <c r="FNB82" s="4"/>
      <c r="FNC82" s="4"/>
      <c r="FND82" s="4"/>
      <c r="FNE82" s="4"/>
      <c r="FNF82" s="4"/>
      <c r="FNG82" s="4"/>
      <c r="FNH82" s="4"/>
      <c r="FNI82" s="4"/>
      <c r="FNJ82" s="4"/>
      <c r="FNK82" s="4"/>
      <c r="FNL82" s="4"/>
      <c r="FNM82" s="4"/>
      <c r="FNN82" s="4"/>
      <c r="FNO82" s="4"/>
      <c r="FNP82" s="4"/>
      <c r="FNQ82" s="4"/>
      <c r="FNR82" s="4"/>
      <c r="FNS82" s="4"/>
      <c r="FNT82" s="4"/>
      <c r="FNU82" s="4"/>
      <c r="FNV82" s="4"/>
      <c r="FNW82" s="4"/>
      <c r="FNX82" s="4"/>
      <c r="FNY82" s="4"/>
      <c r="FNZ82" s="4"/>
      <c r="FOA82" s="4"/>
      <c r="FOB82" s="4"/>
      <c r="FOC82" s="4"/>
      <c r="FOD82" s="4"/>
      <c r="FOE82" s="4"/>
      <c r="FOF82" s="4"/>
      <c r="FOG82" s="4"/>
      <c r="FOH82" s="4"/>
      <c r="FOI82" s="4"/>
      <c r="FOJ82" s="4"/>
      <c r="FOK82" s="4"/>
      <c r="FOL82" s="4"/>
      <c r="FOM82" s="4"/>
      <c r="FON82" s="4"/>
      <c r="FOO82" s="4"/>
      <c r="FOP82" s="4"/>
      <c r="FOQ82" s="4"/>
      <c r="FOR82" s="4"/>
      <c r="FOS82" s="4"/>
      <c r="FOT82" s="4"/>
      <c r="FOU82" s="4"/>
      <c r="FOV82" s="4"/>
      <c r="FOW82" s="4"/>
      <c r="FOX82" s="4"/>
      <c r="FOY82" s="4"/>
      <c r="FOZ82" s="4"/>
      <c r="FPA82" s="4"/>
      <c r="FPB82" s="4"/>
      <c r="FPC82" s="4"/>
      <c r="FPD82" s="4"/>
      <c r="FPE82" s="4"/>
      <c r="FPF82" s="4"/>
      <c r="FPG82" s="4"/>
      <c r="FPH82" s="4"/>
      <c r="FPI82" s="4"/>
      <c r="FPJ82" s="4"/>
      <c r="FPK82" s="4"/>
      <c r="FPL82" s="4"/>
      <c r="FPM82" s="4"/>
      <c r="FPN82" s="4"/>
      <c r="FPO82" s="4"/>
      <c r="FPP82" s="4"/>
      <c r="FPQ82" s="4"/>
      <c r="FPR82" s="4"/>
      <c r="FPS82" s="4"/>
      <c r="FPT82" s="4"/>
      <c r="FPU82" s="4"/>
      <c r="FPV82" s="4"/>
      <c r="FPW82" s="4"/>
      <c r="FPX82" s="4"/>
      <c r="FPY82" s="4"/>
      <c r="FPZ82" s="4"/>
      <c r="FQA82" s="4"/>
      <c r="FQB82" s="4"/>
      <c r="FQC82" s="4"/>
      <c r="FQD82" s="4"/>
      <c r="FQE82" s="4"/>
      <c r="FQF82" s="4"/>
      <c r="FQG82" s="4"/>
      <c r="FQH82" s="4"/>
      <c r="FQI82" s="4"/>
      <c r="FQJ82" s="4"/>
      <c r="FQK82" s="4"/>
      <c r="FQL82" s="4"/>
      <c r="FQM82" s="4"/>
      <c r="FQN82" s="4"/>
      <c r="FQO82" s="4"/>
      <c r="FQP82" s="4"/>
      <c r="FQQ82" s="4"/>
      <c r="FQR82" s="4"/>
      <c r="FQS82" s="4"/>
      <c r="FQT82" s="4"/>
      <c r="FQU82" s="4"/>
      <c r="FQV82" s="4"/>
      <c r="FQW82" s="4"/>
      <c r="FQX82" s="4"/>
      <c r="FQY82" s="4"/>
      <c r="FQZ82" s="4"/>
      <c r="FRA82" s="4"/>
      <c r="FRB82" s="4"/>
      <c r="FRC82" s="4"/>
      <c r="FRD82" s="4"/>
      <c r="FRE82" s="4"/>
      <c r="FRF82" s="4"/>
      <c r="FRG82" s="4"/>
      <c r="FRH82" s="4"/>
      <c r="FRI82" s="4"/>
      <c r="FRJ82" s="4"/>
      <c r="FRK82" s="4"/>
      <c r="FRL82" s="4"/>
      <c r="FRM82" s="4"/>
      <c r="FRN82" s="4"/>
      <c r="FRO82" s="4"/>
      <c r="FRP82" s="4"/>
      <c r="FRQ82" s="4"/>
      <c r="FRR82" s="4"/>
      <c r="FRS82" s="4"/>
      <c r="FRT82" s="4"/>
      <c r="FRU82" s="4"/>
      <c r="FRV82" s="4"/>
      <c r="FRW82" s="4"/>
      <c r="FRX82" s="4"/>
      <c r="FRY82" s="4"/>
      <c r="FRZ82" s="4"/>
      <c r="FSA82" s="4"/>
      <c r="FSB82" s="4"/>
      <c r="FSC82" s="4"/>
      <c r="FSD82" s="4"/>
      <c r="FSE82" s="4"/>
      <c r="FSF82" s="4"/>
      <c r="FSG82" s="4"/>
      <c r="FSH82" s="4"/>
      <c r="FSI82" s="4"/>
      <c r="FSJ82" s="4"/>
      <c r="FSK82" s="4"/>
      <c r="FSL82" s="4"/>
      <c r="FSM82" s="4"/>
      <c r="FSN82" s="4"/>
      <c r="FSO82" s="4"/>
      <c r="FSP82" s="4"/>
      <c r="FSQ82" s="4"/>
      <c r="FSR82" s="4"/>
      <c r="FSS82" s="4"/>
      <c r="FST82" s="4"/>
      <c r="FSU82" s="4"/>
      <c r="FSV82" s="4"/>
      <c r="FSW82" s="4"/>
      <c r="FSX82" s="4"/>
      <c r="FSY82" s="4"/>
      <c r="FSZ82" s="4"/>
      <c r="FTA82" s="4"/>
      <c r="FTB82" s="4"/>
      <c r="FTC82" s="4"/>
      <c r="FTD82" s="4"/>
      <c r="FTE82" s="4"/>
      <c r="FTF82" s="4"/>
      <c r="FTG82" s="4"/>
      <c r="FTH82" s="4"/>
      <c r="FTI82" s="4"/>
      <c r="FTJ82" s="4"/>
      <c r="FTK82" s="4"/>
      <c r="FTL82" s="4"/>
      <c r="FTM82" s="4"/>
      <c r="FTN82" s="4"/>
      <c r="FTO82" s="4"/>
      <c r="FTP82" s="4"/>
      <c r="FTQ82" s="4"/>
      <c r="FTR82" s="4"/>
      <c r="FTS82" s="4"/>
      <c r="FTT82" s="4"/>
      <c r="FTU82" s="4"/>
      <c r="FTV82" s="4"/>
      <c r="FTW82" s="4"/>
      <c r="FTX82" s="4"/>
      <c r="FTY82" s="4"/>
      <c r="FTZ82" s="4"/>
      <c r="FUA82" s="4"/>
      <c r="FUB82" s="4"/>
      <c r="FUC82" s="4"/>
      <c r="FUD82" s="4"/>
      <c r="FUE82" s="4"/>
      <c r="FUF82" s="4"/>
      <c r="FUG82" s="4"/>
      <c r="FUH82" s="4"/>
      <c r="FUI82" s="4"/>
      <c r="FUJ82" s="4"/>
      <c r="FUK82" s="4"/>
      <c r="FUL82" s="4"/>
      <c r="FUM82" s="4"/>
      <c r="FUN82" s="4"/>
      <c r="FUO82" s="4"/>
      <c r="FUP82" s="4"/>
      <c r="FUQ82" s="4"/>
      <c r="FUR82" s="4"/>
      <c r="FUS82" s="4"/>
    </row>
    <row r="83" spans="1:4621" s="143" customFormat="1">
      <c r="A83" s="139" t="s">
        <v>7</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06" t="e">
        <f>AVERAGE(L83:S83)</f>
        <v>#DIV/0!</v>
      </c>
      <c r="AA83" s="106" t="e">
        <f t="shared" si="8"/>
        <v>#DIV/0!</v>
      </c>
      <c r="AB83" s="106" t="e">
        <f t="shared" si="9"/>
        <v>#DIV/0!</v>
      </c>
      <c r="AC83" s="138" t="e">
        <f t="shared" si="1"/>
        <v>#DIV/0!</v>
      </c>
      <c r="AD83" s="142">
        <f>ROW()</f>
        <v>83</v>
      </c>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4"/>
      <c r="KN83" s="4"/>
      <c r="KO83" s="4"/>
      <c r="KP83" s="4"/>
      <c r="KQ83" s="4"/>
      <c r="KR83" s="4"/>
      <c r="KS83" s="4"/>
      <c r="KT83" s="4"/>
      <c r="KU83" s="4"/>
      <c r="KV83" s="4"/>
      <c r="KW83" s="4"/>
      <c r="KX83" s="4"/>
      <c r="KY83" s="4"/>
      <c r="KZ83" s="4"/>
      <c r="LA83" s="4"/>
      <c r="LB83" s="4"/>
      <c r="LC83" s="4"/>
      <c r="LD83" s="4"/>
      <c r="LE83" s="4"/>
      <c r="LF83" s="4"/>
      <c r="LG83" s="4"/>
      <c r="LH83" s="4"/>
      <c r="LI83" s="4"/>
      <c r="LJ83" s="4"/>
      <c r="LK83" s="4"/>
      <c r="LL83" s="4"/>
      <c r="LM83" s="4"/>
      <c r="LN83" s="4"/>
      <c r="LO83" s="4"/>
      <c r="LP83" s="4"/>
      <c r="LQ83" s="4"/>
      <c r="LR83" s="4"/>
      <c r="LS83" s="4"/>
      <c r="LT83" s="4"/>
      <c r="LU83" s="4"/>
      <c r="LV83" s="4"/>
      <c r="LW83" s="4"/>
      <c r="LX83" s="4"/>
      <c r="LY83" s="4"/>
      <c r="LZ83" s="4"/>
      <c r="MA83" s="4"/>
      <c r="MB83" s="4"/>
      <c r="MC83" s="4"/>
      <c r="MD83" s="4"/>
      <c r="ME83" s="4"/>
      <c r="MF83" s="4"/>
      <c r="MG83" s="4"/>
      <c r="MH83" s="4"/>
      <c r="MI83" s="4"/>
      <c r="MJ83" s="4"/>
      <c r="MK83" s="4"/>
      <c r="ML83" s="4"/>
      <c r="MM83" s="4"/>
      <c r="MN83" s="4"/>
      <c r="MO83" s="4"/>
      <c r="MP83" s="4"/>
      <c r="MQ83" s="4"/>
      <c r="MR83" s="4"/>
      <c r="MS83" s="4"/>
      <c r="MT83" s="4"/>
      <c r="MU83" s="4"/>
      <c r="MV83" s="4"/>
      <c r="MW83" s="4"/>
      <c r="MX83" s="4"/>
      <c r="MY83" s="4"/>
      <c r="MZ83" s="4"/>
      <c r="NA83" s="4"/>
      <c r="NB83" s="4"/>
      <c r="NC83" s="4"/>
      <c r="ND83" s="4"/>
      <c r="NE83" s="4"/>
      <c r="NF83" s="4"/>
      <c r="NG83" s="4"/>
      <c r="NH83" s="4"/>
      <c r="NI83" s="4"/>
      <c r="NJ83" s="4"/>
      <c r="NK83" s="4"/>
      <c r="NL83" s="4"/>
      <c r="NM83" s="4"/>
      <c r="NN83" s="4"/>
      <c r="NO83" s="4"/>
      <c r="NP83" s="4"/>
      <c r="NQ83" s="4"/>
      <c r="NR83" s="4"/>
      <c r="NS83" s="4"/>
      <c r="NT83" s="4"/>
      <c r="NU83" s="4"/>
      <c r="NV83" s="4"/>
      <c r="NW83" s="4"/>
      <c r="NX83" s="4"/>
      <c r="NY83" s="4"/>
      <c r="NZ83" s="4"/>
      <c r="OA83" s="4"/>
      <c r="OB83" s="4"/>
      <c r="OC83" s="4"/>
      <c r="OD83" s="4"/>
      <c r="OE83" s="4"/>
      <c r="OF83" s="4"/>
      <c r="OG83" s="4"/>
      <c r="OH83" s="4"/>
      <c r="OI83" s="4"/>
      <c r="OJ83" s="4"/>
      <c r="OK83" s="4"/>
      <c r="OL83" s="4"/>
      <c r="OM83" s="4"/>
      <c r="ON83" s="4"/>
      <c r="OO83" s="4"/>
      <c r="OP83" s="4"/>
      <c r="OQ83" s="4"/>
      <c r="OR83" s="4"/>
      <c r="OS83" s="4"/>
      <c r="OT83" s="4"/>
      <c r="OU83" s="4"/>
      <c r="OV83" s="4"/>
      <c r="OW83" s="4"/>
      <c r="OX83" s="4"/>
      <c r="OY83" s="4"/>
      <c r="OZ83" s="4"/>
      <c r="PA83" s="4"/>
      <c r="PB83" s="4"/>
      <c r="PC83" s="4"/>
      <c r="PD83" s="4"/>
      <c r="PE83" s="4"/>
      <c r="PF83" s="4"/>
      <c r="PG83" s="4"/>
      <c r="PH83" s="4"/>
      <c r="PI83" s="4"/>
      <c r="PJ83" s="4"/>
      <c r="PK83" s="4"/>
      <c r="PL83" s="4"/>
      <c r="PM83" s="4"/>
      <c r="PN83" s="4"/>
      <c r="PO83" s="4"/>
      <c r="PP83" s="4"/>
      <c r="PQ83" s="4"/>
      <c r="PR83" s="4"/>
      <c r="PS83" s="4"/>
      <c r="PT83" s="4"/>
      <c r="PU83" s="4"/>
      <c r="PV83" s="4"/>
      <c r="PW83" s="4"/>
      <c r="PX83" s="4"/>
      <c r="PY83" s="4"/>
      <c r="PZ83" s="4"/>
      <c r="QA83" s="4"/>
      <c r="QB83" s="4"/>
      <c r="QC83" s="4"/>
      <c r="QD83" s="4"/>
      <c r="QE83" s="4"/>
      <c r="QF83" s="4"/>
      <c r="QG83" s="4"/>
      <c r="QH83" s="4"/>
      <c r="QI83" s="4"/>
      <c r="QJ83" s="4"/>
      <c r="QK83" s="4"/>
      <c r="QL83" s="4"/>
      <c r="QM83" s="4"/>
      <c r="QN83" s="4"/>
      <c r="QO83" s="4"/>
      <c r="QP83" s="4"/>
      <c r="QQ83" s="4"/>
      <c r="QR83" s="4"/>
      <c r="QS83" s="4"/>
      <c r="QT83" s="4"/>
      <c r="QU83" s="4"/>
      <c r="QV83" s="4"/>
      <c r="QW83" s="4"/>
      <c r="QX83" s="4"/>
      <c r="QY83" s="4"/>
      <c r="QZ83" s="4"/>
      <c r="RA83" s="4"/>
      <c r="RB83" s="4"/>
      <c r="RC83" s="4"/>
      <c r="RD83" s="4"/>
      <c r="RE83" s="4"/>
      <c r="RF83" s="4"/>
      <c r="RG83" s="4"/>
      <c r="RH83" s="4"/>
      <c r="RI83" s="4"/>
      <c r="RJ83" s="4"/>
      <c r="RK83" s="4"/>
      <c r="RL83" s="4"/>
      <c r="RM83" s="4"/>
      <c r="RN83" s="4"/>
      <c r="RO83" s="4"/>
      <c r="RP83" s="4"/>
      <c r="RQ83" s="4"/>
      <c r="RR83" s="4"/>
      <c r="RS83" s="4"/>
      <c r="RT83" s="4"/>
      <c r="RU83" s="4"/>
      <c r="RV83" s="4"/>
      <c r="RW83" s="4"/>
      <c r="RX83" s="4"/>
      <c r="RY83" s="4"/>
      <c r="RZ83" s="4"/>
      <c r="SA83" s="4"/>
      <c r="SB83" s="4"/>
      <c r="SC83" s="4"/>
      <c r="SD83" s="4"/>
      <c r="SE83" s="4"/>
      <c r="SF83" s="4"/>
      <c r="SG83" s="4"/>
      <c r="SH83" s="4"/>
      <c r="SI83" s="4"/>
      <c r="SJ83" s="4"/>
      <c r="SK83" s="4"/>
      <c r="SL83" s="4"/>
      <c r="SM83" s="4"/>
      <c r="SN83" s="4"/>
      <c r="SO83" s="4"/>
      <c r="SP83" s="4"/>
      <c r="SQ83" s="4"/>
      <c r="SR83" s="4"/>
      <c r="SS83" s="4"/>
      <c r="ST83" s="4"/>
      <c r="SU83" s="4"/>
      <c r="SV83" s="4"/>
      <c r="SW83" s="4"/>
      <c r="SX83" s="4"/>
      <c r="SY83" s="4"/>
      <c r="SZ83" s="4"/>
      <c r="TA83" s="4"/>
      <c r="TB83" s="4"/>
      <c r="TC83" s="4"/>
      <c r="TD83" s="4"/>
      <c r="TE83" s="4"/>
      <c r="TF83" s="4"/>
      <c r="TG83" s="4"/>
      <c r="TH83" s="4"/>
      <c r="TI83" s="4"/>
      <c r="TJ83" s="4"/>
      <c r="TK83" s="4"/>
      <c r="TL83" s="4"/>
      <c r="TM83" s="4"/>
      <c r="TN83" s="4"/>
      <c r="TO83" s="4"/>
      <c r="TP83" s="4"/>
      <c r="TQ83" s="4"/>
      <c r="TR83" s="4"/>
      <c r="TS83" s="4"/>
      <c r="TT83" s="4"/>
      <c r="TU83" s="4"/>
      <c r="TV83" s="4"/>
      <c r="TW83" s="4"/>
      <c r="TX83" s="4"/>
      <c r="TY83" s="4"/>
      <c r="TZ83" s="4"/>
      <c r="UA83" s="4"/>
      <c r="UB83" s="4"/>
      <c r="UC83" s="4"/>
      <c r="UD83" s="4"/>
      <c r="UE83" s="4"/>
      <c r="UF83" s="4"/>
      <c r="UG83" s="4"/>
      <c r="UH83" s="4"/>
      <c r="UI83" s="4"/>
      <c r="UJ83" s="4"/>
      <c r="UK83" s="4"/>
      <c r="UL83" s="4"/>
      <c r="UM83" s="4"/>
      <c r="UN83" s="4"/>
      <c r="UO83" s="4"/>
      <c r="UP83" s="4"/>
      <c r="UQ83" s="4"/>
      <c r="UR83" s="4"/>
      <c r="US83" s="4"/>
      <c r="UT83" s="4"/>
      <c r="UU83" s="4"/>
      <c r="UV83" s="4"/>
      <c r="UW83" s="4"/>
      <c r="UX83" s="4"/>
      <c r="UY83" s="4"/>
      <c r="UZ83" s="4"/>
      <c r="VA83" s="4"/>
      <c r="VB83" s="4"/>
      <c r="VC83" s="4"/>
      <c r="VD83" s="4"/>
      <c r="VE83" s="4"/>
      <c r="VF83" s="4"/>
      <c r="VG83" s="4"/>
      <c r="VH83" s="4"/>
      <c r="VI83" s="4"/>
      <c r="VJ83" s="4"/>
      <c r="VK83" s="4"/>
      <c r="VL83" s="4"/>
      <c r="VM83" s="4"/>
      <c r="VN83" s="4"/>
      <c r="VO83" s="4"/>
      <c r="VP83" s="4"/>
      <c r="VQ83" s="4"/>
      <c r="VR83" s="4"/>
      <c r="VS83" s="4"/>
      <c r="VT83" s="4"/>
      <c r="VU83" s="4"/>
      <c r="VV83" s="4"/>
      <c r="VW83" s="4"/>
      <c r="VX83" s="4"/>
      <c r="VY83" s="4"/>
      <c r="VZ83" s="4"/>
      <c r="WA83" s="4"/>
      <c r="WB83" s="4"/>
      <c r="WC83" s="4"/>
      <c r="WD83" s="4"/>
      <c r="WE83" s="4"/>
      <c r="WF83" s="4"/>
      <c r="WG83" s="4"/>
      <c r="WH83" s="4"/>
      <c r="WI83" s="4"/>
      <c r="WJ83" s="4"/>
      <c r="WK83" s="4"/>
      <c r="WL83" s="4"/>
      <c r="WM83" s="4"/>
      <c r="WN83" s="4"/>
      <c r="WO83" s="4"/>
      <c r="WP83" s="4"/>
      <c r="WQ83" s="4"/>
      <c r="WR83" s="4"/>
      <c r="WS83" s="4"/>
      <c r="WT83" s="4"/>
      <c r="WU83" s="4"/>
      <c r="WV83" s="4"/>
      <c r="WW83" s="4"/>
      <c r="WX83" s="4"/>
      <c r="WY83" s="4"/>
      <c r="WZ83" s="4"/>
      <c r="XA83" s="4"/>
      <c r="XB83" s="4"/>
      <c r="XC83" s="4"/>
      <c r="XD83" s="4"/>
      <c r="XE83" s="4"/>
      <c r="XF83" s="4"/>
      <c r="XG83" s="4"/>
      <c r="XH83" s="4"/>
      <c r="XI83" s="4"/>
      <c r="XJ83" s="4"/>
      <c r="XK83" s="4"/>
      <c r="XL83" s="4"/>
      <c r="XM83" s="4"/>
      <c r="XN83" s="4"/>
      <c r="XO83" s="4"/>
      <c r="XP83" s="4"/>
      <c r="XQ83" s="4"/>
      <c r="XR83" s="4"/>
      <c r="XS83" s="4"/>
      <c r="XT83" s="4"/>
      <c r="XU83" s="4"/>
      <c r="XV83" s="4"/>
      <c r="XW83" s="4"/>
      <c r="XX83" s="4"/>
      <c r="XY83" s="4"/>
      <c r="XZ83" s="4"/>
      <c r="YA83" s="4"/>
      <c r="YB83" s="4"/>
      <c r="YC83" s="4"/>
      <c r="YD83" s="4"/>
      <c r="YE83" s="4"/>
      <c r="YF83" s="4"/>
      <c r="YG83" s="4"/>
      <c r="YH83" s="4"/>
      <c r="YI83" s="4"/>
      <c r="YJ83" s="4"/>
      <c r="YK83" s="4"/>
      <c r="YL83" s="4"/>
      <c r="YM83" s="4"/>
      <c r="YN83" s="4"/>
      <c r="YO83" s="4"/>
      <c r="YP83" s="4"/>
      <c r="YQ83" s="4"/>
      <c r="YR83" s="4"/>
      <c r="YS83" s="4"/>
      <c r="YT83" s="4"/>
      <c r="YU83" s="4"/>
      <c r="YV83" s="4"/>
      <c r="YW83" s="4"/>
      <c r="YX83" s="4"/>
      <c r="YY83" s="4"/>
      <c r="YZ83" s="4"/>
      <c r="ZA83" s="4"/>
      <c r="ZB83" s="4"/>
      <c r="ZC83" s="4"/>
      <c r="ZD83" s="4"/>
      <c r="ZE83" s="4"/>
      <c r="ZF83" s="4"/>
      <c r="ZG83" s="4"/>
      <c r="ZH83" s="4"/>
      <c r="ZI83" s="4"/>
      <c r="ZJ83" s="4"/>
      <c r="ZK83" s="4"/>
      <c r="ZL83" s="4"/>
      <c r="ZM83" s="4"/>
      <c r="ZN83" s="4"/>
      <c r="ZO83" s="4"/>
      <c r="ZP83" s="4"/>
      <c r="ZQ83" s="4"/>
      <c r="ZR83" s="4"/>
      <c r="ZS83" s="4"/>
      <c r="ZT83" s="4"/>
      <c r="ZU83" s="4"/>
      <c r="ZV83" s="4"/>
      <c r="ZW83" s="4"/>
      <c r="ZX83" s="4"/>
      <c r="ZY83" s="4"/>
      <c r="ZZ83" s="4"/>
      <c r="AAA83" s="4"/>
      <c r="AAB83" s="4"/>
      <c r="AAC83" s="4"/>
      <c r="AAD83" s="4"/>
      <c r="AAE83" s="4"/>
      <c r="AAF83" s="4"/>
      <c r="AAG83" s="4"/>
      <c r="AAH83" s="4"/>
      <c r="AAI83" s="4"/>
      <c r="AAJ83" s="4"/>
      <c r="AAK83" s="4"/>
      <c r="AAL83" s="4"/>
      <c r="AAM83" s="4"/>
      <c r="AAN83" s="4"/>
      <c r="AAO83" s="4"/>
      <c r="AAP83" s="4"/>
      <c r="AAQ83" s="4"/>
      <c r="AAR83" s="4"/>
      <c r="AAS83" s="4"/>
      <c r="AAT83" s="4"/>
      <c r="AAU83" s="4"/>
      <c r="AAV83" s="4"/>
      <c r="AAW83" s="4"/>
      <c r="AAX83" s="4"/>
      <c r="AAY83" s="4"/>
      <c r="AAZ83" s="4"/>
      <c r="ABA83" s="4"/>
      <c r="ABB83" s="4"/>
      <c r="ABC83" s="4"/>
      <c r="ABD83" s="4"/>
      <c r="ABE83" s="4"/>
      <c r="ABF83" s="4"/>
      <c r="ABG83" s="4"/>
      <c r="ABH83" s="4"/>
      <c r="ABI83" s="4"/>
      <c r="ABJ83" s="4"/>
      <c r="ABK83" s="4"/>
      <c r="ABL83" s="4"/>
      <c r="ABM83" s="4"/>
      <c r="ABN83" s="4"/>
      <c r="ABO83" s="4"/>
      <c r="ABP83" s="4"/>
      <c r="ABQ83" s="4"/>
      <c r="ABR83" s="4"/>
      <c r="ABS83" s="4"/>
      <c r="ABT83" s="4"/>
      <c r="ABU83" s="4"/>
      <c r="ABV83" s="4"/>
      <c r="ABW83" s="4"/>
      <c r="ABX83" s="4"/>
      <c r="ABY83" s="4"/>
      <c r="ABZ83" s="4"/>
      <c r="ACA83" s="4"/>
      <c r="ACB83" s="4"/>
      <c r="ACC83" s="4"/>
      <c r="ACD83" s="4"/>
      <c r="ACE83" s="4"/>
      <c r="ACF83" s="4"/>
      <c r="ACG83" s="4"/>
      <c r="ACH83" s="4"/>
      <c r="ACI83" s="4"/>
      <c r="ACJ83" s="4"/>
      <c r="ACK83" s="4"/>
      <c r="ACL83" s="4"/>
      <c r="ACM83" s="4"/>
      <c r="ACN83" s="4"/>
      <c r="ACO83" s="4"/>
      <c r="ACP83" s="4"/>
      <c r="ACQ83" s="4"/>
      <c r="ACR83" s="4"/>
      <c r="ACS83" s="4"/>
      <c r="ACT83" s="4"/>
      <c r="ACU83" s="4"/>
      <c r="ACV83" s="4"/>
      <c r="ACW83" s="4"/>
      <c r="ACX83" s="4"/>
      <c r="ACY83" s="4"/>
      <c r="ACZ83" s="4"/>
      <c r="ADA83" s="4"/>
      <c r="ADB83" s="4"/>
      <c r="ADC83" s="4"/>
      <c r="ADD83" s="4"/>
      <c r="ADE83" s="4"/>
      <c r="ADF83" s="4"/>
      <c r="ADG83" s="4"/>
      <c r="ADH83" s="4"/>
      <c r="ADI83" s="4"/>
      <c r="ADJ83" s="4"/>
      <c r="ADK83" s="4"/>
      <c r="ADL83" s="4"/>
      <c r="ADM83" s="4"/>
      <c r="ADN83" s="4"/>
      <c r="ADO83" s="4"/>
      <c r="ADP83" s="4"/>
      <c r="ADQ83" s="4"/>
      <c r="ADR83" s="4"/>
      <c r="ADS83" s="4"/>
      <c r="ADT83" s="4"/>
      <c r="ADU83" s="4"/>
      <c r="ADV83" s="4"/>
      <c r="ADW83" s="4"/>
      <c r="ADX83" s="4"/>
      <c r="ADY83" s="4"/>
      <c r="ADZ83" s="4"/>
      <c r="AEA83" s="4"/>
      <c r="AEB83" s="4"/>
      <c r="AEC83" s="4"/>
      <c r="AED83" s="4"/>
      <c r="AEE83" s="4"/>
      <c r="AEF83" s="4"/>
      <c r="AEG83" s="4"/>
      <c r="AEH83" s="4"/>
      <c r="AEI83" s="4"/>
      <c r="AEJ83" s="4"/>
      <c r="AEK83" s="4"/>
      <c r="AEL83" s="4"/>
      <c r="AEM83" s="4"/>
      <c r="AEN83" s="4"/>
      <c r="AEO83" s="4"/>
      <c r="AEP83" s="4"/>
      <c r="AEQ83" s="4"/>
      <c r="AER83" s="4"/>
      <c r="AES83" s="4"/>
      <c r="AET83" s="4"/>
      <c r="AEU83" s="4"/>
      <c r="AEV83" s="4"/>
      <c r="AEW83" s="4"/>
      <c r="AEX83" s="4"/>
      <c r="AEY83" s="4"/>
      <c r="AEZ83" s="4"/>
      <c r="AFA83" s="4"/>
      <c r="AFB83" s="4"/>
      <c r="AFC83" s="4"/>
      <c r="AFD83" s="4"/>
      <c r="AFE83" s="4"/>
      <c r="AFF83" s="4"/>
      <c r="AFG83" s="4"/>
      <c r="AFH83" s="4"/>
      <c r="AFI83" s="4"/>
      <c r="AFJ83" s="4"/>
      <c r="AFK83" s="4"/>
      <c r="AFL83" s="4"/>
      <c r="AFM83" s="4"/>
      <c r="AFN83" s="4"/>
      <c r="AFO83" s="4"/>
      <c r="AFP83" s="4"/>
      <c r="AFQ83" s="4"/>
      <c r="AFR83" s="4"/>
      <c r="AFS83" s="4"/>
      <c r="AFT83" s="4"/>
      <c r="AFU83" s="4"/>
      <c r="AFV83" s="4"/>
      <c r="AFW83" s="4"/>
      <c r="AFX83" s="4"/>
      <c r="AFY83" s="4"/>
      <c r="AFZ83" s="4"/>
      <c r="AGA83" s="4"/>
      <c r="AGB83" s="4"/>
      <c r="AGC83" s="4"/>
      <c r="AGD83" s="4"/>
      <c r="AGE83" s="4"/>
      <c r="AGF83" s="4"/>
      <c r="AGG83" s="4"/>
      <c r="AGH83" s="4"/>
      <c r="AGI83" s="4"/>
      <c r="AGJ83" s="4"/>
      <c r="AGK83" s="4"/>
      <c r="AGL83" s="4"/>
      <c r="AGM83" s="4"/>
      <c r="AGN83" s="4"/>
      <c r="AGO83" s="4"/>
      <c r="AGP83" s="4"/>
      <c r="AGQ83" s="4"/>
      <c r="AGR83" s="4"/>
      <c r="AGS83" s="4"/>
      <c r="AGT83" s="4"/>
      <c r="AGU83" s="4"/>
      <c r="AGV83" s="4"/>
      <c r="AGW83" s="4"/>
      <c r="AGX83" s="4"/>
      <c r="AGY83" s="4"/>
      <c r="AGZ83" s="4"/>
      <c r="AHA83" s="4"/>
      <c r="AHB83" s="4"/>
      <c r="AHC83" s="4"/>
      <c r="AHD83" s="4"/>
      <c r="AHE83" s="4"/>
      <c r="AHF83" s="4"/>
      <c r="AHG83" s="4"/>
      <c r="AHH83" s="4"/>
      <c r="AHI83" s="4"/>
      <c r="AHJ83" s="4"/>
      <c r="AHK83" s="4"/>
      <c r="AHL83" s="4"/>
      <c r="AHM83" s="4"/>
      <c r="AHN83" s="4"/>
      <c r="AHO83" s="4"/>
      <c r="AHP83" s="4"/>
      <c r="AHQ83" s="4"/>
      <c r="AHR83" s="4"/>
      <c r="AHS83" s="4"/>
      <c r="AHT83" s="4"/>
      <c r="AHU83" s="4"/>
      <c r="AHV83" s="4"/>
      <c r="AHW83" s="4"/>
      <c r="AHX83" s="4"/>
      <c r="AHY83" s="4"/>
      <c r="AHZ83" s="4"/>
      <c r="AIA83" s="4"/>
      <c r="AIB83" s="4"/>
      <c r="AIC83" s="4"/>
      <c r="AID83" s="4"/>
      <c r="AIE83" s="4"/>
      <c r="AIF83" s="4"/>
      <c r="AIG83" s="4"/>
      <c r="AIH83" s="4"/>
      <c r="AII83" s="4"/>
      <c r="AIJ83" s="4"/>
      <c r="AIK83" s="4"/>
      <c r="AIL83" s="4"/>
      <c r="AIM83" s="4"/>
      <c r="AIN83" s="4"/>
      <c r="AIO83" s="4"/>
      <c r="AIP83" s="4"/>
      <c r="AIQ83" s="4"/>
      <c r="AIR83" s="4"/>
      <c r="AIS83" s="4"/>
      <c r="AIT83" s="4"/>
      <c r="AIU83" s="4"/>
      <c r="AIV83" s="4"/>
      <c r="AIW83" s="4"/>
      <c r="AIX83" s="4"/>
      <c r="AIY83" s="4"/>
      <c r="AIZ83" s="4"/>
      <c r="AJA83" s="4"/>
      <c r="AJB83" s="4"/>
      <c r="AJC83" s="4"/>
      <c r="AJD83" s="4"/>
      <c r="AJE83" s="4"/>
      <c r="AJF83" s="4"/>
      <c r="AJG83" s="4"/>
      <c r="AJH83" s="4"/>
      <c r="AJI83" s="4"/>
      <c r="AJJ83" s="4"/>
      <c r="AJK83" s="4"/>
      <c r="AJL83" s="4"/>
      <c r="AJM83" s="4"/>
      <c r="AJN83" s="4"/>
      <c r="AJO83" s="4"/>
      <c r="AJP83" s="4"/>
      <c r="AJQ83" s="4"/>
      <c r="AJR83" s="4"/>
      <c r="AJS83" s="4"/>
      <c r="AJT83" s="4"/>
      <c r="AJU83" s="4"/>
      <c r="AJV83" s="4"/>
      <c r="AJW83" s="4"/>
      <c r="AJX83" s="4"/>
      <c r="AJY83" s="4"/>
      <c r="AJZ83" s="4"/>
      <c r="AKA83" s="4"/>
      <c r="AKB83" s="4"/>
      <c r="AKC83" s="4"/>
      <c r="AKD83" s="4"/>
      <c r="AKE83" s="4"/>
      <c r="AKF83" s="4"/>
      <c r="AKG83" s="4"/>
      <c r="AKH83" s="4"/>
      <c r="AKI83" s="4"/>
      <c r="AKJ83" s="4"/>
      <c r="AKK83" s="4"/>
      <c r="AKL83" s="4"/>
      <c r="AKM83" s="4"/>
      <c r="AKN83" s="4"/>
      <c r="AKO83" s="4"/>
      <c r="AKP83" s="4"/>
      <c r="AKQ83" s="4"/>
      <c r="AKR83" s="4"/>
      <c r="AKS83" s="4"/>
      <c r="AKT83" s="4"/>
      <c r="AKU83" s="4"/>
      <c r="AKV83" s="4"/>
      <c r="AKW83" s="4"/>
      <c r="AKX83" s="4"/>
      <c r="AKY83" s="4"/>
      <c r="AKZ83" s="4"/>
      <c r="ALA83" s="4"/>
      <c r="ALB83" s="4"/>
      <c r="ALC83" s="4"/>
      <c r="ALD83" s="4"/>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c r="AME83" s="4"/>
      <c r="AMF83" s="4"/>
      <c r="AMG83" s="4"/>
      <c r="AMH83" s="4"/>
      <c r="AMI83" s="4"/>
      <c r="AMJ83" s="4"/>
      <c r="AMK83" s="4"/>
      <c r="AML83" s="4"/>
      <c r="AMM83" s="4"/>
      <c r="AMN83" s="4"/>
      <c r="AMO83" s="4"/>
      <c r="AMP83" s="4"/>
      <c r="AMQ83" s="4"/>
      <c r="AMR83" s="4"/>
      <c r="AMS83" s="4"/>
      <c r="AMT83" s="4"/>
      <c r="AMU83" s="4"/>
      <c r="AMV83" s="4"/>
      <c r="AMW83" s="4"/>
      <c r="AMX83" s="4"/>
      <c r="AMY83" s="4"/>
      <c r="AMZ83" s="4"/>
      <c r="ANA83" s="4"/>
      <c r="ANB83" s="4"/>
      <c r="ANC83" s="4"/>
      <c r="AND83" s="4"/>
      <c r="ANE83" s="4"/>
      <c r="ANF83" s="4"/>
      <c r="ANG83" s="4"/>
      <c r="ANH83" s="4"/>
      <c r="ANI83" s="4"/>
      <c r="ANJ83" s="4"/>
      <c r="ANK83" s="4"/>
      <c r="ANL83" s="4"/>
      <c r="ANM83" s="4"/>
      <c r="ANN83" s="4"/>
      <c r="ANO83" s="4"/>
      <c r="ANP83" s="4"/>
      <c r="ANQ83" s="4"/>
      <c r="ANR83" s="4"/>
      <c r="ANS83" s="4"/>
      <c r="ANT83" s="4"/>
      <c r="ANU83" s="4"/>
      <c r="ANV83" s="4"/>
      <c r="ANW83" s="4"/>
      <c r="ANX83" s="4"/>
      <c r="ANY83" s="4"/>
      <c r="ANZ83" s="4"/>
      <c r="AOA83" s="4"/>
      <c r="AOB83" s="4"/>
      <c r="AOC83" s="4"/>
      <c r="AOD83" s="4"/>
      <c r="AOE83" s="4"/>
      <c r="AOF83" s="4"/>
      <c r="AOG83" s="4"/>
      <c r="AOH83" s="4"/>
      <c r="AOI83" s="4"/>
      <c r="AOJ83" s="4"/>
      <c r="AOK83" s="4"/>
      <c r="AOL83" s="4"/>
      <c r="AOM83" s="4"/>
      <c r="AON83" s="4"/>
      <c r="AOO83" s="4"/>
      <c r="AOP83" s="4"/>
      <c r="AOQ83" s="4"/>
      <c r="AOR83" s="4"/>
      <c r="AOS83" s="4"/>
      <c r="AOT83" s="4"/>
      <c r="AOU83" s="4"/>
      <c r="AOV83" s="4"/>
      <c r="AOW83" s="4"/>
      <c r="AOX83" s="4"/>
      <c r="AOY83" s="4"/>
      <c r="AOZ83" s="4"/>
      <c r="APA83" s="4"/>
      <c r="APB83" s="4"/>
      <c r="APC83" s="4"/>
      <c r="APD83" s="4"/>
      <c r="APE83" s="4"/>
      <c r="APF83" s="4"/>
      <c r="APG83" s="4"/>
      <c r="APH83" s="4"/>
      <c r="API83" s="4"/>
      <c r="APJ83" s="4"/>
      <c r="APK83" s="4"/>
      <c r="APL83" s="4"/>
      <c r="APM83" s="4"/>
      <c r="APN83" s="4"/>
      <c r="APO83" s="4"/>
      <c r="APP83" s="4"/>
      <c r="APQ83" s="4"/>
      <c r="APR83" s="4"/>
      <c r="APS83" s="4"/>
      <c r="APT83" s="4"/>
      <c r="APU83" s="4"/>
      <c r="APV83" s="4"/>
      <c r="APW83" s="4"/>
      <c r="APX83" s="4"/>
      <c r="APY83" s="4"/>
      <c r="APZ83" s="4"/>
      <c r="AQA83" s="4"/>
      <c r="AQB83" s="4"/>
      <c r="AQC83" s="4"/>
      <c r="AQD83" s="4"/>
      <c r="AQE83" s="4"/>
      <c r="AQF83" s="4"/>
      <c r="AQG83" s="4"/>
      <c r="AQH83" s="4"/>
      <c r="AQI83" s="4"/>
      <c r="AQJ83" s="4"/>
      <c r="AQK83" s="4"/>
      <c r="AQL83" s="4"/>
      <c r="AQM83" s="4"/>
      <c r="AQN83" s="4"/>
      <c r="AQO83" s="4"/>
      <c r="AQP83" s="4"/>
      <c r="AQQ83" s="4"/>
      <c r="AQR83" s="4"/>
      <c r="AQS83" s="4"/>
      <c r="AQT83" s="4"/>
      <c r="AQU83" s="4"/>
      <c r="AQV83" s="4"/>
      <c r="AQW83" s="4"/>
      <c r="AQX83" s="4"/>
      <c r="AQY83" s="4"/>
      <c r="AQZ83" s="4"/>
      <c r="ARA83" s="4"/>
      <c r="ARB83" s="4"/>
      <c r="ARC83" s="4"/>
      <c r="ARD83" s="4"/>
      <c r="ARE83" s="4"/>
      <c r="ARF83" s="4"/>
      <c r="ARG83" s="4"/>
      <c r="ARH83" s="4"/>
      <c r="ARI83" s="4"/>
      <c r="ARJ83" s="4"/>
      <c r="ARK83" s="4"/>
      <c r="ARL83" s="4"/>
      <c r="ARM83" s="4"/>
      <c r="ARN83" s="4"/>
      <c r="ARO83" s="4"/>
      <c r="ARP83" s="4"/>
      <c r="ARQ83" s="4"/>
      <c r="ARR83" s="4"/>
      <c r="ARS83" s="4"/>
      <c r="ART83" s="4"/>
      <c r="ARU83" s="4"/>
      <c r="ARV83" s="4"/>
      <c r="ARW83" s="4"/>
      <c r="ARX83" s="4"/>
      <c r="ARY83" s="4"/>
      <c r="ARZ83" s="4"/>
      <c r="ASA83" s="4"/>
      <c r="ASB83" s="4"/>
      <c r="ASC83" s="4"/>
      <c r="ASD83" s="4"/>
      <c r="ASE83" s="4"/>
      <c r="ASF83" s="4"/>
      <c r="ASG83" s="4"/>
      <c r="ASH83" s="4"/>
      <c r="ASI83" s="4"/>
      <c r="ASJ83" s="4"/>
      <c r="ASK83" s="4"/>
      <c r="ASL83" s="4"/>
      <c r="ASM83" s="4"/>
      <c r="ASN83" s="4"/>
      <c r="ASO83" s="4"/>
      <c r="ASP83" s="4"/>
      <c r="ASQ83" s="4"/>
      <c r="ASR83" s="4"/>
      <c r="ASS83" s="4"/>
      <c r="AST83" s="4"/>
      <c r="ASU83" s="4"/>
      <c r="ASV83" s="4"/>
      <c r="ASW83" s="4"/>
      <c r="ASX83" s="4"/>
      <c r="ASY83" s="4"/>
      <c r="ASZ83" s="4"/>
      <c r="ATA83" s="4"/>
      <c r="ATB83" s="4"/>
      <c r="ATC83" s="4"/>
      <c r="ATD83" s="4"/>
      <c r="ATE83" s="4"/>
      <c r="ATF83" s="4"/>
      <c r="ATG83" s="4"/>
      <c r="ATH83" s="4"/>
      <c r="ATI83" s="4"/>
      <c r="ATJ83" s="4"/>
      <c r="ATK83" s="4"/>
      <c r="ATL83" s="4"/>
      <c r="ATM83" s="4"/>
      <c r="ATN83" s="4"/>
      <c r="ATO83" s="4"/>
      <c r="ATP83" s="4"/>
      <c r="ATQ83" s="4"/>
      <c r="ATR83" s="4"/>
      <c r="ATS83" s="4"/>
      <c r="ATT83" s="4"/>
      <c r="ATU83" s="4"/>
      <c r="ATV83" s="4"/>
      <c r="ATW83" s="4"/>
      <c r="ATX83" s="4"/>
      <c r="ATY83" s="4"/>
      <c r="ATZ83" s="4"/>
      <c r="AUA83" s="4"/>
      <c r="AUB83" s="4"/>
      <c r="AUC83" s="4"/>
      <c r="AUD83" s="4"/>
      <c r="AUE83" s="4"/>
      <c r="AUF83" s="4"/>
      <c r="AUG83" s="4"/>
      <c r="AUH83" s="4"/>
      <c r="AUI83" s="4"/>
      <c r="AUJ83" s="4"/>
      <c r="AUK83" s="4"/>
      <c r="AUL83" s="4"/>
      <c r="AUM83" s="4"/>
      <c r="AUN83" s="4"/>
      <c r="AUO83" s="4"/>
      <c r="AUP83" s="4"/>
      <c r="AUQ83" s="4"/>
      <c r="AUR83" s="4"/>
      <c r="AUS83" s="4"/>
      <c r="AUT83" s="4"/>
      <c r="AUU83" s="4"/>
      <c r="AUV83" s="4"/>
      <c r="AUW83" s="4"/>
      <c r="AUX83" s="4"/>
      <c r="AUY83" s="4"/>
      <c r="AUZ83" s="4"/>
      <c r="AVA83" s="4"/>
      <c r="AVB83" s="4"/>
      <c r="AVC83" s="4"/>
      <c r="AVD83" s="4"/>
      <c r="AVE83" s="4"/>
      <c r="AVF83" s="4"/>
      <c r="AVG83" s="4"/>
      <c r="AVH83" s="4"/>
      <c r="AVI83" s="4"/>
      <c r="AVJ83" s="4"/>
      <c r="AVK83" s="4"/>
      <c r="AVL83" s="4"/>
      <c r="AVM83" s="4"/>
      <c r="AVN83" s="4"/>
      <c r="AVO83" s="4"/>
      <c r="AVP83" s="4"/>
      <c r="AVQ83" s="4"/>
      <c r="AVR83" s="4"/>
      <c r="AVS83" s="4"/>
      <c r="AVT83" s="4"/>
      <c r="AVU83" s="4"/>
      <c r="AVV83" s="4"/>
      <c r="AVW83" s="4"/>
      <c r="AVX83" s="4"/>
      <c r="AVY83" s="4"/>
      <c r="AVZ83" s="4"/>
      <c r="AWA83" s="4"/>
      <c r="AWB83" s="4"/>
      <c r="AWC83" s="4"/>
      <c r="AWD83" s="4"/>
      <c r="AWE83" s="4"/>
      <c r="AWF83" s="4"/>
      <c r="AWG83" s="4"/>
      <c r="AWH83" s="4"/>
      <c r="AWI83" s="4"/>
      <c r="AWJ83" s="4"/>
      <c r="AWK83" s="4"/>
      <c r="AWL83" s="4"/>
      <c r="AWM83" s="4"/>
      <c r="AWN83" s="4"/>
      <c r="AWO83" s="4"/>
      <c r="AWP83" s="4"/>
      <c r="AWQ83" s="4"/>
      <c r="AWR83" s="4"/>
      <c r="AWS83" s="4"/>
      <c r="AWT83" s="4"/>
      <c r="AWU83" s="4"/>
      <c r="AWV83" s="4"/>
      <c r="AWW83" s="4"/>
      <c r="AWX83" s="4"/>
      <c r="AWY83" s="4"/>
      <c r="AWZ83" s="4"/>
      <c r="AXA83" s="4"/>
      <c r="AXB83" s="4"/>
      <c r="AXC83" s="4"/>
      <c r="AXD83" s="4"/>
      <c r="AXE83" s="4"/>
      <c r="AXF83" s="4"/>
      <c r="AXG83" s="4"/>
      <c r="AXH83" s="4"/>
      <c r="AXI83" s="4"/>
      <c r="AXJ83" s="4"/>
      <c r="AXK83" s="4"/>
      <c r="AXL83" s="4"/>
      <c r="AXM83" s="4"/>
      <c r="AXN83" s="4"/>
      <c r="AXO83" s="4"/>
      <c r="AXP83" s="4"/>
      <c r="AXQ83" s="4"/>
      <c r="AXR83" s="4"/>
      <c r="AXS83" s="4"/>
      <c r="AXT83" s="4"/>
      <c r="AXU83" s="4"/>
      <c r="AXV83" s="4"/>
      <c r="AXW83" s="4"/>
      <c r="AXX83" s="4"/>
      <c r="AXY83" s="4"/>
      <c r="AXZ83" s="4"/>
      <c r="AYA83" s="4"/>
      <c r="AYB83" s="4"/>
      <c r="AYC83" s="4"/>
      <c r="AYD83" s="4"/>
      <c r="AYE83" s="4"/>
      <c r="AYF83" s="4"/>
      <c r="AYG83" s="4"/>
      <c r="AYH83" s="4"/>
      <c r="AYI83" s="4"/>
      <c r="AYJ83" s="4"/>
      <c r="AYK83" s="4"/>
      <c r="AYL83" s="4"/>
      <c r="AYM83" s="4"/>
      <c r="AYN83" s="4"/>
      <c r="AYO83" s="4"/>
      <c r="AYP83" s="4"/>
      <c r="AYQ83" s="4"/>
      <c r="AYR83" s="4"/>
      <c r="AYS83" s="4"/>
      <c r="AYT83" s="4"/>
      <c r="AYU83" s="4"/>
      <c r="AYV83" s="4"/>
      <c r="AYW83" s="4"/>
      <c r="AYX83" s="4"/>
      <c r="AYY83" s="4"/>
      <c r="AYZ83" s="4"/>
      <c r="AZA83" s="4"/>
      <c r="AZB83" s="4"/>
      <c r="AZC83" s="4"/>
      <c r="AZD83" s="4"/>
      <c r="AZE83" s="4"/>
      <c r="AZF83" s="4"/>
      <c r="AZG83" s="4"/>
      <c r="AZH83" s="4"/>
      <c r="AZI83" s="4"/>
      <c r="AZJ83" s="4"/>
      <c r="AZK83" s="4"/>
      <c r="AZL83" s="4"/>
      <c r="AZM83" s="4"/>
      <c r="AZN83" s="4"/>
      <c r="AZO83" s="4"/>
      <c r="AZP83" s="4"/>
      <c r="AZQ83" s="4"/>
      <c r="AZR83" s="4"/>
      <c r="AZS83" s="4"/>
      <c r="AZT83" s="4"/>
      <c r="AZU83" s="4"/>
      <c r="AZV83" s="4"/>
      <c r="AZW83" s="4"/>
      <c r="AZX83" s="4"/>
      <c r="AZY83" s="4"/>
      <c r="AZZ83" s="4"/>
      <c r="BAA83" s="4"/>
      <c r="BAB83" s="4"/>
      <c r="BAC83" s="4"/>
      <c r="BAD83" s="4"/>
      <c r="BAE83" s="4"/>
      <c r="BAF83" s="4"/>
      <c r="BAG83" s="4"/>
      <c r="BAH83" s="4"/>
      <c r="BAI83" s="4"/>
      <c r="BAJ83" s="4"/>
      <c r="BAK83" s="4"/>
      <c r="BAL83" s="4"/>
      <c r="BAM83" s="4"/>
      <c r="BAN83" s="4"/>
      <c r="BAO83" s="4"/>
      <c r="BAP83" s="4"/>
      <c r="BAQ83" s="4"/>
      <c r="BAR83" s="4"/>
      <c r="BAS83" s="4"/>
      <c r="BAT83" s="4"/>
      <c r="BAU83" s="4"/>
      <c r="BAV83" s="4"/>
      <c r="BAW83" s="4"/>
      <c r="BAX83" s="4"/>
      <c r="BAY83" s="4"/>
      <c r="BAZ83" s="4"/>
      <c r="BBA83" s="4"/>
      <c r="BBB83" s="4"/>
      <c r="BBC83" s="4"/>
      <c r="BBD83" s="4"/>
      <c r="BBE83" s="4"/>
      <c r="BBF83" s="4"/>
      <c r="BBG83" s="4"/>
      <c r="BBH83" s="4"/>
      <c r="BBI83" s="4"/>
      <c r="BBJ83" s="4"/>
      <c r="BBK83" s="4"/>
      <c r="BBL83" s="4"/>
      <c r="BBM83" s="4"/>
      <c r="BBN83" s="4"/>
      <c r="BBO83" s="4"/>
      <c r="BBP83" s="4"/>
      <c r="BBQ83" s="4"/>
      <c r="BBR83" s="4"/>
      <c r="BBS83" s="4"/>
      <c r="BBT83" s="4"/>
      <c r="BBU83" s="4"/>
      <c r="BBV83" s="4"/>
      <c r="BBW83" s="4"/>
      <c r="BBX83" s="4"/>
      <c r="BBY83" s="4"/>
      <c r="BBZ83" s="4"/>
      <c r="BCA83" s="4"/>
      <c r="BCB83" s="4"/>
      <c r="BCC83" s="4"/>
      <c r="BCD83" s="4"/>
      <c r="BCE83" s="4"/>
      <c r="BCF83" s="4"/>
      <c r="BCG83" s="4"/>
      <c r="BCH83" s="4"/>
      <c r="BCI83" s="4"/>
      <c r="BCJ83" s="4"/>
      <c r="BCK83" s="4"/>
      <c r="BCL83" s="4"/>
      <c r="BCM83" s="4"/>
      <c r="BCN83" s="4"/>
      <c r="BCO83" s="4"/>
      <c r="BCP83" s="4"/>
      <c r="BCQ83" s="4"/>
      <c r="BCR83" s="4"/>
      <c r="BCS83" s="4"/>
      <c r="BCT83" s="4"/>
      <c r="BCU83" s="4"/>
      <c r="BCV83" s="4"/>
      <c r="BCW83" s="4"/>
      <c r="BCX83" s="4"/>
      <c r="BCY83" s="4"/>
      <c r="BCZ83" s="4"/>
      <c r="BDA83" s="4"/>
      <c r="BDB83" s="4"/>
      <c r="BDC83" s="4"/>
      <c r="BDD83" s="4"/>
      <c r="BDE83" s="4"/>
      <c r="BDF83" s="4"/>
      <c r="BDG83" s="4"/>
      <c r="BDH83" s="4"/>
      <c r="BDI83" s="4"/>
      <c r="BDJ83" s="4"/>
      <c r="BDK83" s="4"/>
      <c r="BDL83" s="4"/>
      <c r="BDM83" s="4"/>
      <c r="BDN83" s="4"/>
      <c r="BDO83" s="4"/>
      <c r="BDP83" s="4"/>
      <c r="BDQ83" s="4"/>
      <c r="BDR83" s="4"/>
      <c r="BDS83" s="4"/>
      <c r="BDT83" s="4"/>
      <c r="BDU83" s="4"/>
      <c r="BDV83" s="4"/>
      <c r="BDW83" s="4"/>
      <c r="BDX83" s="4"/>
      <c r="BDY83" s="4"/>
      <c r="BDZ83" s="4"/>
      <c r="BEA83" s="4"/>
      <c r="BEB83" s="4"/>
      <c r="BEC83" s="4"/>
      <c r="BED83" s="4"/>
      <c r="BEE83" s="4"/>
      <c r="BEF83" s="4"/>
      <c r="BEG83" s="4"/>
      <c r="BEH83" s="4"/>
      <c r="BEI83" s="4"/>
      <c r="BEJ83" s="4"/>
      <c r="BEK83" s="4"/>
      <c r="BEL83" s="4"/>
      <c r="BEM83" s="4"/>
      <c r="BEN83" s="4"/>
      <c r="BEO83" s="4"/>
      <c r="BEP83" s="4"/>
      <c r="BEQ83" s="4"/>
      <c r="BER83" s="4"/>
      <c r="BES83" s="4"/>
      <c r="BET83" s="4"/>
      <c r="BEU83" s="4"/>
      <c r="BEV83" s="4"/>
      <c r="BEW83" s="4"/>
      <c r="BEX83" s="4"/>
      <c r="BEY83" s="4"/>
      <c r="BEZ83" s="4"/>
      <c r="BFA83" s="4"/>
      <c r="BFB83" s="4"/>
      <c r="BFC83" s="4"/>
      <c r="BFD83" s="4"/>
      <c r="BFE83" s="4"/>
      <c r="BFF83" s="4"/>
      <c r="BFG83" s="4"/>
      <c r="BFH83" s="4"/>
      <c r="BFI83" s="4"/>
      <c r="BFJ83" s="4"/>
      <c r="BFK83" s="4"/>
      <c r="BFL83" s="4"/>
      <c r="BFM83" s="4"/>
      <c r="BFN83" s="4"/>
      <c r="BFO83" s="4"/>
      <c r="BFP83" s="4"/>
      <c r="BFQ83" s="4"/>
      <c r="BFR83" s="4"/>
      <c r="BFS83" s="4"/>
      <c r="BFT83" s="4"/>
      <c r="BFU83" s="4"/>
      <c r="BFV83" s="4"/>
      <c r="BFW83" s="4"/>
      <c r="BFX83" s="4"/>
      <c r="BFY83" s="4"/>
      <c r="BFZ83" s="4"/>
      <c r="BGA83" s="4"/>
      <c r="BGB83" s="4"/>
      <c r="BGC83" s="4"/>
      <c r="BGD83" s="4"/>
      <c r="BGE83" s="4"/>
      <c r="BGF83" s="4"/>
      <c r="BGG83" s="4"/>
      <c r="BGH83" s="4"/>
      <c r="BGI83" s="4"/>
      <c r="BGJ83" s="4"/>
      <c r="BGK83" s="4"/>
      <c r="BGL83" s="4"/>
      <c r="BGM83" s="4"/>
      <c r="BGN83" s="4"/>
      <c r="BGO83" s="4"/>
      <c r="BGP83" s="4"/>
      <c r="BGQ83" s="4"/>
      <c r="BGR83" s="4"/>
      <c r="BGS83" s="4"/>
      <c r="BGT83" s="4"/>
      <c r="BGU83" s="4"/>
      <c r="BGV83" s="4"/>
      <c r="BGW83" s="4"/>
      <c r="BGX83" s="4"/>
      <c r="BGY83" s="4"/>
      <c r="BGZ83" s="4"/>
      <c r="BHA83" s="4"/>
      <c r="BHB83" s="4"/>
      <c r="BHC83" s="4"/>
      <c r="BHD83" s="4"/>
      <c r="BHE83" s="4"/>
      <c r="BHF83" s="4"/>
      <c r="BHG83" s="4"/>
      <c r="BHH83" s="4"/>
      <c r="BHI83" s="4"/>
      <c r="BHJ83" s="4"/>
      <c r="BHK83" s="4"/>
      <c r="BHL83" s="4"/>
      <c r="BHM83" s="4"/>
      <c r="BHN83" s="4"/>
      <c r="BHO83" s="4"/>
      <c r="BHP83" s="4"/>
      <c r="BHQ83" s="4"/>
      <c r="BHR83" s="4"/>
      <c r="BHS83" s="4"/>
      <c r="BHT83" s="4"/>
      <c r="BHU83" s="4"/>
      <c r="BHV83" s="4"/>
      <c r="BHW83" s="4"/>
      <c r="BHX83" s="4"/>
      <c r="BHY83" s="4"/>
      <c r="BHZ83" s="4"/>
      <c r="BIA83" s="4"/>
      <c r="BIB83" s="4"/>
      <c r="BIC83" s="4"/>
      <c r="BID83" s="4"/>
      <c r="BIE83" s="4"/>
      <c r="BIF83" s="4"/>
      <c r="BIG83" s="4"/>
      <c r="BIH83" s="4"/>
      <c r="BII83" s="4"/>
      <c r="BIJ83" s="4"/>
      <c r="BIK83" s="4"/>
      <c r="BIL83" s="4"/>
      <c r="BIM83" s="4"/>
      <c r="BIN83" s="4"/>
      <c r="BIO83" s="4"/>
      <c r="BIP83" s="4"/>
      <c r="BIQ83" s="4"/>
      <c r="BIR83" s="4"/>
      <c r="BIS83" s="4"/>
      <c r="BIT83" s="4"/>
      <c r="BIU83" s="4"/>
      <c r="BIV83" s="4"/>
      <c r="BIW83" s="4"/>
      <c r="BIX83" s="4"/>
      <c r="BIY83" s="4"/>
      <c r="BIZ83" s="4"/>
      <c r="BJA83" s="4"/>
      <c r="BJB83" s="4"/>
      <c r="BJC83" s="4"/>
      <c r="BJD83" s="4"/>
      <c r="BJE83" s="4"/>
      <c r="BJF83" s="4"/>
      <c r="BJG83" s="4"/>
      <c r="BJH83" s="4"/>
      <c r="BJI83" s="4"/>
      <c r="BJJ83" s="4"/>
      <c r="BJK83" s="4"/>
      <c r="BJL83" s="4"/>
      <c r="BJM83" s="4"/>
      <c r="BJN83" s="4"/>
      <c r="BJO83" s="4"/>
      <c r="BJP83" s="4"/>
      <c r="BJQ83" s="4"/>
      <c r="BJR83" s="4"/>
      <c r="BJS83" s="4"/>
      <c r="BJT83" s="4"/>
      <c r="BJU83" s="4"/>
      <c r="BJV83" s="4"/>
      <c r="BJW83" s="4"/>
      <c r="BJX83" s="4"/>
      <c r="BJY83" s="4"/>
      <c r="BJZ83" s="4"/>
      <c r="BKA83" s="4"/>
      <c r="BKB83" s="4"/>
      <c r="BKC83" s="4"/>
      <c r="BKD83" s="4"/>
      <c r="BKE83" s="4"/>
      <c r="BKF83" s="4"/>
      <c r="BKG83" s="4"/>
      <c r="BKH83" s="4"/>
      <c r="BKI83" s="4"/>
      <c r="BKJ83" s="4"/>
      <c r="BKK83" s="4"/>
      <c r="BKL83" s="4"/>
      <c r="BKM83" s="4"/>
      <c r="BKN83" s="4"/>
      <c r="BKO83" s="4"/>
      <c r="BKP83" s="4"/>
      <c r="BKQ83" s="4"/>
      <c r="BKR83" s="4"/>
      <c r="BKS83" s="4"/>
      <c r="BKT83" s="4"/>
      <c r="BKU83" s="4"/>
      <c r="BKV83" s="4"/>
      <c r="BKW83" s="4"/>
      <c r="BKX83" s="4"/>
      <c r="BKY83" s="4"/>
      <c r="BKZ83" s="4"/>
      <c r="BLA83" s="4"/>
      <c r="BLB83" s="4"/>
      <c r="BLC83" s="4"/>
      <c r="BLD83" s="4"/>
      <c r="BLE83" s="4"/>
      <c r="BLF83" s="4"/>
      <c r="BLG83" s="4"/>
      <c r="BLH83" s="4"/>
      <c r="BLI83" s="4"/>
      <c r="BLJ83" s="4"/>
      <c r="BLK83" s="4"/>
      <c r="BLL83" s="4"/>
      <c r="BLM83" s="4"/>
      <c r="BLN83" s="4"/>
      <c r="BLO83" s="4"/>
      <c r="BLP83" s="4"/>
      <c r="BLQ83" s="4"/>
      <c r="BLR83" s="4"/>
      <c r="BLS83" s="4"/>
      <c r="BLT83" s="4"/>
      <c r="BLU83" s="4"/>
      <c r="BLV83" s="4"/>
      <c r="BLW83" s="4"/>
      <c r="BLX83" s="4"/>
      <c r="BLY83" s="4"/>
      <c r="BLZ83" s="4"/>
      <c r="BMA83" s="4"/>
      <c r="BMB83" s="4"/>
      <c r="BMC83" s="4"/>
      <c r="BMD83" s="4"/>
      <c r="BME83" s="4"/>
      <c r="BMF83" s="4"/>
      <c r="BMG83" s="4"/>
      <c r="BMH83" s="4"/>
      <c r="BMI83" s="4"/>
      <c r="BMJ83" s="4"/>
      <c r="BMK83" s="4"/>
      <c r="BML83" s="4"/>
      <c r="BMM83" s="4"/>
      <c r="BMN83" s="4"/>
      <c r="BMO83" s="4"/>
      <c r="BMP83" s="4"/>
      <c r="BMQ83" s="4"/>
      <c r="BMR83" s="4"/>
      <c r="BMS83" s="4"/>
      <c r="BMT83" s="4"/>
      <c r="BMU83" s="4"/>
      <c r="BMV83" s="4"/>
      <c r="BMW83" s="4"/>
      <c r="BMX83" s="4"/>
      <c r="BMY83" s="4"/>
      <c r="BMZ83" s="4"/>
      <c r="BNA83" s="4"/>
      <c r="BNB83" s="4"/>
      <c r="BNC83" s="4"/>
      <c r="BND83" s="4"/>
      <c r="BNE83" s="4"/>
      <c r="BNF83" s="4"/>
      <c r="BNG83" s="4"/>
      <c r="BNH83" s="4"/>
      <c r="BNI83" s="4"/>
      <c r="BNJ83" s="4"/>
      <c r="BNK83" s="4"/>
      <c r="BNL83" s="4"/>
      <c r="BNM83" s="4"/>
      <c r="BNN83" s="4"/>
      <c r="BNO83" s="4"/>
      <c r="BNP83" s="4"/>
      <c r="BNQ83" s="4"/>
      <c r="BNR83" s="4"/>
      <c r="BNS83" s="4"/>
      <c r="BNT83" s="4"/>
      <c r="BNU83" s="4"/>
      <c r="BNV83" s="4"/>
      <c r="BNW83" s="4"/>
      <c r="BNX83" s="4"/>
      <c r="BNY83" s="4"/>
      <c r="BNZ83" s="4"/>
      <c r="BOA83" s="4"/>
      <c r="BOB83" s="4"/>
      <c r="BOC83" s="4"/>
      <c r="BOD83" s="4"/>
      <c r="BOE83" s="4"/>
      <c r="BOF83" s="4"/>
      <c r="BOG83" s="4"/>
      <c r="BOH83" s="4"/>
      <c r="BOI83" s="4"/>
      <c r="BOJ83" s="4"/>
      <c r="BOK83" s="4"/>
      <c r="BOL83" s="4"/>
      <c r="BOM83" s="4"/>
      <c r="BON83" s="4"/>
      <c r="BOO83" s="4"/>
      <c r="BOP83" s="4"/>
      <c r="BOQ83" s="4"/>
      <c r="BOR83" s="4"/>
      <c r="BOS83" s="4"/>
      <c r="BOT83" s="4"/>
      <c r="BOU83" s="4"/>
      <c r="BOV83" s="4"/>
      <c r="BOW83" s="4"/>
      <c r="BOX83" s="4"/>
      <c r="BOY83" s="4"/>
      <c r="BOZ83" s="4"/>
      <c r="BPA83" s="4"/>
      <c r="BPB83" s="4"/>
      <c r="BPC83" s="4"/>
      <c r="BPD83" s="4"/>
      <c r="BPE83" s="4"/>
      <c r="BPF83" s="4"/>
      <c r="BPG83" s="4"/>
      <c r="BPH83" s="4"/>
      <c r="BPI83" s="4"/>
      <c r="BPJ83" s="4"/>
      <c r="BPK83" s="4"/>
      <c r="BPL83" s="4"/>
      <c r="BPM83" s="4"/>
      <c r="BPN83" s="4"/>
      <c r="BPO83" s="4"/>
      <c r="BPP83" s="4"/>
      <c r="BPQ83" s="4"/>
      <c r="BPR83" s="4"/>
      <c r="BPS83" s="4"/>
      <c r="BPT83" s="4"/>
      <c r="BPU83" s="4"/>
      <c r="BPV83" s="4"/>
      <c r="BPW83" s="4"/>
      <c r="BPX83" s="4"/>
      <c r="BPY83" s="4"/>
      <c r="BPZ83" s="4"/>
      <c r="BQA83" s="4"/>
      <c r="BQB83" s="4"/>
      <c r="BQC83" s="4"/>
      <c r="BQD83" s="4"/>
      <c r="BQE83" s="4"/>
      <c r="BQF83" s="4"/>
      <c r="BQG83" s="4"/>
      <c r="BQH83" s="4"/>
      <c r="BQI83" s="4"/>
      <c r="BQJ83" s="4"/>
      <c r="BQK83" s="4"/>
      <c r="BQL83" s="4"/>
      <c r="BQM83" s="4"/>
      <c r="BQN83" s="4"/>
      <c r="BQO83" s="4"/>
      <c r="BQP83" s="4"/>
      <c r="BQQ83" s="4"/>
      <c r="BQR83" s="4"/>
      <c r="BQS83" s="4"/>
      <c r="BQT83" s="4"/>
      <c r="BQU83" s="4"/>
      <c r="BQV83" s="4"/>
      <c r="BQW83" s="4"/>
      <c r="BQX83" s="4"/>
      <c r="BQY83" s="4"/>
      <c r="BQZ83" s="4"/>
      <c r="BRA83" s="4"/>
      <c r="BRB83" s="4"/>
      <c r="BRC83" s="4"/>
      <c r="BRD83" s="4"/>
      <c r="BRE83" s="4"/>
      <c r="BRF83" s="4"/>
      <c r="BRG83" s="4"/>
      <c r="BRH83" s="4"/>
      <c r="BRI83" s="4"/>
      <c r="BRJ83" s="4"/>
      <c r="BRK83" s="4"/>
      <c r="BRL83" s="4"/>
      <c r="BRM83" s="4"/>
      <c r="BRN83" s="4"/>
      <c r="BRO83" s="4"/>
      <c r="BRP83" s="4"/>
      <c r="BRQ83" s="4"/>
      <c r="BRR83" s="4"/>
      <c r="BRS83" s="4"/>
      <c r="BRT83" s="4"/>
      <c r="BRU83" s="4"/>
      <c r="BRV83" s="4"/>
      <c r="BRW83" s="4"/>
      <c r="BRX83" s="4"/>
      <c r="BRY83" s="4"/>
      <c r="BRZ83" s="4"/>
      <c r="BSA83" s="4"/>
      <c r="BSB83" s="4"/>
      <c r="BSC83" s="4"/>
      <c r="BSD83" s="4"/>
      <c r="BSE83" s="4"/>
      <c r="BSF83" s="4"/>
      <c r="BSG83" s="4"/>
      <c r="BSH83" s="4"/>
      <c r="BSI83" s="4"/>
      <c r="BSJ83" s="4"/>
      <c r="BSK83" s="4"/>
      <c r="BSL83" s="4"/>
      <c r="BSM83" s="4"/>
      <c r="BSN83" s="4"/>
      <c r="BSO83" s="4"/>
      <c r="BSP83" s="4"/>
      <c r="BSQ83" s="4"/>
      <c r="BSR83" s="4"/>
      <c r="BSS83" s="4"/>
      <c r="BST83" s="4"/>
      <c r="BSU83" s="4"/>
      <c r="BSV83" s="4"/>
      <c r="BSW83" s="4"/>
      <c r="BSX83" s="4"/>
      <c r="BSY83" s="4"/>
      <c r="BSZ83" s="4"/>
      <c r="BTA83" s="4"/>
      <c r="BTB83" s="4"/>
      <c r="BTC83" s="4"/>
      <c r="BTD83" s="4"/>
      <c r="BTE83" s="4"/>
      <c r="BTF83" s="4"/>
      <c r="BTG83" s="4"/>
      <c r="BTH83" s="4"/>
      <c r="BTI83" s="4"/>
      <c r="BTJ83" s="4"/>
      <c r="BTK83" s="4"/>
      <c r="BTL83" s="4"/>
      <c r="BTM83" s="4"/>
      <c r="BTN83" s="4"/>
      <c r="BTO83" s="4"/>
      <c r="BTP83" s="4"/>
      <c r="BTQ83" s="4"/>
      <c r="BTR83" s="4"/>
      <c r="BTS83" s="4"/>
      <c r="BTT83" s="4"/>
      <c r="BTU83" s="4"/>
      <c r="BTV83" s="4"/>
      <c r="BTW83" s="4"/>
      <c r="BTX83" s="4"/>
      <c r="BTY83" s="4"/>
      <c r="BTZ83" s="4"/>
      <c r="BUA83" s="4"/>
      <c r="BUB83" s="4"/>
      <c r="BUC83" s="4"/>
      <c r="BUD83" s="4"/>
      <c r="BUE83" s="4"/>
      <c r="BUF83" s="4"/>
      <c r="BUG83" s="4"/>
      <c r="BUH83" s="4"/>
      <c r="BUI83" s="4"/>
      <c r="BUJ83" s="4"/>
      <c r="BUK83" s="4"/>
      <c r="BUL83" s="4"/>
      <c r="BUM83" s="4"/>
      <c r="BUN83" s="4"/>
      <c r="BUO83" s="4"/>
      <c r="BUP83" s="4"/>
      <c r="BUQ83" s="4"/>
      <c r="BUR83" s="4"/>
      <c r="BUS83" s="4"/>
      <c r="BUT83" s="4"/>
      <c r="BUU83" s="4"/>
      <c r="BUV83" s="4"/>
      <c r="BUW83" s="4"/>
      <c r="BUX83" s="4"/>
      <c r="BUY83" s="4"/>
      <c r="BUZ83" s="4"/>
      <c r="BVA83" s="4"/>
      <c r="BVB83" s="4"/>
      <c r="BVC83" s="4"/>
      <c r="BVD83" s="4"/>
      <c r="BVE83" s="4"/>
      <c r="BVF83" s="4"/>
      <c r="BVG83" s="4"/>
      <c r="BVH83" s="4"/>
      <c r="BVI83" s="4"/>
      <c r="BVJ83" s="4"/>
      <c r="BVK83" s="4"/>
      <c r="BVL83" s="4"/>
      <c r="BVM83" s="4"/>
      <c r="BVN83" s="4"/>
      <c r="BVO83" s="4"/>
      <c r="BVP83" s="4"/>
      <c r="BVQ83" s="4"/>
      <c r="BVR83" s="4"/>
      <c r="BVS83" s="4"/>
      <c r="BVT83" s="4"/>
      <c r="BVU83" s="4"/>
      <c r="BVV83" s="4"/>
      <c r="BVW83" s="4"/>
      <c r="BVX83" s="4"/>
      <c r="BVY83" s="4"/>
      <c r="BVZ83" s="4"/>
      <c r="BWA83" s="4"/>
      <c r="BWB83" s="4"/>
      <c r="BWC83" s="4"/>
      <c r="BWD83" s="4"/>
      <c r="BWE83" s="4"/>
      <c r="BWF83" s="4"/>
      <c r="BWG83" s="4"/>
      <c r="BWH83" s="4"/>
      <c r="BWI83" s="4"/>
      <c r="BWJ83" s="4"/>
      <c r="BWK83" s="4"/>
      <c r="BWL83" s="4"/>
      <c r="BWM83" s="4"/>
      <c r="BWN83" s="4"/>
      <c r="BWO83" s="4"/>
      <c r="BWP83" s="4"/>
      <c r="BWQ83" s="4"/>
      <c r="BWR83" s="4"/>
      <c r="BWS83" s="4"/>
      <c r="BWT83" s="4"/>
      <c r="BWU83" s="4"/>
      <c r="BWV83" s="4"/>
      <c r="BWW83" s="4"/>
      <c r="BWX83" s="4"/>
      <c r="BWY83" s="4"/>
      <c r="BWZ83" s="4"/>
      <c r="BXA83" s="4"/>
      <c r="BXB83" s="4"/>
      <c r="BXC83" s="4"/>
      <c r="BXD83" s="4"/>
      <c r="BXE83" s="4"/>
      <c r="BXF83" s="4"/>
      <c r="BXG83" s="4"/>
      <c r="BXH83" s="4"/>
      <c r="BXI83" s="4"/>
      <c r="BXJ83" s="4"/>
      <c r="BXK83" s="4"/>
      <c r="BXL83" s="4"/>
      <c r="BXM83" s="4"/>
      <c r="BXN83" s="4"/>
      <c r="BXO83" s="4"/>
      <c r="BXP83" s="4"/>
      <c r="BXQ83" s="4"/>
      <c r="BXR83" s="4"/>
      <c r="BXS83" s="4"/>
      <c r="BXT83" s="4"/>
      <c r="BXU83" s="4"/>
      <c r="BXV83" s="4"/>
      <c r="BXW83" s="4"/>
      <c r="BXX83" s="4"/>
      <c r="BXY83" s="4"/>
      <c r="BXZ83" s="4"/>
      <c r="BYA83" s="4"/>
      <c r="BYB83" s="4"/>
      <c r="BYC83" s="4"/>
      <c r="BYD83" s="4"/>
      <c r="BYE83" s="4"/>
      <c r="BYF83" s="4"/>
      <c r="BYG83" s="4"/>
      <c r="BYH83" s="4"/>
      <c r="BYI83" s="4"/>
      <c r="BYJ83" s="4"/>
      <c r="BYK83" s="4"/>
      <c r="BYL83" s="4"/>
      <c r="BYM83" s="4"/>
      <c r="BYN83" s="4"/>
      <c r="BYO83" s="4"/>
      <c r="BYP83" s="4"/>
      <c r="BYQ83" s="4"/>
      <c r="BYR83" s="4"/>
      <c r="BYS83" s="4"/>
      <c r="BYT83" s="4"/>
      <c r="BYU83" s="4"/>
      <c r="BYV83" s="4"/>
      <c r="BYW83" s="4"/>
      <c r="BYX83" s="4"/>
      <c r="BYY83" s="4"/>
      <c r="BYZ83" s="4"/>
      <c r="BZA83" s="4"/>
      <c r="BZB83" s="4"/>
      <c r="BZC83" s="4"/>
      <c r="BZD83" s="4"/>
      <c r="BZE83" s="4"/>
      <c r="BZF83" s="4"/>
      <c r="BZG83" s="4"/>
      <c r="BZH83" s="4"/>
      <c r="BZI83" s="4"/>
      <c r="BZJ83" s="4"/>
      <c r="BZK83" s="4"/>
      <c r="BZL83" s="4"/>
      <c r="BZM83" s="4"/>
      <c r="BZN83" s="4"/>
      <c r="BZO83" s="4"/>
      <c r="BZP83" s="4"/>
      <c r="BZQ83" s="4"/>
      <c r="BZR83" s="4"/>
      <c r="BZS83" s="4"/>
      <c r="BZT83" s="4"/>
      <c r="BZU83" s="4"/>
      <c r="BZV83" s="4"/>
      <c r="BZW83" s="4"/>
      <c r="BZX83" s="4"/>
      <c r="BZY83" s="4"/>
      <c r="BZZ83" s="4"/>
      <c r="CAA83" s="4"/>
      <c r="CAB83" s="4"/>
      <c r="CAC83" s="4"/>
      <c r="CAD83" s="4"/>
      <c r="CAE83" s="4"/>
      <c r="CAF83" s="4"/>
      <c r="CAG83" s="4"/>
      <c r="CAH83" s="4"/>
      <c r="CAI83" s="4"/>
      <c r="CAJ83" s="4"/>
      <c r="CAK83" s="4"/>
      <c r="CAL83" s="4"/>
      <c r="CAM83" s="4"/>
      <c r="CAN83" s="4"/>
      <c r="CAO83" s="4"/>
      <c r="CAP83" s="4"/>
      <c r="CAQ83" s="4"/>
      <c r="CAR83" s="4"/>
      <c r="CAS83" s="4"/>
      <c r="CAT83" s="4"/>
      <c r="CAU83" s="4"/>
      <c r="CAV83" s="4"/>
      <c r="CAW83" s="4"/>
      <c r="CAX83" s="4"/>
      <c r="CAY83" s="4"/>
      <c r="CAZ83" s="4"/>
      <c r="CBA83" s="4"/>
      <c r="CBB83" s="4"/>
      <c r="CBC83" s="4"/>
      <c r="CBD83" s="4"/>
      <c r="CBE83" s="4"/>
      <c r="CBF83" s="4"/>
      <c r="CBG83" s="4"/>
      <c r="CBH83" s="4"/>
      <c r="CBI83" s="4"/>
      <c r="CBJ83" s="4"/>
      <c r="CBK83" s="4"/>
      <c r="CBL83" s="4"/>
      <c r="CBM83" s="4"/>
      <c r="CBN83" s="4"/>
      <c r="CBO83" s="4"/>
      <c r="CBP83" s="4"/>
      <c r="CBQ83" s="4"/>
      <c r="CBR83" s="4"/>
      <c r="CBS83" s="4"/>
      <c r="CBT83" s="4"/>
      <c r="CBU83" s="4"/>
      <c r="CBV83" s="4"/>
      <c r="CBW83" s="4"/>
      <c r="CBX83" s="4"/>
      <c r="CBY83" s="4"/>
      <c r="CBZ83" s="4"/>
      <c r="CCA83" s="4"/>
      <c r="CCB83" s="4"/>
      <c r="CCC83" s="4"/>
      <c r="CCD83" s="4"/>
      <c r="CCE83" s="4"/>
      <c r="CCF83" s="4"/>
      <c r="CCG83" s="4"/>
      <c r="CCH83" s="4"/>
      <c r="CCI83" s="4"/>
      <c r="CCJ83" s="4"/>
      <c r="CCK83" s="4"/>
      <c r="CCL83" s="4"/>
      <c r="CCM83" s="4"/>
      <c r="CCN83" s="4"/>
      <c r="CCO83" s="4"/>
      <c r="CCP83" s="4"/>
      <c r="CCQ83" s="4"/>
      <c r="CCR83" s="4"/>
      <c r="CCS83" s="4"/>
      <c r="CCT83" s="4"/>
      <c r="CCU83" s="4"/>
      <c r="CCV83" s="4"/>
      <c r="CCW83" s="4"/>
      <c r="CCX83" s="4"/>
      <c r="CCY83" s="4"/>
      <c r="CCZ83" s="4"/>
      <c r="CDA83" s="4"/>
      <c r="CDB83" s="4"/>
      <c r="CDC83" s="4"/>
      <c r="CDD83" s="4"/>
      <c r="CDE83" s="4"/>
      <c r="CDF83" s="4"/>
      <c r="CDG83" s="4"/>
      <c r="CDH83" s="4"/>
      <c r="CDI83" s="4"/>
      <c r="CDJ83" s="4"/>
      <c r="CDK83" s="4"/>
      <c r="CDL83" s="4"/>
      <c r="CDM83" s="4"/>
      <c r="CDN83" s="4"/>
      <c r="CDO83" s="4"/>
      <c r="CDP83" s="4"/>
      <c r="CDQ83" s="4"/>
      <c r="CDR83" s="4"/>
      <c r="CDS83" s="4"/>
      <c r="CDT83" s="4"/>
      <c r="CDU83" s="4"/>
      <c r="CDV83" s="4"/>
      <c r="CDW83" s="4"/>
      <c r="CDX83" s="4"/>
      <c r="CDY83" s="4"/>
      <c r="CDZ83" s="4"/>
      <c r="CEA83" s="4"/>
      <c r="CEB83" s="4"/>
      <c r="CEC83" s="4"/>
      <c r="CED83" s="4"/>
      <c r="CEE83" s="4"/>
      <c r="CEF83" s="4"/>
      <c r="CEG83" s="4"/>
      <c r="CEH83" s="4"/>
      <c r="CEI83" s="4"/>
      <c r="CEJ83" s="4"/>
      <c r="CEK83" s="4"/>
      <c r="CEL83" s="4"/>
      <c r="CEM83" s="4"/>
      <c r="CEN83" s="4"/>
      <c r="CEO83" s="4"/>
      <c r="CEP83" s="4"/>
      <c r="CEQ83" s="4"/>
      <c r="CER83" s="4"/>
      <c r="CES83" s="4"/>
      <c r="CET83" s="4"/>
      <c r="CEU83" s="4"/>
      <c r="CEV83" s="4"/>
      <c r="CEW83" s="4"/>
      <c r="CEX83" s="4"/>
      <c r="CEY83" s="4"/>
      <c r="CEZ83" s="4"/>
      <c r="CFA83" s="4"/>
      <c r="CFB83" s="4"/>
      <c r="CFC83" s="4"/>
      <c r="CFD83" s="4"/>
      <c r="CFE83" s="4"/>
      <c r="CFF83" s="4"/>
      <c r="CFG83" s="4"/>
      <c r="CFH83" s="4"/>
      <c r="CFI83" s="4"/>
      <c r="CFJ83" s="4"/>
      <c r="CFK83" s="4"/>
      <c r="CFL83" s="4"/>
      <c r="CFM83" s="4"/>
      <c r="CFN83" s="4"/>
      <c r="CFO83" s="4"/>
      <c r="CFP83" s="4"/>
      <c r="CFQ83" s="4"/>
      <c r="CFR83" s="4"/>
      <c r="CFS83" s="4"/>
      <c r="CFT83" s="4"/>
      <c r="CFU83" s="4"/>
      <c r="CFV83" s="4"/>
      <c r="CFW83" s="4"/>
      <c r="CFX83" s="4"/>
      <c r="CFY83" s="4"/>
      <c r="CFZ83" s="4"/>
      <c r="CGA83" s="4"/>
      <c r="CGB83" s="4"/>
      <c r="CGC83" s="4"/>
      <c r="CGD83" s="4"/>
      <c r="CGE83" s="4"/>
      <c r="CGF83" s="4"/>
      <c r="CGG83" s="4"/>
      <c r="CGH83" s="4"/>
      <c r="CGI83" s="4"/>
      <c r="CGJ83" s="4"/>
      <c r="CGK83" s="4"/>
      <c r="CGL83" s="4"/>
      <c r="CGM83" s="4"/>
      <c r="CGN83" s="4"/>
      <c r="CGO83" s="4"/>
      <c r="CGP83" s="4"/>
      <c r="CGQ83" s="4"/>
      <c r="CGR83" s="4"/>
      <c r="CGS83" s="4"/>
      <c r="CGT83" s="4"/>
      <c r="CGU83" s="4"/>
      <c r="CGV83" s="4"/>
      <c r="CGW83" s="4"/>
      <c r="CGX83" s="4"/>
      <c r="CGY83" s="4"/>
      <c r="CGZ83" s="4"/>
      <c r="CHA83" s="4"/>
      <c r="CHB83" s="4"/>
      <c r="CHC83" s="4"/>
      <c r="CHD83" s="4"/>
      <c r="CHE83" s="4"/>
      <c r="CHF83" s="4"/>
      <c r="CHG83" s="4"/>
      <c r="CHH83" s="4"/>
      <c r="CHI83" s="4"/>
      <c r="CHJ83" s="4"/>
      <c r="CHK83" s="4"/>
      <c r="CHL83" s="4"/>
      <c r="CHM83" s="4"/>
      <c r="CHN83" s="4"/>
      <c r="CHO83" s="4"/>
      <c r="CHP83" s="4"/>
      <c r="CHQ83" s="4"/>
      <c r="CHR83" s="4"/>
      <c r="CHS83" s="4"/>
      <c r="CHT83" s="4"/>
      <c r="CHU83" s="4"/>
      <c r="CHV83" s="4"/>
      <c r="CHW83" s="4"/>
      <c r="CHX83" s="4"/>
      <c r="CHY83" s="4"/>
      <c r="CHZ83" s="4"/>
      <c r="CIA83" s="4"/>
      <c r="CIB83" s="4"/>
      <c r="CIC83" s="4"/>
      <c r="CID83" s="4"/>
      <c r="CIE83" s="4"/>
      <c r="CIF83" s="4"/>
      <c r="CIG83" s="4"/>
      <c r="CIH83" s="4"/>
      <c r="CII83" s="4"/>
      <c r="CIJ83" s="4"/>
      <c r="CIK83" s="4"/>
      <c r="CIL83" s="4"/>
      <c r="CIM83" s="4"/>
      <c r="CIN83" s="4"/>
      <c r="CIO83" s="4"/>
      <c r="CIP83" s="4"/>
      <c r="CIQ83" s="4"/>
      <c r="CIR83" s="4"/>
      <c r="CIS83" s="4"/>
      <c r="CIT83" s="4"/>
      <c r="CIU83" s="4"/>
      <c r="CIV83" s="4"/>
      <c r="CIW83" s="4"/>
      <c r="CIX83" s="4"/>
      <c r="CIY83" s="4"/>
      <c r="CIZ83" s="4"/>
      <c r="CJA83" s="4"/>
      <c r="CJB83" s="4"/>
      <c r="CJC83" s="4"/>
      <c r="CJD83" s="4"/>
      <c r="CJE83" s="4"/>
      <c r="CJF83" s="4"/>
      <c r="CJG83" s="4"/>
      <c r="CJH83" s="4"/>
      <c r="CJI83" s="4"/>
      <c r="CJJ83" s="4"/>
      <c r="CJK83" s="4"/>
      <c r="CJL83" s="4"/>
      <c r="CJM83" s="4"/>
      <c r="CJN83" s="4"/>
      <c r="CJO83" s="4"/>
      <c r="CJP83" s="4"/>
      <c r="CJQ83" s="4"/>
      <c r="CJR83" s="4"/>
      <c r="CJS83" s="4"/>
      <c r="CJT83" s="4"/>
      <c r="CJU83" s="4"/>
      <c r="CJV83" s="4"/>
      <c r="CJW83" s="4"/>
      <c r="CJX83" s="4"/>
      <c r="CJY83" s="4"/>
      <c r="CJZ83" s="4"/>
      <c r="CKA83" s="4"/>
      <c r="CKB83" s="4"/>
      <c r="CKC83" s="4"/>
      <c r="CKD83" s="4"/>
      <c r="CKE83" s="4"/>
      <c r="CKF83" s="4"/>
      <c r="CKG83" s="4"/>
      <c r="CKH83" s="4"/>
      <c r="CKI83" s="4"/>
      <c r="CKJ83" s="4"/>
      <c r="CKK83" s="4"/>
      <c r="CKL83" s="4"/>
      <c r="CKM83" s="4"/>
      <c r="CKN83" s="4"/>
      <c r="CKO83" s="4"/>
      <c r="CKP83" s="4"/>
      <c r="CKQ83" s="4"/>
      <c r="CKR83" s="4"/>
      <c r="CKS83" s="4"/>
      <c r="CKT83" s="4"/>
      <c r="CKU83" s="4"/>
      <c r="CKV83" s="4"/>
      <c r="CKW83" s="4"/>
      <c r="CKX83" s="4"/>
      <c r="CKY83" s="4"/>
      <c r="CKZ83" s="4"/>
      <c r="CLA83" s="4"/>
      <c r="CLB83" s="4"/>
      <c r="CLC83" s="4"/>
      <c r="CLD83" s="4"/>
      <c r="CLE83" s="4"/>
      <c r="CLF83" s="4"/>
      <c r="CLG83" s="4"/>
      <c r="CLH83" s="4"/>
      <c r="CLI83" s="4"/>
      <c r="CLJ83" s="4"/>
      <c r="CLK83" s="4"/>
      <c r="CLL83" s="4"/>
      <c r="CLM83" s="4"/>
      <c r="CLN83" s="4"/>
      <c r="CLO83" s="4"/>
      <c r="CLP83" s="4"/>
      <c r="CLQ83" s="4"/>
      <c r="CLR83" s="4"/>
      <c r="CLS83" s="4"/>
      <c r="CLT83" s="4"/>
      <c r="CLU83" s="4"/>
      <c r="CLV83" s="4"/>
      <c r="CLW83" s="4"/>
      <c r="CLX83" s="4"/>
      <c r="CLY83" s="4"/>
      <c r="CLZ83" s="4"/>
      <c r="CMA83" s="4"/>
      <c r="CMB83" s="4"/>
      <c r="CMC83" s="4"/>
      <c r="CMD83" s="4"/>
      <c r="CME83" s="4"/>
      <c r="CMF83" s="4"/>
      <c r="CMG83" s="4"/>
      <c r="CMH83" s="4"/>
      <c r="CMI83" s="4"/>
      <c r="CMJ83" s="4"/>
      <c r="CMK83" s="4"/>
      <c r="CML83" s="4"/>
      <c r="CMM83" s="4"/>
      <c r="CMN83" s="4"/>
      <c r="CMO83" s="4"/>
      <c r="CMP83" s="4"/>
      <c r="CMQ83" s="4"/>
      <c r="CMR83" s="4"/>
      <c r="CMS83" s="4"/>
      <c r="CMT83" s="4"/>
      <c r="CMU83" s="4"/>
      <c r="CMV83" s="4"/>
      <c r="CMW83" s="4"/>
      <c r="CMX83" s="4"/>
      <c r="CMY83" s="4"/>
      <c r="CMZ83" s="4"/>
      <c r="CNA83" s="4"/>
      <c r="CNB83" s="4"/>
      <c r="CNC83" s="4"/>
      <c r="CND83" s="4"/>
      <c r="CNE83" s="4"/>
      <c r="CNF83" s="4"/>
      <c r="CNG83" s="4"/>
      <c r="CNH83" s="4"/>
      <c r="CNI83" s="4"/>
      <c r="CNJ83" s="4"/>
      <c r="CNK83" s="4"/>
      <c r="CNL83" s="4"/>
      <c r="CNM83" s="4"/>
      <c r="CNN83" s="4"/>
      <c r="CNO83" s="4"/>
      <c r="CNP83" s="4"/>
      <c r="CNQ83" s="4"/>
      <c r="CNR83" s="4"/>
      <c r="CNS83" s="4"/>
      <c r="CNT83" s="4"/>
      <c r="CNU83" s="4"/>
      <c r="CNV83" s="4"/>
      <c r="CNW83" s="4"/>
      <c r="CNX83" s="4"/>
      <c r="CNY83" s="4"/>
      <c r="CNZ83" s="4"/>
      <c r="COA83" s="4"/>
      <c r="COB83" s="4"/>
      <c r="COC83" s="4"/>
      <c r="COD83" s="4"/>
      <c r="COE83" s="4"/>
      <c r="COF83" s="4"/>
      <c r="COG83" s="4"/>
      <c r="COH83" s="4"/>
      <c r="COI83" s="4"/>
      <c r="COJ83" s="4"/>
      <c r="COK83" s="4"/>
      <c r="COL83" s="4"/>
      <c r="COM83" s="4"/>
      <c r="CON83" s="4"/>
      <c r="COO83" s="4"/>
      <c r="COP83" s="4"/>
      <c r="COQ83" s="4"/>
      <c r="COR83" s="4"/>
      <c r="COS83" s="4"/>
      <c r="COT83" s="4"/>
      <c r="COU83" s="4"/>
      <c r="COV83" s="4"/>
      <c r="COW83" s="4"/>
      <c r="COX83" s="4"/>
      <c r="COY83" s="4"/>
      <c r="COZ83" s="4"/>
      <c r="CPA83" s="4"/>
      <c r="CPB83" s="4"/>
      <c r="CPC83" s="4"/>
      <c r="CPD83" s="4"/>
      <c r="CPE83" s="4"/>
      <c r="CPF83" s="4"/>
      <c r="CPG83" s="4"/>
      <c r="CPH83" s="4"/>
      <c r="CPI83" s="4"/>
      <c r="CPJ83" s="4"/>
      <c r="CPK83" s="4"/>
      <c r="CPL83" s="4"/>
      <c r="CPM83" s="4"/>
      <c r="CPN83" s="4"/>
      <c r="CPO83" s="4"/>
      <c r="CPP83" s="4"/>
      <c r="CPQ83" s="4"/>
      <c r="CPR83" s="4"/>
      <c r="CPS83" s="4"/>
      <c r="CPT83" s="4"/>
      <c r="CPU83" s="4"/>
      <c r="CPV83" s="4"/>
      <c r="CPW83" s="4"/>
      <c r="CPX83" s="4"/>
      <c r="CPY83" s="4"/>
      <c r="CPZ83" s="4"/>
      <c r="CQA83" s="4"/>
      <c r="CQB83" s="4"/>
      <c r="CQC83" s="4"/>
      <c r="CQD83" s="4"/>
      <c r="CQE83" s="4"/>
      <c r="CQF83" s="4"/>
      <c r="CQG83" s="4"/>
      <c r="CQH83" s="4"/>
      <c r="CQI83" s="4"/>
      <c r="CQJ83" s="4"/>
      <c r="CQK83" s="4"/>
      <c r="CQL83" s="4"/>
      <c r="CQM83" s="4"/>
      <c r="CQN83" s="4"/>
      <c r="CQO83" s="4"/>
      <c r="CQP83" s="4"/>
      <c r="CQQ83" s="4"/>
      <c r="CQR83" s="4"/>
      <c r="CQS83" s="4"/>
      <c r="CQT83" s="4"/>
      <c r="CQU83" s="4"/>
      <c r="CQV83" s="4"/>
      <c r="CQW83" s="4"/>
      <c r="CQX83" s="4"/>
      <c r="CQY83" s="4"/>
      <c r="CQZ83" s="4"/>
      <c r="CRA83" s="4"/>
      <c r="CRB83" s="4"/>
      <c r="CRC83" s="4"/>
      <c r="CRD83" s="4"/>
      <c r="CRE83" s="4"/>
      <c r="CRF83" s="4"/>
      <c r="CRG83" s="4"/>
      <c r="CRH83" s="4"/>
      <c r="CRI83" s="4"/>
      <c r="CRJ83" s="4"/>
      <c r="CRK83" s="4"/>
      <c r="CRL83" s="4"/>
      <c r="CRM83" s="4"/>
      <c r="CRN83" s="4"/>
      <c r="CRO83" s="4"/>
      <c r="CRP83" s="4"/>
      <c r="CRQ83" s="4"/>
      <c r="CRR83" s="4"/>
      <c r="CRS83" s="4"/>
      <c r="CRT83" s="4"/>
      <c r="CRU83" s="4"/>
      <c r="CRV83" s="4"/>
      <c r="CRW83" s="4"/>
      <c r="CRX83" s="4"/>
      <c r="CRY83" s="4"/>
      <c r="CRZ83" s="4"/>
      <c r="CSA83" s="4"/>
      <c r="CSB83" s="4"/>
      <c r="CSC83" s="4"/>
      <c r="CSD83" s="4"/>
      <c r="CSE83" s="4"/>
      <c r="CSF83" s="4"/>
      <c r="CSG83" s="4"/>
      <c r="CSH83" s="4"/>
      <c r="CSI83" s="4"/>
      <c r="CSJ83" s="4"/>
      <c r="CSK83" s="4"/>
      <c r="CSL83" s="4"/>
      <c r="CSM83" s="4"/>
      <c r="CSN83" s="4"/>
      <c r="CSO83" s="4"/>
      <c r="CSP83" s="4"/>
      <c r="CSQ83" s="4"/>
      <c r="CSR83" s="4"/>
      <c r="CSS83" s="4"/>
      <c r="CST83" s="4"/>
      <c r="CSU83" s="4"/>
      <c r="CSV83" s="4"/>
      <c r="CSW83" s="4"/>
      <c r="CSX83" s="4"/>
      <c r="CSY83" s="4"/>
      <c r="CSZ83" s="4"/>
      <c r="CTA83" s="4"/>
      <c r="CTB83" s="4"/>
      <c r="CTC83" s="4"/>
      <c r="CTD83" s="4"/>
      <c r="CTE83" s="4"/>
      <c r="CTF83" s="4"/>
      <c r="CTG83" s="4"/>
      <c r="CTH83" s="4"/>
      <c r="CTI83" s="4"/>
      <c r="CTJ83" s="4"/>
      <c r="CTK83" s="4"/>
      <c r="CTL83" s="4"/>
      <c r="CTM83" s="4"/>
      <c r="CTN83" s="4"/>
      <c r="CTO83" s="4"/>
      <c r="CTP83" s="4"/>
      <c r="CTQ83" s="4"/>
      <c r="CTR83" s="4"/>
      <c r="CTS83" s="4"/>
      <c r="CTT83" s="4"/>
      <c r="CTU83" s="4"/>
      <c r="CTV83" s="4"/>
      <c r="CTW83" s="4"/>
      <c r="CTX83" s="4"/>
      <c r="CTY83" s="4"/>
      <c r="CTZ83" s="4"/>
      <c r="CUA83" s="4"/>
      <c r="CUB83" s="4"/>
      <c r="CUC83" s="4"/>
      <c r="CUD83" s="4"/>
      <c r="CUE83" s="4"/>
      <c r="CUF83" s="4"/>
      <c r="CUG83" s="4"/>
      <c r="CUH83" s="4"/>
      <c r="CUI83" s="4"/>
      <c r="CUJ83" s="4"/>
      <c r="CUK83" s="4"/>
      <c r="CUL83" s="4"/>
      <c r="CUM83" s="4"/>
      <c r="CUN83" s="4"/>
      <c r="CUO83" s="4"/>
      <c r="CUP83" s="4"/>
      <c r="CUQ83" s="4"/>
      <c r="CUR83" s="4"/>
      <c r="CUS83" s="4"/>
      <c r="CUT83" s="4"/>
      <c r="CUU83" s="4"/>
      <c r="CUV83" s="4"/>
      <c r="CUW83" s="4"/>
      <c r="CUX83" s="4"/>
      <c r="CUY83" s="4"/>
      <c r="CUZ83" s="4"/>
      <c r="CVA83" s="4"/>
      <c r="CVB83" s="4"/>
      <c r="CVC83" s="4"/>
      <c r="CVD83" s="4"/>
      <c r="CVE83" s="4"/>
      <c r="CVF83" s="4"/>
      <c r="CVG83" s="4"/>
      <c r="CVH83" s="4"/>
      <c r="CVI83" s="4"/>
      <c r="CVJ83" s="4"/>
      <c r="CVK83" s="4"/>
      <c r="CVL83" s="4"/>
      <c r="CVM83" s="4"/>
      <c r="CVN83" s="4"/>
      <c r="CVO83" s="4"/>
      <c r="CVP83" s="4"/>
      <c r="CVQ83" s="4"/>
      <c r="CVR83" s="4"/>
      <c r="CVS83" s="4"/>
      <c r="CVT83" s="4"/>
      <c r="CVU83" s="4"/>
      <c r="CVV83" s="4"/>
      <c r="CVW83" s="4"/>
      <c r="CVX83" s="4"/>
      <c r="CVY83" s="4"/>
      <c r="CVZ83" s="4"/>
      <c r="CWA83" s="4"/>
      <c r="CWB83" s="4"/>
      <c r="CWC83" s="4"/>
      <c r="CWD83" s="4"/>
      <c r="CWE83" s="4"/>
      <c r="CWF83" s="4"/>
      <c r="CWG83" s="4"/>
      <c r="CWH83" s="4"/>
      <c r="CWI83" s="4"/>
      <c r="CWJ83" s="4"/>
      <c r="CWK83" s="4"/>
      <c r="CWL83" s="4"/>
      <c r="CWM83" s="4"/>
      <c r="CWN83" s="4"/>
      <c r="CWO83" s="4"/>
      <c r="CWP83" s="4"/>
      <c r="CWQ83" s="4"/>
      <c r="CWR83" s="4"/>
      <c r="CWS83" s="4"/>
      <c r="CWT83" s="4"/>
      <c r="CWU83" s="4"/>
      <c r="CWV83" s="4"/>
      <c r="CWW83" s="4"/>
      <c r="CWX83" s="4"/>
      <c r="CWY83" s="4"/>
      <c r="CWZ83" s="4"/>
      <c r="CXA83" s="4"/>
      <c r="CXB83" s="4"/>
      <c r="CXC83" s="4"/>
      <c r="CXD83" s="4"/>
      <c r="CXE83" s="4"/>
      <c r="CXF83" s="4"/>
      <c r="CXG83" s="4"/>
      <c r="CXH83" s="4"/>
      <c r="CXI83" s="4"/>
      <c r="CXJ83" s="4"/>
      <c r="CXK83" s="4"/>
      <c r="CXL83" s="4"/>
      <c r="CXM83" s="4"/>
      <c r="CXN83" s="4"/>
      <c r="CXO83" s="4"/>
      <c r="CXP83" s="4"/>
      <c r="CXQ83" s="4"/>
      <c r="CXR83" s="4"/>
      <c r="CXS83" s="4"/>
      <c r="CXT83" s="4"/>
      <c r="CXU83" s="4"/>
      <c r="CXV83" s="4"/>
      <c r="CXW83" s="4"/>
      <c r="CXX83" s="4"/>
      <c r="CXY83" s="4"/>
      <c r="CXZ83" s="4"/>
      <c r="CYA83" s="4"/>
      <c r="CYB83" s="4"/>
      <c r="CYC83" s="4"/>
      <c r="CYD83" s="4"/>
      <c r="CYE83" s="4"/>
      <c r="CYF83" s="4"/>
      <c r="CYG83" s="4"/>
      <c r="CYH83" s="4"/>
      <c r="CYI83" s="4"/>
      <c r="CYJ83" s="4"/>
      <c r="CYK83" s="4"/>
      <c r="CYL83" s="4"/>
      <c r="CYM83" s="4"/>
      <c r="CYN83" s="4"/>
      <c r="CYO83" s="4"/>
      <c r="CYP83" s="4"/>
      <c r="CYQ83" s="4"/>
      <c r="CYR83" s="4"/>
      <c r="CYS83" s="4"/>
      <c r="CYT83" s="4"/>
      <c r="CYU83" s="4"/>
      <c r="CYV83" s="4"/>
      <c r="CYW83" s="4"/>
      <c r="CYX83" s="4"/>
      <c r="CYY83" s="4"/>
      <c r="CYZ83" s="4"/>
      <c r="CZA83" s="4"/>
      <c r="CZB83" s="4"/>
      <c r="CZC83" s="4"/>
      <c r="CZD83" s="4"/>
      <c r="CZE83" s="4"/>
      <c r="CZF83" s="4"/>
      <c r="CZG83" s="4"/>
      <c r="CZH83" s="4"/>
      <c r="CZI83" s="4"/>
      <c r="CZJ83" s="4"/>
      <c r="CZK83" s="4"/>
      <c r="CZL83" s="4"/>
      <c r="CZM83" s="4"/>
      <c r="CZN83" s="4"/>
      <c r="CZO83" s="4"/>
      <c r="CZP83" s="4"/>
      <c r="CZQ83" s="4"/>
      <c r="CZR83" s="4"/>
      <c r="CZS83" s="4"/>
      <c r="CZT83" s="4"/>
      <c r="CZU83" s="4"/>
      <c r="CZV83" s="4"/>
      <c r="CZW83" s="4"/>
      <c r="CZX83" s="4"/>
      <c r="CZY83" s="4"/>
      <c r="CZZ83" s="4"/>
      <c r="DAA83" s="4"/>
      <c r="DAB83" s="4"/>
      <c r="DAC83" s="4"/>
      <c r="DAD83" s="4"/>
      <c r="DAE83" s="4"/>
      <c r="DAF83" s="4"/>
      <c r="DAG83" s="4"/>
      <c r="DAH83" s="4"/>
      <c r="DAI83" s="4"/>
      <c r="DAJ83" s="4"/>
      <c r="DAK83" s="4"/>
      <c r="DAL83" s="4"/>
      <c r="DAM83" s="4"/>
      <c r="DAN83" s="4"/>
      <c r="DAO83" s="4"/>
      <c r="DAP83" s="4"/>
      <c r="DAQ83" s="4"/>
      <c r="DAR83" s="4"/>
      <c r="DAS83" s="4"/>
      <c r="DAT83" s="4"/>
      <c r="DAU83" s="4"/>
      <c r="DAV83" s="4"/>
      <c r="DAW83" s="4"/>
      <c r="DAX83" s="4"/>
      <c r="DAY83" s="4"/>
      <c r="DAZ83" s="4"/>
      <c r="DBA83" s="4"/>
      <c r="DBB83" s="4"/>
      <c r="DBC83" s="4"/>
      <c r="DBD83" s="4"/>
      <c r="DBE83" s="4"/>
      <c r="DBF83" s="4"/>
      <c r="DBG83" s="4"/>
      <c r="DBH83" s="4"/>
      <c r="DBI83" s="4"/>
      <c r="DBJ83" s="4"/>
      <c r="DBK83" s="4"/>
      <c r="DBL83" s="4"/>
      <c r="DBM83" s="4"/>
      <c r="DBN83" s="4"/>
      <c r="DBO83" s="4"/>
      <c r="DBP83" s="4"/>
      <c r="DBQ83" s="4"/>
      <c r="DBR83" s="4"/>
      <c r="DBS83" s="4"/>
      <c r="DBT83" s="4"/>
      <c r="DBU83" s="4"/>
      <c r="DBV83" s="4"/>
      <c r="DBW83" s="4"/>
      <c r="DBX83" s="4"/>
      <c r="DBY83" s="4"/>
      <c r="DBZ83" s="4"/>
      <c r="DCA83" s="4"/>
      <c r="DCB83" s="4"/>
      <c r="DCC83" s="4"/>
      <c r="DCD83" s="4"/>
      <c r="DCE83" s="4"/>
      <c r="DCF83" s="4"/>
      <c r="DCG83" s="4"/>
      <c r="DCH83" s="4"/>
      <c r="DCI83" s="4"/>
      <c r="DCJ83" s="4"/>
      <c r="DCK83" s="4"/>
      <c r="DCL83" s="4"/>
      <c r="DCM83" s="4"/>
      <c r="DCN83" s="4"/>
      <c r="DCO83" s="4"/>
      <c r="DCP83" s="4"/>
      <c r="DCQ83" s="4"/>
      <c r="DCR83" s="4"/>
      <c r="DCS83" s="4"/>
      <c r="DCT83" s="4"/>
      <c r="DCU83" s="4"/>
      <c r="DCV83" s="4"/>
      <c r="DCW83" s="4"/>
      <c r="DCX83" s="4"/>
      <c r="DCY83" s="4"/>
      <c r="DCZ83" s="4"/>
      <c r="DDA83" s="4"/>
      <c r="DDB83" s="4"/>
      <c r="DDC83" s="4"/>
      <c r="DDD83" s="4"/>
      <c r="DDE83" s="4"/>
      <c r="DDF83" s="4"/>
      <c r="DDG83" s="4"/>
      <c r="DDH83" s="4"/>
      <c r="DDI83" s="4"/>
      <c r="DDJ83" s="4"/>
      <c r="DDK83" s="4"/>
      <c r="DDL83" s="4"/>
      <c r="DDM83" s="4"/>
      <c r="DDN83" s="4"/>
      <c r="DDO83" s="4"/>
      <c r="DDP83" s="4"/>
      <c r="DDQ83" s="4"/>
      <c r="DDR83" s="4"/>
      <c r="DDS83" s="4"/>
      <c r="DDT83" s="4"/>
      <c r="DDU83" s="4"/>
      <c r="DDV83" s="4"/>
      <c r="DDW83" s="4"/>
      <c r="DDX83" s="4"/>
      <c r="DDY83" s="4"/>
      <c r="DDZ83" s="4"/>
      <c r="DEA83" s="4"/>
      <c r="DEB83" s="4"/>
      <c r="DEC83" s="4"/>
      <c r="DED83" s="4"/>
      <c r="DEE83" s="4"/>
      <c r="DEF83" s="4"/>
      <c r="DEG83" s="4"/>
      <c r="DEH83" s="4"/>
      <c r="DEI83" s="4"/>
      <c r="DEJ83" s="4"/>
      <c r="DEK83" s="4"/>
      <c r="DEL83" s="4"/>
      <c r="DEM83" s="4"/>
      <c r="DEN83" s="4"/>
      <c r="DEO83" s="4"/>
      <c r="DEP83" s="4"/>
      <c r="DEQ83" s="4"/>
      <c r="DER83" s="4"/>
      <c r="DES83" s="4"/>
      <c r="DET83" s="4"/>
      <c r="DEU83" s="4"/>
      <c r="DEV83" s="4"/>
      <c r="DEW83" s="4"/>
      <c r="DEX83" s="4"/>
      <c r="DEY83" s="4"/>
      <c r="DEZ83" s="4"/>
      <c r="DFA83" s="4"/>
      <c r="DFB83" s="4"/>
      <c r="DFC83" s="4"/>
      <c r="DFD83" s="4"/>
      <c r="DFE83" s="4"/>
      <c r="DFF83" s="4"/>
      <c r="DFG83" s="4"/>
      <c r="DFH83" s="4"/>
      <c r="DFI83" s="4"/>
      <c r="DFJ83" s="4"/>
      <c r="DFK83" s="4"/>
      <c r="DFL83" s="4"/>
      <c r="DFM83" s="4"/>
      <c r="DFN83" s="4"/>
      <c r="DFO83" s="4"/>
      <c r="DFP83" s="4"/>
      <c r="DFQ83" s="4"/>
      <c r="DFR83" s="4"/>
      <c r="DFS83" s="4"/>
      <c r="DFT83" s="4"/>
      <c r="DFU83" s="4"/>
      <c r="DFV83" s="4"/>
      <c r="DFW83" s="4"/>
      <c r="DFX83" s="4"/>
      <c r="DFY83" s="4"/>
      <c r="DFZ83" s="4"/>
      <c r="DGA83" s="4"/>
      <c r="DGB83" s="4"/>
      <c r="DGC83" s="4"/>
      <c r="DGD83" s="4"/>
      <c r="DGE83" s="4"/>
      <c r="DGF83" s="4"/>
      <c r="DGG83" s="4"/>
      <c r="DGH83" s="4"/>
      <c r="DGI83" s="4"/>
      <c r="DGJ83" s="4"/>
      <c r="DGK83" s="4"/>
      <c r="DGL83" s="4"/>
      <c r="DGM83" s="4"/>
      <c r="DGN83" s="4"/>
      <c r="DGO83" s="4"/>
      <c r="DGP83" s="4"/>
      <c r="DGQ83" s="4"/>
      <c r="DGR83" s="4"/>
      <c r="DGS83" s="4"/>
      <c r="DGT83" s="4"/>
      <c r="DGU83" s="4"/>
      <c r="DGV83" s="4"/>
      <c r="DGW83" s="4"/>
      <c r="DGX83" s="4"/>
      <c r="DGY83" s="4"/>
      <c r="DGZ83" s="4"/>
      <c r="DHA83" s="4"/>
      <c r="DHB83" s="4"/>
      <c r="DHC83" s="4"/>
      <c r="DHD83" s="4"/>
      <c r="DHE83" s="4"/>
      <c r="DHF83" s="4"/>
      <c r="DHG83" s="4"/>
      <c r="DHH83" s="4"/>
      <c r="DHI83" s="4"/>
      <c r="DHJ83" s="4"/>
      <c r="DHK83" s="4"/>
      <c r="DHL83" s="4"/>
      <c r="DHM83" s="4"/>
      <c r="DHN83" s="4"/>
      <c r="DHO83" s="4"/>
      <c r="DHP83" s="4"/>
      <c r="DHQ83" s="4"/>
      <c r="DHR83" s="4"/>
      <c r="DHS83" s="4"/>
      <c r="DHT83" s="4"/>
      <c r="DHU83" s="4"/>
      <c r="DHV83" s="4"/>
      <c r="DHW83" s="4"/>
      <c r="DHX83" s="4"/>
      <c r="DHY83" s="4"/>
      <c r="DHZ83" s="4"/>
      <c r="DIA83" s="4"/>
      <c r="DIB83" s="4"/>
      <c r="DIC83" s="4"/>
      <c r="DID83" s="4"/>
      <c r="DIE83" s="4"/>
      <c r="DIF83" s="4"/>
      <c r="DIG83" s="4"/>
      <c r="DIH83" s="4"/>
      <c r="DII83" s="4"/>
      <c r="DIJ83" s="4"/>
      <c r="DIK83" s="4"/>
      <c r="DIL83" s="4"/>
      <c r="DIM83" s="4"/>
      <c r="DIN83" s="4"/>
      <c r="DIO83" s="4"/>
      <c r="DIP83" s="4"/>
      <c r="DIQ83" s="4"/>
      <c r="DIR83" s="4"/>
      <c r="DIS83" s="4"/>
      <c r="DIT83" s="4"/>
      <c r="DIU83" s="4"/>
      <c r="DIV83" s="4"/>
      <c r="DIW83" s="4"/>
      <c r="DIX83" s="4"/>
      <c r="DIY83" s="4"/>
      <c r="DIZ83" s="4"/>
      <c r="DJA83" s="4"/>
      <c r="DJB83" s="4"/>
      <c r="DJC83" s="4"/>
      <c r="DJD83" s="4"/>
      <c r="DJE83" s="4"/>
      <c r="DJF83" s="4"/>
      <c r="DJG83" s="4"/>
      <c r="DJH83" s="4"/>
      <c r="DJI83" s="4"/>
      <c r="DJJ83" s="4"/>
      <c r="DJK83" s="4"/>
      <c r="DJL83" s="4"/>
      <c r="DJM83" s="4"/>
      <c r="DJN83" s="4"/>
      <c r="DJO83" s="4"/>
      <c r="DJP83" s="4"/>
      <c r="DJQ83" s="4"/>
      <c r="DJR83" s="4"/>
      <c r="DJS83" s="4"/>
      <c r="DJT83" s="4"/>
      <c r="DJU83" s="4"/>
      <c r="DJV83" s="4"/>
      <c r="DJW83" s="4"/>
      <c r="DJX83" s="4"/>
      <c r="DJY83" s="4"/>
      <c r="DJZ83" s="4"/>
      <c r="DKA83" s="4"/>
      <c r="DKB83" s="4"/>
      <c r="DKC83" s="4"/>
      <c r="DKD83" s="4"/>
      <c r="DKE83" s="4"/>
      <c r="DKF83" s="4"/>
      <c r="DKG83" s="4"/>
      <c r="DKH83" s="4"/>
      <c r="DKI83" s="4"/>
      <c r="DKJ83" s="4"/>
      <c r="DKK83" s="4"/>
      <c r="DKL83" s="4"/>
      <c r="DKM83" s="4"/>
      <c r="DKN83" s="4"/>
      <c r="DKO83" s="4"/>
      <c r="DKP83" s="4"/>
      <c r="DKQ83" s="4"/>
      <c r="DKR83" s="4"/>
      <c r="DKS83" s="4"/>
      <c r="DKT83" s="4"/>
      <c r="DKU83" s="4"/>
      <c r="DKV83" s="4"/>
      <c r="DKW83" s="4"/>
      <c r="DKX83" s="4"/>
      <c r="DKY83" s="4"/>
      <c r="DKZ83" s="4"/>
      <c r="DLA83" s="4"/>
      <c r="DLB83" s="4"/>
      <c r="DLC83" s="4"/>
      <c r="DLD83" s="4"/>
      <c r="DLE83" s="4"/>
      <c r="DLF83" s="4"/>
      <c r="DLG83" s="4"/>
      <c r="DLH83" s="4"/>
      <c r="DLI83" s="4"/>
      <c r="DLJ83" s="4"/>
      <c r="DLK83" s="4"/>
      <c r="DLL83" s="4"/>
      <c r="DLM83" s="4"/>
      <c r="DLN83" s="4"/>
      <c r="DLO83" s="4"/>
      <c r="DLP83" s="4"/>
      <c r="DLQ83" s="4"/>
      <c r="DLR83" s="4"/>
      <c r="DLS83" s="4"/>
      <c r="DLT83" s="4"/>
      <c r="DLU83" s="4"/>
      <c r="DLV83" s="4"/>
      <c r="DLW83" s="4"/>
      <c r="DLX83" s="4"/>
      <c r="DLY83" s="4"/>
      <c r="DLZ83" s="4"/>
      <c r="DMA83" s="4"/>
      <c r="DMB83" s="4"/>
      <c r="DMC83" s="4"/>
      <c r="DMD83" s="4"/>
      <c r="DME83" s="4"/>
      <c r="DMF83" s="4"/>
      <c r="DMG83" s="4"/>
      <c r="DMH83" s="4"/>
      <c r="DMI83" s="4"/>
      <c r="DMJ83" s="4"/>
      <c r="DMK83" s="4"/>
      <c r="DML83" s="4"/>
      <c r="DMM83" s="4"/>
      <c r="DMN83" s="4"/>
      <c r="DMO83" s="4"/>
      <c r="DMP83" s="4"/>
      <c r="DMQ83" s="4"/>
      <c r="DMR83" s="4"/>
      <c r="DMS83" s="4"/>
      <c r="DMT83" s="4"/>
      <c r="DMU83" s="4"/>
      <c r="DMV83" s="4"/>
      <c r="DMW83" s="4"/>
      <c r="DMX83" s="4"/>
      <c r="DMY83" s="4"/>
      <c r="DMZ83" s="4"/>
      <c r="DNA83" s="4"/>
      <c r="DNB83" s="4"/>
      <c r="DNC83" s="4"/>
      <c r="DND83" s="4"/>
      <c r="DNE83" s="4"/>
      <c r="DNF83" s="4"/>
      <c r="DNG83" s="4"/>
      <c r="DNH83" s="4"/>
      <c r="DNI83" s="4"/>
      <c r="DNJ83" s="4"/>
      <c r="DNK83" s="4"/>
      <c r="DNL83" s="4"/>
      <c r="DNM83" s="4"/>
      <c r="DNN83" s="4"/>
      <c r="DNO83" s="4"/>
      <c r="DNP83" s="4"/>
      <c r="DNQ83" s="4"/>
      <c r="DNR83" s="4"/>
      <c r="DNS83" s="4"/>
      <c r="DNT83" s="4"/>
      <c r="DNU83" s="4"/>
      <c r="DNV83" s="4"/>
      <c r="DNW83" s="4"/>
      <c r="DNX83" s="4"/>
      <c r="DNY83" s="4"/>
      <c r="DNZ83" s="4"/>
      <c r="DOA83" s="4"/>
      <c r="DOB83" s="4"/>
      <c r="DOC83" s="4"/>
      <c r="DOD83" s="4"/>
      <c r="DOE83" s="4"/>
      <c r="DOF83" s="4"/>
      <c r="DOG83" s="4"/>
      <c r="DOH83" s="4"/>
      <c r="DOI83" s="4"/>
      <c r="DOJ83" s="4"/>
      <c r="DOK83" s="4"/>
      <c r="DOL83" s="4"/>
      <c r="DOM83" s="4"/>
      <c r="DON83" s="4"/>
      <c r="DOO83" s="4"/>
      <c r="DOP83" s="4"/>
      <c r="DOQ83" s="4"/>
      <c r="DOR83" s="4"/>
      <c r="DOS83" s="4"/>
      <c r="DOT83" s="4"/>
      <c r="DOU83" s="4"/>
      <c r="DOV83" s="4"/>
      <c r="DOW83" s="4"/>
      <c r="DOX83" s="4"/>
      <c r="DOY83" s="4"/>
      <c r="DOZ83" s="4"/>
      <c r="DPA83" s="4"/>
      <c r="DPB83" s="4"/>
      <c r="DPC83" s="4"/>
      <c r="DPD83" s="4"/>
      <c r="DPE83" s="4"/>
      <c r="DPF83" s="4"/>
      <c r="DPG83" s="4"/>
      <c r="DPH83" s="4"/>
      <c r="DPI83" s="4"/>
      <c r="DPJ83" s="4"/>
      <c r="DPK83" s="4"/>
      <c r="DPL83" s="4"/>
      <c r="DPM83" s="4"/>
      <c r="DPN83" s="4"/>
      <c r="DPO83" s="4"/>
      <c r="DPP83" s="4"/>
      <c r="DPQ83" s="4"/>
      <c r="DPR83" s="4"/>
      <c r="DPS83" s="4"/>
      <c r="DPT83" s="4"/>
      <c r="DPU83" s="4"/>
      <c r="DPV83" s="4"/>
      <c r="DPW83" s="4"/>
      <c r="DPX83" s="4"/>
      <c r="DPY83" s="4"/>
      <c r="DPZ83" s="4"/>
      <c r="DQA83" s="4"/>
      <c r="DQB83" s="4"/>
      <c r="DQC83" s="4"/>
      <c r="DQD83" s="4"/>
      <c r="DQE83" s="4"/>
      <c r="DQF83" s="4"/>
      <c r="DQG83" s="4"/>
      <c r="DQH83" s="4"/>
      <c r="DQI83" s="4"/>
      <c r="DQJ83" s="4"/>
      <c r="DQK83" s="4"/>
      <c r="DQL83" s="4"/>
      <c r="DQM83" s="4"/>
      <c r="DQN83" s="4"/>
      <c r="DQO83" s="4"/>
      <c r="DQP83" s="4"/>
      <c r="DQQ83" s="4"/>
      <c r="DQR83" s="4"/>
      <c r="DQS83" s="4"/>
      <c r="DQT83" s="4"/>
      <c r="DQU83" s="4"/>
      <c r="DQV83" s="4"/>
      <c r="DQW83" s="4"/>
      <c r="DQX83" s="4"/>
      <c r="DQY83" s="4"/>
      <c r="DQZ83" s="4"/>
      <c r="DRA83" s="4"/>
      <c r="DRB83" s="4"/>
      <c r="DRC83" s="4"/>
      <c r="DRD83" s="4"/>
      <c r="DRE83" s="4"/>
      <c r="DRF83" s="4"/>
      <c r="DRG83" s="4"/>
      <c r="DRH83" s="4"/>
      <c r="DRI83" s="4"/>
      <c r="DRJ83" s="4"/>
      <c r="DRK83" s="4"/>
      <c r="DRL83" s="4"/>
      <c r="DRM83" s="4"/>
      <c r="DRN83" s="4"/>
      <c r="DRO83" s="4"/>
      <c r="DRP83" s="4"/>
      <c r="DRQ83" s="4"/>
      <c r="DRR83" s="4"/>
      <c r="DRS83" s="4"/>
      <c r="DRT83" s="4"/>
      <c r="DRU83" s="4"/>
      <c r="DRV83" s="4"/>
      <c r="DRW83" s="4"/>
      <c r="DRX83" s="4"/>
      <c r="DRY83" s="4"/>
      <c r="DRZ83" s="4"/>
      <c r="DSA83" s="4"/>
      <c r="DSB83" s="4"/>
      <c r="DSC83" s="4"/>
      <c r="DSD83" s="4"/>
      <c r="DSE83" s="4"/>
      <c r="DSF83" s="4"/>
      <c r="DSG83" s="4"/>
      <c r="DSH83" s="4"/>
      <c r="DSI83" s="4"/>
      <c r="DSJ83" s="4"/>
      <c r="DSK83" s="4"/>
      <c r="DSL83" s="4"/>
      <c r="DSM83" s="4"/>
      <c r="DSN83" s="4"/>
      <c r="DSO83" s="4"/>
      <c r="DSP83" s="4"/>
      <c r="DSQ83" s="4"/>
      <c r="DSR83" s="4"/>
      <c r="DSS83" s="4"/>
      <c r="DST83" s="4"/>
      <c r="DSU83" s="4"/>
      <c r="DSV83" s="4"/>
      <c r="DSW83" s="4"/>
      <c r="DSX83" s="4"/>
      <c r="DSY83" s="4"/>
      <c r="DSZ83" s="4"/>
      <c r="DTA83" s="4"/>
      <c r="DTB83" s="4"/>
      <c r="DTC83" s="4"/>
      <c r="DTD83" s="4"/>
      <c r="DTE83" s="4"/>
      <c r="DTF83" s="4"/>
      <c r="DTG83" s="4"/>
      <c r="DTH83" s="4"/>
      <c r="DTI83" s="4"/>
      <c r="DTJ83" s="4"/>
      <c r="DTK83" s="4"/>
      <c r="DTL83" s="4"/>
      <c r="DTM83" s="4"/>
      <c r="DTN83" s="4"/>
      <c r="DTO83" s="4"/>
      <c r="DTP83" s="4"/>
      <c r="DTQ83" s="4"/>
      <c r="DTR83" s="4"/>
      <c r="DTS83" s="4"/>
      <c r="DTT83" s="4"/>
      <c r="DTU83" s="4"/>
      <c r="DTV83" s="4"/>
      <c r="DTW83" s="4"/>
      <c r="DTX83" s="4"/>
      <c r="DTY83" s="4"/>
      <c r="DTZ83" s="4"/>
      <c r="DUA83" s="4"/>
      <c r="DUB83" s="4"/>
      <c r="DUC83" s="4"/>
      <c r="DUD83" s="4"/>
      <c r="DUE83" s="4"/>
      <c r="DUF83" s="4"/>
      <c r="DUG83" s="4"/>
      <c r="DUH83" s="4"/>
      <c r="DUI83" s="4"/>
      <c r="DUJ83" s="4"/>
      <c r="DUK83" s="4"/>
      <c r="DUL83" s="4"/>
      <c r="DUM83" s="4"/>
      <c r="DUN83" s="4"/>
      <c r="DUO83" s="4"/>
      <c r="DUP83" s="4"/>
      <c r="DUQ83" s="4"/>
      <c r="DUR83" s="4"/>
      <c r="DUS83" s="4"/>
      <c r="DUT83" s="4"/>
      <c r="DUU83" s="4"/>
      <c r="DUV83" s="4"/>
      <c r="DUW83" s="4"/>
      <c r="DUX83" s="4"/>
      <c r="DUY83" s="4"/>
      <c r="DUZ83" s="4"/>
      <c r="DVA83" s="4"/>
      <c r="DVB83" s="4"/>
      <c r="DVC83" s="4"/>
      <c r="DVD83" s="4"/>
      <c r="DVE83" s="4"/>
      <c r="DVF83" s="4"/>
      <c r="DVG83" s="4"/>
      <c r="DVH83" s="4"/>
      <c r="DVI83" s="4"/>
      <c r="DVJ83" s="4"/>
      <c r="DVK83" s="4"/>
      <c r="DVL83" s="4"/>
      <c r="DVM83" s="4"/>
      <c r="DVN83" s="4"/>
      <c r="DVO83" s="4"/>
      <c r="DVP83" s="4"/>
      <c r="DVQ83" s="4"/>
      <c r="DVR83" s="4"/>
      <c r="DVS83" s="4"/>
      <c r="DVT83" s="4"/>
      <c r="DVU83" s="4"/>
      <c r="DVV83" s="4"/>
      <c r="DVW83" s="4"/>
      <c r="DVX83" s="4"/>
      <c r="DVY83" s="4"/>
      <c r="DVZ83" s="4"/>
      <c r="DWA83" s="4"/>
      <c r="DWB83" s="4"/>
      <c r="DWC83" s="4"/>
      <c r="DWD83" s="4"/>
      <c r="DWE83" s="4"/>
      <c r="DWF83" s="4"/>
      <c r="DWG83" s="4"/>
      <c r="DWH83" s="4"/>
      <c r="DWI83" s="4"/>
      <c r="DWJ83" s="4"/>
      <c r="DWK83" s="4"/>
      <c r="DWL83" s="4"/>
      <c r="DWM83" s="4"/>
      <c r="DWN83" s="4"/>
      <c r="DWO83" s="4"/>
      <c r="DWP83" s="4"/>
      <c r="DWQ83" s="4"/>
      <c r="DWR83" s="4"/>
      <c r="DWS83" s="4"/>
      <c r="DWT83" s="4"/>
      <c r="DWU83" s="4"/>
      <c r="DWV83" s="4"/>
      <c r="DWW83" s="4"/>
      <c r="DWX83" s="4"/>
      <c r="DWY83" s="4"/>
      <c r="DWZ83" s="4"/>
      <c r="DXA83" s="4"/>
      <c r="DXB83" s="4"/>
      <c r="DXC83" s="4"/>
      <c r="DXD83" s="4"/>
      <c r="DXE83" s="4"/>
      <c r="DXF83" s="4"/>
      <c r="DXG83" s="4"/>
      <c r="DXH83" s="4"/>
      <c r="DXI83" s="4"/>
      <c r="DXJ83" s="4"/>
      <c r="DXK83" s="4"/>
      <c r="DXL83" s="4"/>
      <c r="DXM83" s="4"/>
      <c r="DXN83" s="4"/>
      <c r="DXO83" s="4"/>
      <c r="DXP83" s="4"/>
      <c r="DXQ83" s="4"/>
      <c r="DXR83" s="4"/>
      <c r="DXS83" s="4"/>
      <c r="DXT83" s="4"/>
      <c r="DXU83" s="4"/>
      <c r="DXV83" s="4"/>
      <c r="DXW83" s="4"/>
      <c r="DXX83" s="4"/>
      <c r="DXY83" s="4"/>
      <c r="DXZ83" s="4"/>
      <c r="DYA83" s="4"/>
      <c r="DYB83" s="4"/>
      <c r="DYC83" s="4"/>
      <c r="DYD83" s="4"/>
      <c r="DYE83" s="4"/>
      <c r="DYF83" s="4"/>
      <c r="DYG83" s="4"/>
      <c r="DYH83" s="4"/>
      <c r="DYI83" s="4"/>
      <c r="DYJ83" s="4"/>
      <c r="DYK83" s="4"/>
      <c r="DYL83" s="4"/>
      <c r="DYM83" s="4"/>
      <c r="DYN83" s="4"/>
      <c r="DYO83" s="4"/>
      <c r="DYP83" s="4"/>
      <c r="DYQ83" s="4"/>
      <c r="DYR83" s="4"/>
      <c r="DYS83" s="4"/>
      <c r="DYT83" s="4"/>
      <c r="DYU83" s="4"/>
      <c r="DYV83" s="4"/>
      <c r="DYW83" s="4"/>
      <c r="DYX83" s="4"/>
      <c r="DYY83" s="4"/>
      <c r="DYZ83" s="4"/>
      <c r="DZA83" s="4"/>
      <c r="DZB83" s="4"/>
      <c r="DZC83" s="4"/>
      <c r="DZD83" s="4"/>
      <c r="DZE83" s="4"/>
      <c r="DZF83" s="4"/>
      <c r="DZG83" s="4"/>
      <c r="DZH83" s="4"/>
      <c r="DZI83" s="4"/>
      <c r="DZJ83" s="4"/>
      <c r="DZK83" s="4"/>
      <c r="DZL83" s="4"/>
      <c r="DZM83" s="4"/>
      <c r="DZN83" s="4"/>
      <c r="DZO83" s="4"/>
      <c r="DZP83" s="4"/>
      <c r="DZQ83" s="4"/>
      <c r="DZR83" s="4"/>
      <c r="DZS83" s="4"/>
      <c r="DZT83" s="4"/>
      <c r="DZU83" s="4"/>
      <c r="DZV83" s="4"/>
      <c r="DZW83" s="4"/>
      <c r="DZX83" s="4"/>
      <c r="DZY83" s="4"/>
      <c r="DZZ83" s="4"/>
      <c r="EAA83" s="4"/>
      <c r="EAB83" s="4"/>
      <c r="EAC83" s="4"/>
      <c r="EAD83" s="4"/>
      <c r="EAE83" s="4"/>
      <c r="EAF83" s="4"/>
      <c r="EAG83" s="4"/>
      <c r="EAH83" s="4"/>
      <c r="EAI83" s="4"/>
      <c r="EAJ83" s="4"/>
      <c r="EAK83" s="4"/>
      <c r="EAL83" s="4"/>
      <c r="EAM83" s="4"/>
      <c r="EAN83" s="4"/>
      <c r="EAO83" s="4"/>
      <c r="EAP83" s="4"/>
      <c r="EAQ83" s="4"/>
      <c r="EAR83" s="4"/>
      <c r="EAS83" s="4"/>
      <c r="EAT83" s="4"/>
      <c r="EAU83" s="4"/>
      <c r="EAV83" s="4"/>
      <c r="EAW83" s="4"/>
      <c r="EAX83" s="4"/>
      <c r="EAY83" s="4"/>
      <c r="EAZ83" s="4"/>
      <c r="EBA83" s="4"/>
      <c r="EBB83" s="4"/>
      <c r="EBC83" s="4"/>
      <c r="EBD83" s="4"/>
      <c r="EBE83" s="4"/>
      <c r="EBF83" s="4"/>
      <c r="EBG83" s="4"/>
      <c r="EBH83" s="4"/>
      <c r="EBI83" s="4"/>
      <c r="EBJ83" s="4"/>
      <c r="EBK83" s="4"/>
      <c r="EBL83" s="4"/>
      <c r="EBM83" s="4"/>
      <c r="EBN83" s="4"/>
      <c r="EBO83" s="4"/>
      <c r="EBP83" s="4"/>
      <c r="EBQ83" s="4"/>
      <c r="EBR83" s="4"/>
      <c r="EBS83" s="4"/>
      <c r="EBT83" s="4"/>
      <c r="EBU83" s="4"/>
      <c r="EBV83" s="4"/>
      <c r="EBW83" s="4"/>
      <c r="EBX83" s="4"/>
      <c r="EBY83" s="4"/>
      <c r="EBZ83" s="4"/>
      <c r="ECA83" s="4"/>
      <c r="ECB83" s="4"/>
      <c r="ECC83" s="4"/>
      <c r="ECD83" s="4"/>
      <c r="ECE83" s="4"/>
      <c r="ECF83" s="4"/>
      <c r="ECG83" s="4"/>
      <c r="ECH83" s="4"/>
      <c r="ECI83" s="4"/>
      <c r="ECJ83" s="4"/>
      <c r="ECK83" s="4"/>
      <c r="ECL83" s="4"/>
      <c r="ECM83" s="4"/>
      <c r="ECN83" s="4"/>
      <c r="ECO83" s="4"/>
      <c r="ECP83" s="4"/>
      <c r="ECQ83" s="4"/>
      <c r="ECR83" s="4"/>
      <c r="ECS83" s="4"/>
      <c r="ECT83" s="4"/>
      <c r="ECU83" s="4"/>
      <c r="ECV83" s="4"/>
      <c r="ECW83" s="4"/>
      <c r="ECX83" s="4"/>
      <c r="ECY83" s="4"/>
      <c r="ECZ83" s="4"/>
      <c r="EDA83" s="4"/>
      <c r="EDB83" s="4"/>
      <c r="EDC83" s="4"/>
      <c r="EDD83" s="4"/>
      <c r="EDE83" s="4"/>
      <c r="EDF83" s="4"/>
      <c r="EDG83" s="4"/>
      <c r="EDH83" s="4"/>
      <c r="EDI83" s="4"/>
      <c r="EDJ83" s="4"/>
      <c r="EDK83" s="4"/>
      <c r="EDL83" s="4"/>
      <c r="EDM83" s="4"/>
      <c r="EDN83" s="4"/>
      <c r="EDO83" s="4"/>
      <c r="EDP83" s="4"/>
      <c r="EDQ83" s="4"/>
      <c r="EDR83" s="4"/>
      <c r="EDS83" s="4"/>
      <c r="EDT83" s="4"/>
      <c r="EDU83" s="4"/>
      <c r="EDV83" s="4"/>
      <c r="EDW83" s="4"/>
      <c r="EDX83" s="4"/>
      <c r="EDY83" s="4"/>
      <c r="EDZ83" s="4"/>
      <c r="EEA83" s="4"/>
      <c r="EEB83" s="4"/>
      <c r="EEC83" s="4"/>
      <c r="EED83" s="4"/>
      <c r="EEE83" s="4"/>
      <c r="EEF83" s="4"/>
      <c r="EEG83" s="4"/>
      <c r="EEH83" s="4"/>
      <c r="EEI83" s="4"/>
      <c r="EEJ83" s="4"/>
      <c r="EEK83" s="4"/>
      <c r="EEL83" s="4"/>
      <c r="EEM83" s="4"/>
      <c r="EEN83" s="4"/>
      <c r="EEO83" s="4"/>
      <c r="EEP83" s="4"/>
      <c r="EEQ83" s="4"/>
      <c r="EER83" s="4"/>
      <c r="EES83" s="4"/>
      <c r="EET83" s="4"/>
      <c r="EEU83" s="4"/>
      <c r="EEV83" s="4"/>
      <c r="EEW83" s="4"/>
      <c r="EEX83" s="4"/>
      <c r="EEY83" s="4"/>
      <c r="EEZ83" s="4"/>
      <c r="EFA83" s="4"/>
      <c r="EFB83" s="4"/>
      <c r="EFC83" s="4"/>
      <c r="EFD83" s="4"/>
      <c r="EFE83" s="4"/>
      <c r="EFF83" s="4"/>
      <c r="EFG83" s="4"/>
      <c r="EFH83" s="4"/>
      <c r="EFI83" s="4"/>
      <c r="EFJ83" s="4"/>
      <c r="EFK83" s="4"/>
      <c r="EFL83" s="4"/>
      <c r="EFM83" s="4"/>
      <c r="EFN83" s="4"/>
      <c r="EFO83" s="4"/>
      <c r="EFP83" s="4"/>
      <c r="EFQ83" s="4"/>
      <c r="EFR83" s="4"/>
      <c r="EFS83" s="4"/>
      <c r="EFT83" s="4"/>
      <c r="EFU83" s="4"/>
      <c r="EFV83" s="4"/>
      <c r="EFW83" s="4"/>
      <c r="EFX83" s="4"/>
      <c r="EFY83" s="4"/>
      <c r="EFZ83" s="4"/>
      <c r="EGA83" s="4"/>
      <c r="EGB83" s="4"/>
      <c r="EGC83" s="4"/>
      <c r="EGD83" s="4"/>
      <c r="EGE83" s="4"/>
      <c r="EGF83" s="4"/>
      <c r="EGG83" s="4"/>
      <c r="EGH83" s="4"/>
      <c r="EGI83" s="4"/>
      <c r="EGJ83" s="4"/>
      <c r="EGK83" s="4"/>
      <c r="EGL83" s="4"/>
      <c r="EGM83" s="4"/>
      <c r="EGN83" s="4"/>
      <c r="EGO83" s="4"/>
      <c r="EGP83" s="4"/>
      <c r="EGQ83" s="4"/>
      <c r="EGR83" s="4"/>
      <c r="EGS83" s="4"/>
      <c r="EGT83" s="4"/>
      <c r="EGU83" s="4"/>
      <c r="EGV83" s="4"/>
      <c r="EGW83" s="4"/>
      <c r="EGX83" s="4"/>
      <c r="EGY83" s="4"/>
      <c r="EGZ83" s="4"/>
      <c r="EHA83" s="4"/>
      <c r="EHB83" s="4"/>
      <c r="EHC83" s="4"/>
      <c r="EHD83" s="4"/>
      <c r="EHE83" s="4"/>
      <c r="EHF83" s="4"/>
      <c r="EHG83" s="4"/>
      <c r="EHH83" s="4"/>
      <c r="EHI83" s="4"/>
      <c r="EHJ83" s="4"/>
      <c r="EHK83" s="4"/>
      <c r="EHL83" s="4"/>
      <c r="EHM83" s="4"/>
      <c r="EHN83" s="4"/>
      <c r="EHO83" s="4"/>
      <c r="EHP83" s="4"/>
      <c r="EHQ83" s="4"/>
      <c r="EHR83" s="4"/>
      <c r="EHS83" s="4"/>
      <c r="EHT83" s="4"/>
      <c r="EHU83" s="4"/>
      <c r="EHV83" s="4"/>
      <c r="EHW83" s="4"/>
      <c r="EHX83" s="4"/>
      <c r="EHY83" s="4"/>
      <c r="EHZ83" s="4"/>
      <c r="EIA83" s="4"/>
      <c r="EIB83" s="4"/>
      <c r="EIC83" s="4"/>
      <c r="EID83" s="4"/>
      <c r="EIE83" s="4"/>
      <c r="EIF83" s="4"/>
      <c r="EIG83" s="4"/>
      <c r="EIH83" s="4"/>
      <c r="EII83" s="4"/>
      <c r="EIJ83" s="4"/>
      <c r="EIK83" s="4"/>
      <c r="EIL83" s="4"/>
      <c r="EIM83" s="4"/>
      <c r="EIN83" s="4"/>
      <c r="EIO83" s="4"/>
      <c r="EIP83" s="4"/>
      <c r="EIQ83" s="4"/>
      <c r="EIR83" s="4"/>
      <c r="EIS83" s="4"/>
      <c r="EIT83" s="4"/>
      <c r="EIU83" s="4"/>
      <c r="EIV83" s="4"/>
      <c r="EIW83" s="4"/>
      <c r="EIX83" s="4"/>
      <c r="EIY83" s="4"/>
      <c r="EIZ83" s="4"/>
      <c r="EJA83" s="4"/>
      <c r="EJB83" s="4"/>
      <c r="EJC83" s="4"/>
      <c r="EJD83" s="4"/>
      <c r="EJE83" s="4"/>
      <c r="EJF83" s="4"/>
      <c r="EJG83" s="4"/>
      <c r="EJH83" s="4"/>
      <c r="EJI83" s="4"/>
      <c r="EJJ83" s="4"/>
      <c r="EJK83" s="4"/>
      <c r="EJL83" s="4"/>
      <c r="EJM83" s="4"/>
      <c r="EJN83" s="4"/>
      <c r="EJO83" s="4"/>
      <c r="EJP83" s="4"/>
      <c r="EJQ83" s="4"/>
      <c r="EJR83" s="4"/>
      <c r="EJS83" s="4"/>
      <c r="EJT83" s="4"/>
      <c r="EJU83" s="4"/>
      <c r="EJV83" s="4"/>
      <c r="EJW83" s="4"/>
      <c r="EJX83" s="4"/>
      <c r="EJY83" s="4"/>
      <c r="EJZ83" s="4"/>
      <c r="EKA83" s="4"/>
      <c r="EKB83" s="4"/>
      <c r="EKC83" s="4"/>
      <c r="EKD83" s="4"/>
      <c r="EKE83" s="4"/>
      <c r="EKF83" s="4"/>
      <c r="EKG83" s="4"/>
      <c r="EKH83" s="4"/>
      <c r="EKI83" s="4"/>
      <c r="EKJ83" s="4"/>
      <c r="EKK83" s="4"/>
      <c r="EKL83" s="4"/>
      <c r="EKM83" s="4"/>
      <c r="EKN83" s="4"/>
      <c r="EKO83" s="4"/>
      <c r="EKP83" s="4"/>
      <c r="EKQ83" s="4"/>
      <c r="EKR83" s="4"/>
      <c r="EKS83" s="4"/>
      <c r="EKT83" s="4"/>
      <c r="EKU83" s="4"/>
      <c r="EKV83" s="4"/>
      <c r="EKW83" s="4"/>
      <c r="EKX83" s="4"/>
      <c r="EKY83" s="4"/>
      <c r="EKZ83" s="4"/>
      <c r="ELA83" s="4"/>
      <c r="ELB83" s="4"/>
      <c r="ELC83" s="4"/>
      <c r="ELD83" s="4"/>
      <c r="ELE83" s="4"/>
      <c r="ELF83" s="4"/>
      <c r="ELG83" s="4"/>
      <c r="ELH83" s="4"/>
      <c r="ELI83" s="4"/>
      <c r="ELJ83" s="4"/>
      <c r="ELK83" s="4"/>
      <c r="ELL83" s="4"/>
      <c r="ELM83" s="4"/>
      <c r="ELN83" s="4"/>
      <c r="ELO83" s="4"/>
      <c r="ELP83" s="4"/>
      <c r="ELQ83" s="4"/>
      <c r="ELR83" s="4"/>
      <c r="ELS83" s="4"/>
      <c r="ELT83" s="4"/>
      <c r="ELU83" s="4"/>
      <c r="ELV83" s="4"/>
      <c r="ELW83" s="4"/>
      <c r="ELX83" s="4"/>
      <c r="ELY83" s="4"/>
      <c r="ELZ83" s="4"/>
      <c r="EMA83" s="4"/>
      <c r="EMB83" s="4"/>
      <c r="EMC83" s="4"/>
      <c r="EMD83" s="4"/>
      <c r="EME83" s="4"/>
      <c r="EMF83" s="4"/>
      <c r="EMG83" s="4"/>
      <c r="EMH83" s="4"/>
      <c r="EMI83" s="4"/>
      <c r="EMJ83" s="4"/>
      <c r="EMK83" s="4"/>
      <c r="EML83" s="4"/>
      <c r="EMM83" s="4"/>
      <c r="EMN83" s="4"/>
      <c r="EMO83" s="4"/>
      <c r="EMP83" s="4"/>
      <c r="EMQ83" s="4"/>
      <c r="EMR83" s="4"/>
      <c r="EMS83" s="4"/>
      <c r="EMT83" s="4"/>
      <c r="EMU83" s="4"/>
      <c r="EMV83" s="4"/>
      <c r="EMW83" s="4"/>
      <c r="EMX83" s="4"/>
      <c r="EMY83" s="4"/>
      <c r="EMZ83" s="4"/>
      <c r="ENA83" s="4"/>
      <c r="ENB83" s="4"/>
      <c r="ENC83" s="4"/>
      <c r="END83" s="4"/>
      <c r="ENE83" s="4"/>
      <c r="ENF83" s="4"/>
      <c r="ENG83" s="4"/>
      <c r="ENH83" s="4"/>
      <c r="ENI83" s="4"/>
      <c r="ENJ83" s="4"/>
      <c r="ENK83" s="4"/>
      <c r="ENL83" s="4"/>
      <c r="ENM83" s="4"/>
      <c r="ENN83" s="4"/>
      <c r="ENO83" s="4"/>
      <c r="ENP83" s="4"/>
      <c r="ENQ83" s="4"/>
      <c r="ENR83" s="4"/>
      <c r="ENS83" s="4"/>
      <c r="ENT83" s="4"/>
      <c r="ENU83" s="4"/>
      <c r="ENV83" s="4"/>
      <c r="ENW83" s="4"/>
      <c r="ENX83" s="4"/>
      <c r="ENY83" s="4"/>
      <c r="ENZ83" s="4"/>
      <c r="EOA83" s="4"/>
      <c r="EOB83" s="4"/>
      <c r="EOC83" s="4"/>
      <c r="EOD83" s="4"/>
      <c r="EOE83" s="4"/>
      <c r="EOF83" s="4"/>
      <c r="EOG83" s="4"/>
      <c r="EOH83" s="4"/>
      <c r="EOI83" s="4"/>
      <c r="EOJ83" s="4"/>
      <c r="EOK83" s="4"/>
      <c r="EOL83" s="4"/>
      <c r="EOM83" s="4"/>
      <c r="EON83" s="4"/>
      <c r="EOO83" s="4"/>
      <c r="EOP83" s="4"/>
      <c r="EOQ83" s="4"/>
      <c r="EOR83" s="4"/>
      <c r="EOS83" s="4"/>
      <c r="EOT83" s="4"/>
      <c r="EOU83" s="4"/>
      <c r="EOV83" s="4"/>
      <c r="EOW83" s="4"/>
      <c r="EOX83" s="4"/>
      <c r="EOY83" s="4"/>
      <c r="EOZ83" s="4"/>
      <c r="EPA83" s="4"/>
      <c r="EPB83" s="4"/>
      <c r="EPC83" s="4"/>
      <c r="EPD83" s="4"/>
      <c r="EPE83" s="4"/>
      <c r="EPF83" s="4"/>
      <c r="EPG83" s="4"/>
      <c r="EPH83" s="4"/>
      <c r="EPI83" s="4"/>
      <c r="EPJ83" s="4"/>
      <c r="EPK83" s="4"/>
      <c r="EPL83" s="4"/>
      <c r="EPM83" s="4"/>
      <c r="EPN83" s="4"/>
      <c r="EPO83" s="4"/>
      <c r="EPP83" s="4"/>
      <c r="EPQ83" s="4"/>
      <c r="EPR83" s="4"/>
      <c r="EPS83" s="4"/>
      <c r="EPT83" s="4"/>
      <c r="EPU83" s="4"/>
      <c r="EPV83" s="4"/>
      <c r="EPW83" s="4"/>
      <c r="EPX83" s="4"/>
      <c r="EPY83" s="4"/>
      <c r="EPZ83" s="4"/>
      <c r="EQA83" s="4"/>
      <c r="EQB83" s="4"/>
      <c r="EQC83" s="4"/>
      <c r="EQD83" s="4"/>
      <c r="EQE83" s="4"/>
      <c r="EQF83" s="4"/>
      <c r="EQG83" s="4"/>
      <c r="EQH83" s="4"/>
      <c r="EQI83" s="4"/>
      <c r="EQJ83" s="4"/>
      <c r="EQK83" s="4"/>
      <c r="EQL83" s="4"/>
      <c r="EQM83" s="4"/>
      <c r="EQN83" s="4"/>
      <c r="EQO83" s="4"/>
      <c r="EQP83" s="4"/>
      <c r="EQQ83" s="4"/>
      <c r="EQR83" s="4"/>
      <c r="EQS83" s="4"/>
      <c r="EQT83" s="4"/>
      <c r="EQU83" s="4"/>
      <c r="EQV83" s="4"/>
      <c r="EQW83" s="4"/>
      <c r="EQX83" s="4"/>
      <c r="EQY83" s="4"/>
      <c r="EQZ83" s="4"/>
      <c r="ERA83" s="4"/>
      <c r="ERB83" s="4"/>
      <c r="ERC83" s="4"/>
      <c r="ERD83" s="4"/>
      <c r="ERE83" s="4"/>
      <c r="ERF83" s="4"/>
      <c r="ERG83" s="4"/>
      <c r="ERH83" s="4"/>
      <c r="ERI83" s="4"/>
      <c r="ERJ83" s="4"/>
      <c r="ERK83" s="4"/>
      <c r="ERL83" s="4"/>
      <c r="ERM83" s="4"/>
      <c r="ERN83" s="4"/>
      <c r="ERO83" s="4"/>
      <c r="ERP83" s="4"/>
      <c r="ERQ83" s="4"/>
      <c r="ERR83" s="4"/>
      <c r="ERS83" s="4"/>
      <c r="ERT83" s="4"/>
      <c r="ERU83" s="4"/>
      <c r="ERV83" s="4"/>
      <c r="ERW83" s="4"/>
      <c r="ERX83" s="4"/>
      <c r="ERY83" s="4"/>
      <c r="ERZ83" s="4"/>
      <c r="ESA83" s="4"/>
      <c r="ESB83" s="4"/>
      <c r="ESC83" s="4"/>
      <c r="ESD83" s="4"/>
      <c r="ESE83" s="4"/>
      <c r="ESF83" s="4"/>
      <c r="ESG83" s="4"/>
      <c r="ESH83" s="4"/>
      <c r="ESI83" s="4"/>
      <c r="ESJ83" s="4"/>
      <c r="ESK83" s="4"/>
      <c r="ESL83" s="4"/>
      <c r="ESM83" s="4"/>
      <c r="ESN83" s="4"/>
      <c r="ESO83" s="4"/>
      <c r="ESP83" s="4"/>
      <c r="ESQ83" s="4"/>
      <c r="ESR83" s="4"/>
      <c r="ESS83" s="4"/>
      <c r="EST83" s="4"/>
      <c r="ESU83" s="4"/>
      <c r="ESV83" s="4"/>
      <c r="ESW83" s="4"/>
      <c r="ESX83" s="4"/>
      <c r="ESY83" s="4"/>
      <c r="ESZ83" s="4"/>
      <c r="ETA83" s="4"/>
      <c r="ETB83" s="4"/>
      <c r="ETC83" s="4"/>
      <c r="ETD83" s="4"/>
      <c r="ETE83" s="4"/>
      <c r="ETF83" s="4"/>
      <c r="ETG83" s="4"/>
      <c r="ETH83" s="4"/>
      <c r="ETI83" s="4"/>
      <c r="ETJ83" s="4"/>
      <c r="ETK83" s="4"/>
      <c r="ETL83" s="4"/>
      <c r="ETM83" s="4"/>
      <c r="ETN83" s="4"/>
      <c r="ETO83" s="4"/>
      <c r="ETP83" s="4"/>
      <c r="ETQ83" s="4"/>
      <c r="ETR83" s="4"/>
      <c r="ETS83" s="4"/>
      <c r="ETT83" s="4"/>
      <c r="ETU83" s="4"/>
      <c r="ETV83" s="4"/>
      <c r="ETW83" s="4"/>
      <c r="ETX83" s="4"/>
      <c r="ETY83" s="4"/>
      <c r="ETZ83" s="4"/>
      <c r="EUA83" s="4"/>
      <c r="EUB83" s="4"/>
      <c r="EUC83" s="4"/>
      <c r="EUD83" s="4"/>
      <c r="EUE83" s="4"/>
      <c r="EUF83" s="4"/>
      <c r="EUG83" s="4"/>
      <c r="EUH83" s="4"/>
      <c r="EUI83" s="4"/>
      <c r="EUJ83" s="4"/>
      <c r="EUK83" s="4"/>
      <c r="EUL83" s="4"/>
      <c r="EUM83" s="4"/>
      <c r="EUN83" s="4"/>
      <c r="EUO83" s="4"/>
      <c r="EUP83" s="4"/>
      <c r="EUQ83" s="4"/>
      <c r="EUR83" s="4"/>
      <c r="EUS83" s="4"/>
      <c r="EUT83" s="4"/>
      <c r="EUU83" s="4"/>
      <c r="EUV83" s="4"/>
      <c r="EUW83" s="4"/>
      <c r="EUX83" s="4"/>
      <c r="EUY83" s="4"/>
      <c r="EUZ83" s="4"/>
      <c r="EVA83" s="4"/>
      <c r="EVB83" s="4"/>
      <c r="EVC83" s="4"/>
      <c r="EVD83" s="4"/>
      <c r="EVE83" s="4"/>
      <c r="EVF83" s="4"/>
      <c r="EVG83" s="4"/>
      <c r="EVH83" s="4"/>
      <c r="EVI83" s="4"/>
      <c r="EVJ83" s="4"/>
      <c r="EVK83" s="4"/>
      <c r="EVL83" s="4"/>
      <c r="EVM83" s="4"/>
      <c r="EVN83" s="4"/>
      <c r="EVO83" s="4"/>
      <c r="EVP83" s="4"/>
      <c r="EVQ83" s="4"/>
      <c r="EVR83" s="4"/>
      <c r="EVS83" s="4"/>
      <c r="EVT83" s="4"/>
      <c r="EVU83" s="4"/>
      <c r="EVV83" s="4"/>
      <c r="EVW83" s="4"/>
      <c r="EVX83" s="4"/>
      <c r="EVY83" s="4"/>
      <c r="EVZ83" s="4"/>
      <c r="EWA83" s="4"/>
      <c r="EWB83" s="4"/>
      <c r="EWC83" s="4"/>
      <c r="EWD83" s="4"/>
      <c r="EWE83" s="4"/>
      <c r="EWF83" s="4"/>
      <c r="EWG83" s="4"/>
      <c r="EWH83" s="4"/>
      <c r="EWI83" s="4"/>
      <c r="EWJ83" s="4"/>
      <c r="EWK83" s="4"/>
      <c r="EWL83" s="4"/>
      <c r="EWM83" s="4"/>
      <c r="EWN83" s="4"/>
      <c r="EWO83" s="4"/>
      <c r="EWP83" s="4"/>
      <c r="EWQ83" s="4"/>
      <c r="EWR83" s="4"/>
      <c r="EWS83" s="4"/>
      <c r="EWT83" s="4"/>
      <c r="EWU83" s="4"/>
      <c r="EWV83" s="4"/>
      <c r="EWW83" s="4"/>
      <c r="EWX83" s="4"/>
      <c r="EWY83" s="4"/>
      <c r="EWZ83" s="4"/>
      <c r="EXA83" s="4"/>
      <c r="EXB83" s="4"/>
      <c r="EXC83" s="4"/>
      <c r="EXD83" s="4"/>
      <c r="EXE83" s="4"/>
      <c r="EXF83" s="4"/>
      <c r="EXG83" s="4"/>
      <c r="EXH83" s="4"/>
      <c r="EXI83" s="4"/>
      <c r="EXJ83" s="4"/>
      <c r="EXK83" s="4"/>
      <c r="EXL83" s="4"/>
      <c r="EXM83" s="4"/>
      <c r="EXN83" s="4"/>
      <c r="EXO83" s="4"/>
      <c r="EXP83" s="4"/>
      <c r="EXQ83" s="4"/>
      <c r="EXR83" s="4"/>
      <c r="EXS83" s="4"/>
      <c r="EXT83" s="4"/>
      <c r="EXU83" s="4"/>
      <c r="EXV83" s="4"/>
      <c r="EXW83" s="4"/>
      <c r="EXX83" s="4"/>
      <c r="EXY83" s="4"/>
      <c r="EXZ83" s="4"/>
      <c r="EYA83" s="4"/>
      <c r="EYB83" s="4"/>
      <c r="EYC83" s="4"/>
      <c r="EYD83" s="4"/>
      <c r="EYE83" s="4"/>
      <c r="EYF83" s="4"/>
      <c r="EYG83" s="4"/>
      <c r="EYH83" s="4"/>
      <c r="EYI83" s="4"/>
      <c r="EYJ83" s="4"/>
      <c r="EYK83" s="4"/>
      <c r="EYL83" s="4"/>
      <c r="EYM83" s="4"/>
      <c r="EYN83" s="4"/>
      <c r="EYO83" s="4"/>
      <c r="EYP83" s="4"/>
      <c r="EYQ83" s="4"/>
      <c r="EYR83" s="4"/>
      <c r="EYS83" s="4"/>
      <c r="EYT83" s="4"/>
      <c r="EYU83" s="4"/>
      <c r="EYV83" s="4"/>
      <c r="EYW83" s="4"/>
      <c r="EYX83" s="4"/>
      <c r="EYY83" s="4"/>
      <c r="EYZ83" s="4"/>
      <c r="EZA83" s="4"/>
      <c r="EZB83" s="4"/>
      <c r="EZC83" s="4"/>
      <c r="EZD83" s="4"/>
      <c r="EZE83" s="4"/>
      <c r="EZF83" s="4"/>
      <c r="EZG83" s="4"/>
      <c r="EZH83" s="4"/>
      <c r="EZI83" s="4"/>
      <c r="EZJ83" s="4"/>
      <c r="EZK83" s="4"/>
      <c r="EZL83" s="4"/>
      <c r="EZM83" s="4"/>
      <c r="EZN83" s="4"/>
      <c r="EZO83" s="4"/>
      <c r="EZP83" s="4"/>
      <c r="EZQ83" s="4"/>
      <c r="EZR83" s="4"/>
      <c r="EZS83" s="4"/>
      <c r="EZT83" s="4"/>
      <c r="EZU83" s="4"/>
      <c r="EZV83" s="4"/>
      <c r="EZW83" s="4"/>
      <c r="EZX83" s="4"/>
      <c r="EZY83" s="4"/>
      <c r="EZZ83" s="4"/>
      <c r="FAA83" s="4"/>
      <c r="FAB83" s="4"/>
      <c r="FAC83" s="4"/>
      <c r="FAD83" s="4"/>
      <c r="FAE83" s="4"/>
      <c r="FAF83" s="4"/>
      <c r="FAG83" s="4"/>
      <c r="FAH83" s="4"/>
      <c r="FAI83" s="4"/>
      <c r="FAJ83" s="4"/>
      <c r="FAK83" s="4"/>
      <c r="FAL83" s="4"/>
      <c r="FAM83" s="4"/>
      <c r="FAN83" s="4"/>
      <c r="FAO83" s="4"/>
      <c r="FAP83" s="4"/>
      <c r="FAQ83" s="4"/>
      <c r="FAR83" s="4"/>
      <c r="FAS83" s="4"/>
      <c r="FAT83" s="4"/>
      <c r="FAU83" s="4"/>
      <c r="FAV83" s="4"/>
      <c r="FAW83" s="4"/>
      <c r="FAX83" s="4"/>
      <c r="FAY83" s="4"/>
      <c r="FAZ83" s="4"/>
      <c r="FBA83" s="4"/>
      <c r="FBB83" s="4"/>
      <c r="FBC83" s="4"/>
      <c r="FBD83" s="4"/>
      <c r="FBE83" s="4"/>
      <c r="FBF83" s="4"/>
      <c r="FBG83" s="4"/>
      <c r="FBH83" s="4"/>
      <c r="FBI83" s="4"/>
      <c r="FBJ83" s="4"/>
      <c r="FBK83" s="4"/>
      <c r="FBL83" s="4"/>
      <c r="FBM83" s="4"/>
      <c r="FBN83" s="4"/>
      <c r="FBO83" s="4"/>
      <c r="FBP83" s="4"/>
      <c r="FBQ83" s="4"/>
      <c r="FBR83" s="4"/>
      <c r="FBS83" s="4"/>
      <c r="FBT83" s="4"/>
      <c r="FBU83" s="4"/>
      <c r="FBV83" s="4"/>
      <c r="FBW83" s="4"/>
      <c r="FBX83" s="4"/>
      <c r="FBY83" s="4"/>
      <c r="FBZ83" s="4"/>
      <c r="FCA83" s="4"/>
      <c r="FCB83" s="4"/>
      <c r="FCC83" s="4"/>
      <c r="FCD83" s="4"/>
      <c r="FCE83" s="4"/>
      <c r="FCF83" s="4"/>
      <c r="FCG83" s="4"/>
      <c r="FCH83" s="4"/>
      <c r="FCI83" s="4"/>
      <c r="FCJ83" s="4"/>
      <c r="FCK83" s="4"/>
      <c r="FCL83" s="4"/>
      <c r="FCM83" s="4"/>
      <c r="FCN83" s="4"/>
      <c r="FCO83" s="4"/>
      <c r="FCP83" s="4"/>
      <c r="FCQ83" s="4"/>
      <c r="FCR83" s="4"/>
      <c r="FCS83" s="4"/>
      <c r="FCT83" s="4"/>
      <c r="FCU83" s="4"/>
      <c r="FCV83" s="4"/>
      <c r="FCW83" s="4"/>
      <c r="FCX83" s="4"/>
      <c r="FCY83" s="4"/>
      <c r="FCZ83" s="4"/>
      <c r="FDA83" s="4"/>
      <c r="FDB83" s="4"/>
      <c r="FDC83" s="4"/>
      <c r="FDD83" s="4"/>
      <c r="FDE83" s="4"/>
      <c r="FDF83" s="4"/>
      <c r="FDG83" s="4"/>
      <c r="FDH83" s="4"/>
      <c r="FDI83" s="4"/>
      <c r="FDJ83" s="4"/>
      <c r="FDK83" s="4"/>
      <c r="FDL83" s="4"/>
      <c r="FDM83" s="4"/>
      <c r="FDN83" s="4"/>
      <c r="FDO83" s="4"/>
      <c r="FDP83" s="4"/>
      <c r="FDQ83" s="4"/>
      <c r="FDR83" s="4"/>
      <c r="FDS83" s="4"/>
      <c r="FDT83" s="4"/>
      <c r="FDU83" s="4"/>
      <c r="FDV83" s="4"/>
      <c r="FDW83" s="4"/>
      <c r="FDX83" s="4"/>
      <c r="FDY83" s="4"/>
      <c r="FDZ83" s="4"/>
      <c r="FEA83" s="4"/>
      <c r="FEB83" s="4"/>
      <c r="FEC83" s="4"/>
      <c r="FED83" s="4"/>
      <c r="FEE83" s="4"/>
      <c r="FEF83" s="4"/>
      <c r="FEG83" s="4"/>
      <c r="FEH83" s="4"/>
      <c r="FEI83" s="4"/>
      <c r="FEJ83" s="4"/>
      <c r="FEK83" s="4"/>
      <c r="FEL83" s="4"/>
      <c r="FEM83" s="4"/>
      <c r="FEN83" s="4"/>
      <c r="FEO83" s="4"/>
      <c r="FEP83" s="4"/>
      <c r="FEQ83" s="4"/>
      <c r="FER83" s="4"/>
      <c r="FES83" s="4"/>
      <c r="FET83" s="4"/>
      <c r="FEU83" s="4"/>
      <c r="FEV83" s="4"/>
      <c r="FEW83" s="4"/>
      <c r="FEX83" s="4"/>
      <c r="FEY83" s="4"/>
      <c r="FEZ83" s="4"/>
      <c r="FFA83" s="4"/>
      <c r="FFB83" s="4"/>
      <c r="FFC83" s="4"/>
      <c r="FFD83" s="4"/>
      <c r="FFE83" s="4"/>
      <c r="FFF83" s="4"/>
      <c r="FFG83" s="4"/>
      <c r="FFH83" s="4"/>
      <c r="FFI83" s="4"/>
      <c r="FFJ83" s="4"/>
      <c r="FFK83" s="4"/>
      <c r="FFL83" s="4"/>
      <c r="FFM83" s="4"/>
      <c r="FFN83" s="4"/>
      <c r="FFO83" s="4"/>
      <c r="FFP83" s="4"/>
      <c r="FFQ83" s="4"/>
      <c r="FFR83" s="4"/>
      <c r="FFS83" s="4"/>
      <c r="FFT83" s="4"/>
      <c r="FFU83" s="4"/>
      <c r="FFV83" s="4"/>
      <c r="FFW83" s="4"/>
      <c r="FFX83" s="4"/>
      <c r="FFY83" s="4"/>
      <c r="FFZ83" s="4"/>
      <c r="FGA83" s="4"/>
      <c r="FGB83" s="4"/>
      <c r="FGC83" s="4"/>
      <c r="FGD83" s="4"/>
      <c r="FGE83" s="4"/>
      <c r="FGF83" s="4"/>
      <c r="FGG83" s="4"/>
      <c r="FGH83" s="4"/>
      <c r="FGI83" s="4"/>
      <c r="FGJ83" s="4"/>
      <c r="FGK83" s="4"/>
      <c r="FGL83" s="4"/>
      <c r="FGM83" s="4"/>
      <c r="FGN83" s="4"/>
      <c r="FGO83" s="4"/>
      <c r="FGP83" s="4"/>
      <c r="FGQ83" s="4"/>
      <c r="FGR83" s="4"/>
      <c r="FGS83" s="4"/>
      <c r="FGT83" s="4"/>
      <c r="FGU83" s="4"/>
      <c r="FGV83" s="4"/>
      <c r="FGW83" s="4"/>
      <c r="FGX83" s="4"/>
      <c r="FGY83" s="4"/>
      <c r="FGZ83" s="4"/>
      <c r="FHA83" s="4"/>
      <c r="FHB83" s="4"/>
      <c r="FHC83" s="4"/>
      <c r="FHD83" s="4"/>
      <c r="FHE83" s="4"/>
      <c r="FHF83" s="4"/>
      <c r="FHG83" s="4"/>
      <c r="FHH83" s="4"/>
      <c r="FHI83" s="4"/>
      <c r="FHJ83" s="4"/>
      <c r="FHK83" s="4"/>
      <c r="FHL83" s="4"/>
      <c r="FHM83" s="4"/>
      <c r="FHN83" s="4"/>
      <c r="FHO83" s="4"/>
      <c r="FHP83" s="4"/>
      <c r="FHQ83" s="4"/>
      <c r="FHR83" s="4"/>
      <c r="FHS83" s="4"/>
      <c r="FHT83" s="4"/>
      <c r="FHU83" s="4"/>
      <c r="FHV83" s="4"/>
      <c r="FHW83" s="4"/>
      <c r="FHX83" s="4"/>
      <c r="FHY83" s="4"/>
      <c r="FHZ83" s="4"/>
      <c r="FIA83" s="4"/>
      <c r="FIB83" s="4"/>
      <c r="FIC83" s="4"/>
      <c r="FID83" s="4"/>
      <c r="FIE83" s="4"/>
      <c r="FIF83" s="4"/>
      <c r="FIG83" s="4"/>
      <c r="FIH83" s="4"/>
      <c r="FII83" s="4"/>
      <c r="FIJ83" s="4"/>
      <c r="FIK83" s="4"/>
      <c r="FIL83" s="4"/>
      <c r="FIM83" s="4"/>
      <c r="FIN83" s="4"/>
      <c r="FIO83" s="4"/>
      <c r="FIP83" s="4"/>
      <c r="FIQ83" s="4"/>
      <c r="FIR83" s="4"/>
      <c r="FIS83" s="4"/>
      <c r="FIT83" s="4"/>
      <c r="FIU83" s="4"/>
      <c r="FIV83" s="4"/>
      <c r="FIW83" s="4"/>
      <c r="FIX83" s="4"/>
      <c r="FIY83" s="4"/>
      <c r="FIZ83" s="4"/>
      <c r="FJA83" s="4"/>
      <c r="FJB83" s="4"/>
      <c r="FJC83" s="4"/>
      <c r="FJD83" s="4"/>
      <c r="FJE83" s="4"/>
      <c r="FJF83" s="4"/>
      <c r="FJG83" s="4"/>
      <c r="FJH83" s="4"/>
      <c r="FJI83" s="4"/>
      <c r="FJJ83" s="4"/>
      <c r="FJK83" s="4"/>
      <c r="FJL83" s="4"/>
      <c r="FJM83" s="4"/>
      <c r="FJN83" s="4"/>
      <c r="FJO83" s="4"/>
      <c r="FJP83" s="4"/>
      <c r="FJQ83" s="4"/>
      <c r="FJR83" s="4"/>
      <c r="FJS83" s="4"/>
      <c r="FJT83" s="4"/>
      <c r="FJU83" s="4"/>
      <c r="FJV83" s="4"/>
      <c r="FJW83" s="4"/>
      <c r="FJX83" s="4"/>
      <c r="FJY83" s="4"/>
      <c r="FJZ83" s="4"/>
      <c r="FKA83" s="4"/>
      <c r="FKB83" s="4"/>
      <c r="FKC83" s="4"/>
      <c r="FKD83" s="4"/>
      <c r="FKE83" s="4"/>
      <c r="FKF83" s="4"/>
      <c r="FKG83" s="4"/>
      <c r="FKH83" s="4"/>
      <c r="FKI83" s="4"/>
      <c r="FKJ83" s="4"/>
      <c r="FKK83" s="4"/>
      <c r="FKL83" s="4"/>
      <c r="FKM83" s="4"/>
      <c r="FKN83" s="4"/>
      <c r="FKO83" s="4"/>
      <c r="FKP83" s="4"/>
      <c r="FKQ83" s="4"/>
      <c r="FKR83" s="4"/>
      <c r="FKS83" s="4"/>
      <c r="FKT83" s="4"/>
      <c r="FKU83" s="4"/>
      <c r="FKV83" s="4"/>
      <c r="FKW83" s="4"/>
      <c r="FKX83" s="4"/>
      <c r="FKY83" s="4"/>
      <c r="FKZ83" s="4"/>
      <c r="FLA83" s="4"/>
      <c r="FLB83" s="4"/>
      <c r="FLC83" s="4"/>
      <c r="FLD83" s="4"/>
      <c r="FLE83" s="4"/>
      <c r="FLF83" s="4"/>
      <c r="FLG83" s="4"/>
      <c r="FLH83" s="4"/>
      <c r="FLI83" s="4"/>
      <c r="FLJ83" s="4"/>
      <c r="FLK83" s="4"/>
      <c r="FLL83" s="4"/>
      <c r="FLM83" s="4"/>
      <c r="FLN83" s="4"/>
      <c r="FLO83" s="4"/>
      <c r="FLP83" s="4"/>
      <c r="FLQ83" s="4"/>
      <c r="FLR83" s="4"/>
      <c r="FLS83" s="4"/>
      <c r="FLT83" s="4"/>
      <c r="FLU83" s="4"/>
      <c r="FLV83" s="4"/>
      <c r="FLW83" s="4"/>
      <c r="FLX83" s="4"/>
      <c r="FLY83" s="4"/>
      <c r="FLZ83" s="4"/>
      <c r="FMA83" s="4"/>
      <c r="FMB83" s="4"/>
      <c r="FMC83" s="4"/>
      <c r="FMD83" s="4"/>
      <c r="FME83" s="4"/>
      <c r="FMF83" s="4"/>
      <c r="FMG83" s="4"/>
      <c r="FMH83" s="4"/>
      <c r="FMI83" s="4"/>
      <c r="FMJ83" s="4"/>
      <c r="FMK83" s="4"/>
      <c r="FML83" s="4"/>
      <c r="FMM83" s="4"/>
      <c r="FMN83" s="4"/>
      <c r="FMO83" s="4"/>
      <c r="FMP83" s="4"/>
      <c r="FMQ83" s="4"/>
      <c r="FMR83" s="4"/>
      <c r="FMS83" s="4"/>
      <c r="FMT83" s="4"/>
      <c r="FMU83" s="4"/>
      <c r="FMV83" s="4"/>
      <c r="FMW83" s="4"/>
      <c r="FMX83" s="4"/>
      <c r="FMY83" s="4"/>
      <c r="FMZ83" s="4"/>
      <c r="FNA83" s="4"/>
      <c r="FNB83" s="4"/>
      <c r="FNC83" s="4"/>
      <c r="FND83" s="4"/>
      <c r="FNE83" s="4"/>
      <c r="FNF83" s="4"/>
      <c r="FNG83" s="4"/>
      <c r="FNH83" s="4"/>
      <c r="FNI83" s="4"/>
      <c r="FNJ83" s="4"/>
      <c r="FNK83" s="4"/>
      <c r="FNL83" s="4"/>
      <c r="FNM83" s="4"/>
      <c r="FNN83" s="4"/>
      <c r="FNO83" s="4"/>
      <c r="FNP83" s="4"/>
      <c r="FNQ83" s="4"/>
      <c r="FNR83" s="4"/>
      <c r="FNS83" s="4"/>
      <c r="FNT83" s="4"/>
      <c r="FNU83" s="4"/>
      <c r="FNV83" s="4"/>
      <c r="FNW83" s="4"/>
      <c r="FNX83" s="4"/>
      <c r="FNY83" s="4"/>
      <c r="FNZ83" s="4"/>
      <c r="FOA83" s="4"/>
      <c r="FOB83" s="4"/>
      <c r="FOC83" s="4"/>
      <c r="FOD83" s="4"/>
      <c r="FOE83" s="4"/>
      <c r="FOF83" s="4"/>
      <c r="FOG83" s="4"/>
      <c r="FOH83" s="4"/>
      <c r="FOI83" s="4"/>
      <c r="FOJ83" s="4"/>
      <c r="FOK83" s="4"/>
      <c r="FOL83" s="4"/>
      <c r="FOM83" s="4"/>
      <c r="FON83" s="4"/>
      <c r="FOO83" s="4"/>
      <c r="FOP83" s="4"/>
      <c r="FOQ83" s="4"/>
      <c r="FOR83" s="4"/>
      <c r="FOS83" s="4"/>
      <c r="FOT83" s="4"/>
      <c r="FOU83" s="4"/>
      <c r="FOV83" s="4"/>
      <c r="FOW83" s="4"/>
      <c r="FOX83" s="4"/>
      <c r="FOY83" s="4"/>
      <c r="FOZ83" s="4"/>
      <c r="FPA83" s="4"/>
      <c r="FPB83" s="4"/>
      <c r="FPC83" s="4"/>
      <c r="FPD83" s="4"/>
      <c r="FPE83" s="4"/>
      <c r="FPF83" s="4"/>
      <c r="FPG83" s="4"/>
      <c r="FPH83" s="4"/>
      <c r="FPI83" s="4"/>
      <c r="FPJ83" s="4"/>
      <c r="FPK83" s="4"/>
      <c r="FPL83" s="4"/>
      <c r="FPM83" s="4"/>
      <c r="FPN83" s="4"/>
      <c r="FPO83" s="4"/>
      <c r="FPP83" s="4"/>
      <c r="FPQ83" s="4"/>
      <c r="FPR83" s="4"/>
      <c r="FPS83" s="4"/>
      <c r="FPT83" s="4"/>
      <c r="FPU83" s="4"/>
      <c r="FPV83" s="4"/>
      <c r="FPW83" s="4"/>
      <c r="FPX83" s="4"/>
      <c r="FPY83" s="4"/>
      <c r="FPZ83" s="4"/>
      <c r="FQA83" s="4"/>
      <c r="FQB83" s="4"/>
      <c r="FQC83" s="4"/>
      <c r="FQD83" s="4"/>
      <c r="FQE83" s="4"/>
      <c r="FQF83" s="4"/>
      <c r="FQG83" s="4"/>
      <c r="FQH83" s="4"/>
      <c r="FQI83" s="4"/>
      <c r="FQJ83" s="4"/>
      <c r="FQK83" s="4"/>
      <c r="FQL83" s="4"/>
      <c r="FQM83" s="4"/>
      <c r="FQN83" s="4"/>
      <c r="FQO83" s="4"/>
      <c r="FQP83" s="4"/>
      <c r="FQQ83" s="4"/>
      <c r="FQR83" s="4"/>
      <c r="FQS83" s="4"/>
      <c r="FQT83" s="4"/>
      <c r="FQU83" s="4"/>
      <c r="FQV83" s="4"/>
      <c r="FQW83" s="4"/>
      <c r="FQX83" s="4"/>
      <c r="FQY83" s="4"/>
      <c r="FQZ83" s="4"/>
      <c r="FRA83" s="4"/>
      <c r="FRB83" s="4"/>
      <c r="FRC83" s="4"/>
      <c r="FRD83" s="4"/>
      <c r="FRE83" s="4"/>
      <c r="FRF83" s="4"/>
      <c r="FRG83" s="4"/>
      <c r="FRH83" s="4"/>
      <c r="FRI83" s="4"/>
      <c r="FRJ83" s="4"/>
      <c r="FRK83" s="4"/>
      <c r="FRL83" s="4"/>
      <c r="FRM83" s="4"/>
      <c r="FRN83" s="4"/>
      <c r="FRO83" s="4"/>
      <c r="FRP83" s="4"/>
      <c r="FRQ83" s="4"/>
      <c r="FRR83" s="4"/>
      <c r="FRS83" s="4"/>
      <c r="FRT83" s="4"/>
      <c r="FRU83" s="4"/>
      <c r="FRV83" s="4"/>
      <c r="FRW83" s="4"/>
      <c r="FRX83" s="4"/>
      <c r="FRY83" s="4"/>
      <c r="FRZ83" s="4"/>
      <c r="FSA83" s="4"/>
      <c r="FSB83" s="4"/>
      <c r="FSC83" s="4"/>
      <c r="FSD83" s="4"/>
      <c r="FSE83" s="4"/>
      <c r="FSF83" s="4"/>
      <c r="FSG83" s="4"/>
      <c r="FSH83" s="4"/>
      <c r="FSI83" s="4"/>
      <c r="FSJ83" s="4"/>
      <c r="FSK83" s="4"/>
      <c r="FSL83" s="4"/>
      <c r="FSM83" s="4"/>
      <c r="FSN83" s="4"/>
      <c r="FSO83" s="4"/>
      <c r="FSP83" s="4"/>
      <c r="FSQ83" s="4"/>
      <c r="FSR83" s="4"/>
      <c r="FSS83" s="4"/>
      <c r="FST83" s="4"/>
      <c r="FSU83" s="4"/>
      <c r="FSV83" s="4"/>
      <c r="FSW83" s="4"/>
      <c r="FSX83" s="4"/>
      <c r="FSY83" s="4"/>
      <c r="FSZ83" s="4"/>
      <c r="FTA83" s="4"/>
      <c r="FTB83" s="4"/>
      <c r="FTC83" s="4"/>
      <c r="FTD83" s="4"/>
      <c r="FTE83" s="4"/>
      <c r="FTF83" s="4"/>
      <c r="FTG83" s="4"/>
      <c r="FTH83" s="4"/>
      <c r="FTI83" s="4"/>
      <c r="FTJ83" s="4"/>
      <c r="FTK83" s="4"/>
      <c r="FTL83" s="4"/>
      <c r="FTM83" s="4"/>
      <c r="FTN83" s="4"/>
      <c r="FTO83" s="4"/>
      <c r="FTP83" s="4"/>
      <c r="FTQ83" s="4"/>
      <c r="FTR83" s="4"/>
      <c r="FTS83" s="4"/>
      <c r="FTT83" s="4"/>
      <c r="FTU83" s="4"/>
      <c r="FTV83" s="4"/>
      <c r="FTW83" s="4"/>
      <c r="FTX83" s="4"/>
      <c r="FTY83" s="4"/>
      <c r="FTZ83" s="4"/>
      <c r="FUA83" s="4"/>
      <c r="FUB83" s="4"/>
      <c r="FUC83" s="4"/>
      <c r="FUD83" s="4"/>
      <c r="FUE83" s="4"/>
      <c r="FUF83" s="4"/>
      <c r="FUG83" s="4"/>
      <c r="FUH83" s="4"/>
      <c r="FUI83" s="4"/>
      <c r="FUJ83" s="4"/>
      <c r="FUK83" s="4"/>
      <c r="FUL83" s="4"/>
      <c r="FUM83" s="4"/>
      <c r="FUN83" s="4"/>
      <c r="FUO83" s="4"/>
      <c r="FUP83" s="4"/>
      <c r="FUQ83" s="4"/>
      <c r="FUR83" s="4"/>
      <c r="FUS83" s="4"/>
    </row>
    <row r="84" spans="1:4621" s="143" customFormat="1">
      <c r="A84" s="144" t="s">
        <v>86</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58"/>
      <c r="AA84" s="158"/>
      <c r="AB84" s="158">
        <f t="shared" si="9"/>
        <v>0</v>
      </c>
      <c r="AC84" s="146"/>
      <c r="AD84" s="142">
        <f>ROW()</f>
        <v>84</v>
      </c>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4"/>
      <c r="KN84" s="4"/>
      <c r="KO84" s="4"/>
      <c r="KP84" s="4"/>
      <c r="KQ84" s="4"/>
      <c r="KR84" s="4"/>
      <c r="KS84" s="4"/>
      <c r="KT84" s="4"/>
      <c r="KU84" s="4"/>
      <c r="KV84" s="4"/>
      <c r="KW84" s="4"/>
      <c r="KX84" s="4"/>
      <c r="KY84" s="4"/>
      <c r="KZ84" s="4"/>
      <c r="LA84" s="4"/>
      <c r="LB84" s="4"/>
      <c r="LC84" s="4"/>
      <c r="LD84" s="4"/>
      <c r="LE84" s="4"/>
      <c r="LF84" s="4"/>
      <c r="LG84" s="4"/>
      <c r="LH84" s="4"/>
      <c r="LI84" s="4"/>
      <c r="LJ84" s="4"/>
      <c r="LK84" s="4"/>
      <c r="LL84" s="4"/>
      <c r="LM84" s="4"/>
      <c r="LN84" s="4"/>
      <c r="LO84" s="4"/>
      <c r="LP84" s="4"/>
      <c r="LQ84" s="4"/>
      <c r="LR84" s="4"/>
      <c r="LS84" s="4"/>
      <c r="LT84" s="4"/>
      <c r="LU84" s="4"/>
      <c r="LV84" s="4"/>
      <c r="LW84" s="4"/>
      <c r="LX84" s="4"/>
      <c r="LY84" s="4"/>
      <c r="LZ84" s="4"/>
      <c r="MA84" s="4"/>
      <c r="MB84" s="4"/>
      <c r="MC84" s="4"/>
      <c r="MD84" s="4"/>
      <c r="ME84" s="4"/>
      <c r="MF84" s="4"/>
      <c r="MG84" s="4"/>
      <c r="MH84" s="4"/>
      <c r="MI84" s="4"/>
      <c r="MJ84" s="4"/>
      <c r="MK84" s="4"/>
      <c r="ML84" s="4"/>
      <c r="MM84" s="4"/>
      <c r="MN84" s="4"/>
      <c r="MO84" s="4"/>
      <c r="MP84" s="4"/>
      <c r="MQ84" s="4"/>
      <c r="MR84" s="4"/>
      <c r="MS84" s="4"/>
      <c r="MT84" s="4"/>
      <c r="MU84" s="4"/>
      <c r="MV84" s="4"/>
      <c r="MW84" s="4"/>
      <c r="MX84" s="4"/>
      <c r="MY84" s="4"/>
      <c r="MZ84" s="4"/>
      <c r="NA84" s="4"/>
      <c r="NB84" s="4"/>
      <c r="NC84" s="4"/>
      <c r="ND84" s="4"/>
      <c r="NE84" s="4"/>
      <c r="NF84" s="4"/>
      <c r="NG84" s="4"/>
      <c r="NH84" s="4"/>
      <c r="NI84" s="4"/>
      <c r="NJ84" s="4"/>
      <c r="NK84" s="4"/>
      <c r="NL84" s="4"/>
      <c r="NM84" s="4"/>
      <c r="NN84" s="4"/>
      <c r="NO84" s="4"/>
      <c r="NP84" s="4"/>
      <c r="NQ84" s="4"/>
      <c r="NR84" s="4"/>
      <c r="NS84" s="4"/>
      <c r="NT84" s="4"/>
      <c r="NU84" s="4"/>
      <c r="NV84" s="4"/>
      <c r="NW84" s="4"/>
      <c r="NX84" s="4"/>
      <c r="NY84" s="4"/>
      <c r="NZ84" s="4"/>
      <c r="OA84" s="4"/>
      <c r="OB84" s="4"/>
      <c r="OC84" s="4"/>
      <c r="OD84" s="4"/>
      <c r="OE84" s="4"/>
      <c r="OF84" s="4"/>
      <c r="OG84" s="4"/>
      <c r="OH84" s="4"/>
      <c r="OI84" s="4"/>
      <c r="OJ84" s="4"/>
      <c r="OK84" s="4"/>
      <c r="OL84" s="4"/>
      <c r="OM84" s="4"/>
      <c r="ON84" s="4"/>
      <c r="OO84" s="4"/>
      <c r="OP84" s="4"/>
      <c r="OQ84" s="4"/>
      <c r="OR84" s="4"/>
      <c r="OS84" s="4"/>
      <c r="OT84" s="4"/>
      <c r="OU84" s="4"/>
      <c r="OV84" s="4"/>
      <c r="OW84" s="4"/>
      <c r="OX84" s="4"/>
      <c r="OY84" s="4"/>
      <c r="OZ84" s="4"/>
      <c r="PA84" s="4"/>
      <c r="PB84" s="4"/>
      <c r="PC84" s="4"/>
      <c r="PD84" s="4"/>
      <c r="PE84" s="4"/>
      <c r="PF84" s="4"/>
      <c r="PG84" s="4"/>
      <c r="PH84" s="4"/>
      <c r="PI84" s="4"/>
      <c r="PJ84" s="4"/>
      <c r="PK84" s="4"/>
      <c r="PL84" s="4"/>
      <c r="PM84" s="4"/>
      <c r="PN84" s="4"/>
      <c r="PO84" s="4"/>
      <c r="PP84" s="4"/>
      <c r="PQ84" s="4"/>
      <c r="PR84" s="4"/>
      <c r="PS84" s="4"/>
      <c r="PT84" s="4"/>
      <c r="PU84" s="4"/>
      <c r="PV84" s="4"/>
      <c r="PW84" s="4"/>
      <c r="PX84" s="4"/>
      <c r="PY84" s="4"/>
      <c r="PZ84" s="4"/>
      <c r="QA84" s="4"/>
      <c r="QB84" s="4"/>
      <c r="QC84" s="4"/>
      <c r="QD84" s="4"/>
      <c r="QE84" s="4"/>
      <c r="QF84" s="4"/>
      <c r="QG84" s="4"/>
      <c r="QH84" s="4"/>
      <c r="QI84" s="4"/>
      <c r="QJ84" s="4"/>
      <c r="QK84" s="4"/>
      <c r="QL84" s="4"/>
      <c r="QM84" s="4"/>
      <c r="QN84" s="4"/>
      <c r="QO84" s="4"/>
      <c r="QP84" s="4"/>
      <c r="QQ84" s="4"/>
      <c r="QR84" s="4"/>
      <c r="QS84" s="4"/>
      <c r="QT84" s="4"/>
      <c r="QU84" s="4"/>
      <c r="QV84" s="4"/>
      <c r="QW84" s="4"/>
      <c r="QX84" s="4"/>
      <c r="QY84" s="4"/>
      <c r="QZ84" s="4"/>
      <c r="RA84" s="4"/>
      <c r="RB84" s="4"/>
      <c r="RC84" s="4"/>
      <c r="RD84" s="4"/>
      <c r="RE84" s="4"/>
      <c r="RF84" s="4"/>
      <c r="RG84" s="4"/>
      <c r="RH84" s="4"/>
      <c r="RI84" s="4"/>
      <c r="RJ84" s="4"/>
      <c r="RK84" s="4"/>
      <c r="RL84" s="4"/>
      <c r="RM84" s="4"/>
      <c r="RN84" s="4"/>
      <c r="RO84" s="4"/>
      <c r="RP84" s="4"/>
      <c r="RQ84" s="4"/>
      <c r="RR84" s="4"/>
      <c r="RS84" s="4"/>
      <c r="RT84" s="4"/>
      <c r="RU84" s="4"/>
      <c r="RV84" s="4"/>
      <c r="RW84" s="4"/>
      <c r="RX84" s="4"/>
      <c r="RY84" s="4"/>
      <c r="RZ84" s="4"/>
      <c r="SA84" s="4"/>
      <c r="SB84" s="4"/>
      <c r="SC84" s="4"/>
      <c r="SD84" s="4"/>
      <c r="SE84" s="4"/>
      <c r="SF84" s="4"/>
      <c r="SG84" s="4"/>
      <c r="SH84" s="4"/>
      <c r="SI84" s="4"/>
      <c r="SJ84" s="4"/>
      <c r="SK84" s="4"/>
      <c r="SL84" s="4"/>
      <c r="SM84" s="4"/>
      <c r="SN84" s="4"/>
      <c r="SO84" s="4"/>
      <c r="SP84" s="4"/>
      <c r="SQ84" s="4"/>
      <c r="SR84" s="4"/>
      <c r="SS84" s="4"/>
      <c r="ST84" s="4"/>
      <c r="SU84" s="4"/>
      <c r="SV84" s="4"/>
      <c r="SW84" s="4"/>
      <c r="SX84" s="4"/>
      <c r="SY84" s="4"/>
      <c r="SZ84" s="4"/>
      <c r="TA84" s="4"/>
      <c r="TB84" s="4"/>
      <c r="TC84" s="4"/>
      <c r="TD84" s="4"/>
      <c r="TE84" s="4"/>
      <c r="TF84" s="4"/>
      <c r="TG84" s="4"/>
      <c r="TH84" s="4"/>
      <c r="TI84" s="4"/>
      <c r="TJ84" s="4"/>
      <c r="TK84" s="4"/>
      <c r="TL84" s="4"/>
      <c r="TM84" s="4"/>
      <c r="TN84" s="4"/>
      <c r="TO84" s="4"/>
      <c r="TP84" s="4"/>
      <c r="TQ84" s="4"/>
      <c r="TR84" s="4"/>
      <c r="TS84" s="4"/>
      <c r="TT84" s="4"/>
      <c r="TU84" s="4"/>
      <c r="TV84" s="4"/>
      <c r="TW84" s="4"/>
      <c r="TX84" s="4"/>
      <c r="TY84" s="4"/>
      <c r="TZ84" s="4"/>
      <c r="UA84" s="4"/>
      <c r="UB84" s="4"/>
      <c r="UC84" s="4"/>
      <c r="UD84" s="4"/>
      <c r="UE84" s="4"/>
      <c r="UF84" s="4"/>
      <c r="UG84" s="4"/>
      <c r="UH84" s="4"/>
      <c r="UI84" s="4"/>
      <c r="UJ84" s="4"/>
      <c r="UK84" s="4"/>
      <c r="UL84" s="4"/>
      <c r="UM84" s="4"/>
      <c r="UN84" s="4"/>
      <c r="UO84" s="4"/>
      <c r="UP84" s="4"/>
      <c r="UQ84" s="4"/>
      <c r="UR84" s="4"/>
      <c r="US84" s="4"/>
      <c r="UT84" s="4"/>
      <c r="UU84" s="4"/>
      <c r="UV84" s="4"/>
      <c r="UW84" s="4"/>
      <c r="UX84" s="4"/>
      <c r="UY84" s="4"/>
      <c r="UZ84" s="4"/>
      <c r="VA84" s="4"/>
      <c r="VB84" s="4"/>
      <c r="VC84" s="4"/>
      <c r="VD84" s="4"/>
      <c r="VE84" s="4"/>
      <c r="VF84" s="4"/>
      <c r="VG84" s="4"/>
      <c r="VH84" s="4"/>
      <c r="VI84" s="4"/>
      <c r="VJ84" s="4"/>
      <c r="VK84" s="4"/>
      <c r="VL84" s="4"/>
      <c r="VM84" s="4"/>
      <c r="VN84" s="4"/>
      <c r="VO84" s="4"/>
      <c r="VP84" s="4"/>
      <c r="VQ84" s="4"/>
      <c r="VR84" s="4"/>
      <c r="VS84" s="4"/>
      <c r="VT84" s="4"/>
      <c r="VU84" s="4"/>
      <c r="VV84" s="4"/>
      <c r="VW84" s="4"/>
      <c r="VX84" s="4"/>
      <c r="VY84" s="4"/>
      <c r="VZ84" s="4"/>
      <c r="WA84" s="4"/>
      <c r="WB84" s="4"/>
      <c r="WC84" s="4"/>
      <c r="WD84" s="4"/>
      <c r="WE84" s="4"/>
      <c r="WF84" s="4"/>
      <c r="WG84" s="4"/>
      <c r="WH84" s="4"/>
      <c r="WI84" s="4"/>
      <c r="WJ84" s="4"/>
      <c r="WK84" s="4"/>
      <c r="WL84" s="4"/>
      <c r="WM84" s="4"/>
      <c r="WN84" s="4"/>
      <c r="WO84" s="4"/>
      <c r="WP84" s="4"/>
      <c r="WQ84" s="4"/>
      <c r="WR84" s="4"/>
      <c r="WS84" s="4"/>
      <c r="WT84" s="4"/>
      <c r="WU84" s="4"/>
      <c r="WV84" s="4"/>
      <c r="WW84" s="4"/>
      <c r="WX84" s="4"/>
      <c r="WY84" s="4"/>
      <c r="WZ84" s="4"/>
      <c r="XA84" s="4"/>
      <c r="XB84" s="4"/>
      <c r="XC84" s="4"/>
      <c r="XD84" s="4"/>
      <c r="XE84" s="4"/>
      <c r="XF84" s="4"/>
      <c r="XG84" s="4"/>
      <c r="XH84" s="4"/>
      <c r="XI84" s="4"/>
      <c r="XJ84" s="4"/>
      <c r="XK84" s="4"/>
      <c r="XL84" s="4"/>
      <c r="XM84" s="4"/>
      <c r="XN84" s="4"/>
      <c r="XO84" s="4"/>
      <c r="XP84" s="4"/>
      <c r="XQ84" s="4"/>
      <c r="XR84" s="4"/>
      <c r="XS84" s="4"/>
      <c r="XT84" s="4"/>
      <c r="XU84" s="4"/>
      <c r="XV84" s="4"/>
      <c r="XW84" s="4"/>
      <c r="XX84" s="4"/>
      <c r="XY84" s="4"/>
      <c r="XZ84" s="4"/>
      <c r="YA84" s="4"/>
      <c r="YB84" s="4"/>
      <c r="YC84" s="4"/>
      <c r="YD84" s="4"/>
      <c r="YE84" s="4"/>
      <c r="YF84" s="4"/>
      <c r="YG84" s="4"/>
      <c r="YH84" s="4"/>
      <c r="YI84" s="4"/>
      <c r="YJ84" s="4"/>
      <c r="YK84" s="4"/>
      <c r="YL84" s="4"/>
      <c r="YM84" s="4"/>
      <c r="YN84" s="4"/>
      <c r="YO84" s="4"/>
      <c r="YP84" s="4"/>
      <c r="YQ84" s="4"/>
      <c r="YR84" s="4"/>
      <c r="YS84" s="4"/>
      <c r="YT84" s="4"/>
      <c r="YU84" s="4"/>
      <c r="YV84" s="4"/>
      <c r="YW84" s="4"/>
      <c r="YX84" s="4"/>
      <c r="YY84" s="4"/>
      <c r="YZ84" s="4"/>
      <c r="ZA84" s="4"/>
      <c r="ZB84" s="4"/>
      <c r="ZC84" s="4"/>
      <c r="ZD84" s="4"/>
      <c r="ZE84" s="4"/>
      <c r="ZF84" s="4"/>
      <c r="ZG84" s="4"/>
      <c r="ZH84" s="4"/>
      <c r="ZI84" s="4"/>
      <c r="ZJ84" s="4"/>
      <c r="ZK84" s="4"/>
      <c r="ZL84" s="4"/>
      <c r="ZM84" s="4"/>
      <c r="ZN84" s="4"/>
      <c r="ZO84" s="4"/>
      <c r="ZP84" s="4"/>
      <c r="ZQ84" s="4"/>
      <c r="ZR84" s="4"/>
      <c r="ZS84" s="4"/>
      <c r="ZT84" s="4"/>
      <c r="ZU84" s="4"/>
      <c r="ZV84" s="4"/>
      <c r="ZW84" s="4"/>
      <c r="ZX84" s="4"/>
      <c r="ZY84" s="4"/>
      <c r="ZZ84" s="4"/>
      <c r="AAA84" s="4"/>
      <c r="AAB84" s="4"/>
      <c r="AAC84" s="4"/>
      <c r="AAD84" s="4"/>
      <c r="AAE84" s="4"/>
      <c r="AAF84" s="4"/>
      <c r="AAG84" s="4"/>
      <c r="AAH84" s="4"/>
      <c r="AAI84" s="4"/>
      <c r="AAJ84" s="4"/>
      <c r="AAK84" s="4"/>
      <c r="AAL84" s="4"/>
      <c r="AAM84" s="4"/>
      <c r="AAN84" s="4"/>
      <c r="AAO84" s="4"/>
      <c r="AAP84" s="4"/>
      <c r="AAQ84" s="4"/>
      <c r="AAR84" s="4"/>
      <c r="AAS84" s="4"/>
      <c r="AAT84" s="4"/>
      <c r="AAU84" s="4"/>
      <c r="AAV84" s="4"/>
      <c r="AAW84" s="4"/>
      <c r="AAX84" s="4"/>
      <c r="AAY84" s="4"/>
      <c r="AAZ84" s="4"/>
      <c r="ABA84" s="4"/>
      <c r="ABB84" s="4"/>
      <c r="ABC84" s="4"/>
      <c r="ABD84" s="4"/>
      <c r="ABE84" s="4"/>
      <c r="ABF84" s="4"/>
      <c r="ABG84" s="4"/>
      <c r="ABH84" s="4"/>
      <c r="ABI84" s="4"/>
      <c r="ABJ84" s="4"/>
      <c r="ABK84" s="4"/>
      <c r="ABL84" s="4"/>
      <c r="ABM84" s="4"/>
      <c r="ABN84" s="4"/>
      <c r="ABO84" s="4"/>
      <c r="ABP84" s="4"/>
      <c r="ABQ84" s="4"/>
      <c r="ABR84" s="4"/>
      <c r="ABS84" s="4"/>
      <c r="ABT84" s="4"/>
      <c r="ABU84" s="4"/>
      <c r="ABV84" s="4"/>
      <c r="ABW84" s="4"/>
      <c r="ABX84" s="4"/>
      <c r="ABY84" s="4"/>
      <c r="ABZ84" s="4"/>
      <c r="ACA84" s="4"/>
      <c r="ACB84" s="4"/>
      <c r="ACC84" s="4"/>
      <c r="ACD84" s="4"/>
      <c r="ACE84" s="4"/>
      <c r="ACF84" s="4"/>
      <c r="ACG84" s="4"/>
      <c r="ACH84" s="4"/>
      <c r="ACI84" s="4"/>
      <c r="ACJ84" s="4"/>
      <c r="ACK84" s="4"/>
      <c r="ACL84" s="4"/>
      <c r="ACM84" s="4"/>
      <c r="ACN84" s="4"/>
      <c r="ACO84" s="4"/>
      <c r="ACP84" s="4"/>
      <c r="ACQ84" s="4"/>
      <c r="ACR84" s="4"/>
      <c r="ACS84" s="4"/>
      <c r="ACT84" s="4"/>
      <c r="ACU84" s="4"/>
      <c r="ACV84" s="4"/>
      <c r="ACW84" s="4"/>
      <c r="ACX84" s="4"/>
      <c r="ACY84" s="4"/>
      <c r="ACZ84" s="4"/>
      <c r="ADA84" s="4"/>
      <c r="ADB84" s="4"/>
      <c r="ADC84" s="4"/>
      <c r="ADD84" s="4"/>
      <c r="ADE84" s="4"/>
      <c r="ADF84" s="4"/>
      <c r="ADG84" s="4"/>
      <c r="ADH84" s="4"/>
      <c r="ADI84" s="4"/>
      <c r="ADJ84" s="4"/>
      <c r="ADK84" s="4"/>
      <c r="ADL84" s="4"/>
      <c r="ADM84" s="4"/>
      <c r="ADN84" s="4"/>
      <c r="ADO84" s="4"/>
      <c r="ADP84" s="4"/>
      <c r="ADQ84" s="4"/>
      <c r="ADR84" s="4"/>
      <c r="ADS84" s="4"/>
      <c r="ADT84" s="4"/>
      <c r="ADU84" s="4"/>
      <c r="ADV84" s="4"/>
      <c r="ADW84" s="4"/>
      <c r="ADX84" s="4"/>
      <c r="ADY84" s="4"/>
      <c r="ADZ84" s="4"/>
      <c r="AEA84" s="4"/>
      <c r="AEB84" s="4"/>
      <c r="AEC84" s="4"/>
      <c r="AED84" s="4"/>
      <c r="AEE84" s="4"/>
      <c r="AEF84" s="4"/>
      <c r="AEG84" s="4"/>
      <c r="AEH84" s="4"/>
      <c r="AEI84" s="4"/>
      <c r="AEJ84" s="4"/>
      <c r="AEK84" s="4"/>
      <c r="AEL84" s="4"/>
      <c r="AEM84" s="4"/>
      <c r="AEN84" s="4"/>
      <c r="AEO84" s="4"/>
      <c r="AEP84" s="4"/>
      <c r="AEQ84" s="4"/>
      <c r="AER84" s="4"/>
      <c r="AES84" s="4"/>
      <c r="AET84" s="4"/>
      <c r="AEU84" s="4"/>
      <c r="AEV84" s="4"/>
      <c r="AEW84" s="4"/>
      <c r="AEX84" s="4"/>
      <c r="AEY84" s="4"/>
      <c r="AEZ84" s="4"/>
      <c r="AFA84" s="4"/>
      <c r="AFB84" s="4"/>
      <c r="AFC84" s="4"/>
      <c r="AFD84" s="4"/>
      <c r="AFE84" s="4"/>
      <c r="AFF84" s="4"/>
      <c r="AFG84" s="4"/>
      <c r="AFH84" s="4"/>
      <c r="AFI84" s="4"/>
      <c r="AFJ84" s="4"/>
      <c r="AFK84" s="4"/>
      <c r="AFL84" s="4"/>
      <c r="AFM84" s="4"/>
      <c r="AFN84" s="4"/>
      <c r="AFO84" s="4"/>
      <c r="AFP84" s="4"/>
      <c r="AFQ84" s="4"/>
      <c r="AFR84" s="4"/>
      <c r="AFS84" s="4"/>
      <c r="AFT84" s="4"/>
      <c r="AFU84" s="4"/>
      <c r="AFV84" s="4"/>
      <c r="AFW84" s="4"/>
      <c r="AFX84" s="4"/>
      <c r="AFY84" s="4"/>
      <c r="AFZ84" s="4"/>
      <c r="AGA84" s="4"/>
      <c r="AGB84" s="4"/>
      <c r="AGC84" s="4"/>
      <c r="AGD84" s="4"/>
      <c r="AGE84" s="4"/>
      <c r="AGF84" s="4"/>
      <c r="AGG84" s="4"/>
      <c r="AGH84" s="4"/>
      <c r="AGI84" s="4"/>
      <c r="AGJ84" s="4"/>
      <c r="AGK84" s="4"/>
      <c r="AGL84" s="4"/>
      <c r="AGM84" s="4"/>
      <c r="AGN84" s="4"/>
      <c r="AGO84" s="4"/>
      <c r="AGP84" s="4"/>
      <c r="AGQ84" s="4"/>
      <c r="AGR84" s="4"/>
      <c r="AGS84" s="4"/>
      <c r="AGT84" s="4"/>
      <c r="AGU84" s="4"/>
      <c r="AGV84" s="4"/>
      <c r="AGW84" s="4"/>
      <c r="AGX84" s="4"/>
      <c r="AGY84" s="4"/>
      <c r="AGZ84" s="4"/>
      <c r="AHA84" s="4"/>
      <c r="AHB84" s="4"/>
      <c r="AHC84" s="4"/>
      <c r="AHD84" s="4"/>
      <c r="AHE84" s="4"/>
      <c r="AHF84" s="4"/>
      <c r="AHG84" s="4"/>
      <c r="AHH84" s="4"/>
      <c r="AHI84" s="4"/>
      <c r="AHJ84" s="4"/>
      <c r="AHK84" s="4"/>
      <c r="AHL84" s="4"/>
      <c r="AHM84" s="4"/>
      <c r="AHN84" s="4"/>
      <c r="AHO84" s="4"/>
      <c r="AHP84" s="4"/>
      <c r="AHQ84" s="4"/>
      <c r="AHR84" s="4"/>
      <c r="AHS84" s="4"/>
      <c r="AHT84" s="4"/>
      <c r="AHU84" s="4"/>
      <c r="AHV84" s="4"/>
      <c r="AHW84" s="4"/>
      <c r="AHX84" s="4"/>
      <c r="AHY84" s="4"/>
      <c r="AHZ84" s="4"/>
      <c r="AIA84" s="4"/>
      <c r="AIB84" s="4"/>
      <c r="AIC84" s="4"/>
      <c r="AID84" s="4"/>
      <c r="AIE84" s="4"/>
      <c r="AIF84" s="4"/>
      <c r="AIG84" s="4"/>
      <c r="AIH84" s="4"/>
      <c r="AII84" s="4"/>
      <c r="AIJ84" s="4"/>
      <c r="AIK84" s="4"/>
      <c r="AIL84" s="4"/>
      <c r="AIM84" s="4"/>
      <c r="AIN84" s="4"/>
      <c r="AIO84" s="4"/>
      <c r="AIP84" s="4"/>
      <c r="AIQ84" s="4"/>
      <c r="AIR84" s="4"/>
      <c r="AIS84" s="4"/>
      <c r="AIT84" s="4"/>
      <c r="AIU84" s="4"/>
      <c r="AIV84" s="4"/>
      <c r="AIW84" s="4"/>
      <c r="AIX84" s="4"/>
      <c r="AIY84" s="4"/>
      <c r="AIZ84" s="4"/>
      <c r="AJA84" s="4"/>
      <c r="AJB84" s="4"/>
      <c r="AJC84" s="4"/>
      <c r="AJD84" s="4"/>
      <c r="AJE84" s="4"/>
      <c r="AJF84" s="4"/>
      <c r="AJG84" s="4"/>
      <c r="AJH84" s="4"/>
      <c r="AJI84" s="4"/>
      <c r="AJJ84" s="4"/>
      <c r="AJK84" s="4"/>
      <c r="AJL84" s="4"/>
      <c r="AJM84" s="4"/>
      <c r="AJN84" s="4"/>
      <c r="AJO84" s="4"/>
      <c r="AJP84" s="4"/>
      <c r="AJQ84" s="4"/>
      <c r="AJR84" s="4"/>
      <c r="AJS84" s="4"/>
      <c r="AJT84" s="4"/>
      <c r="AJU84" s="4"/>
      <c r="AJV84" s="4"/>
      <c r="AJW84" s="4"/>
      <c r="AJX84" s="4"/>
      <c r="AJY84" s="4"/>
      <c r="AJZ84" s="4"/>
      <c r="AKA84" s="4"/>
      <c r="AKB84" s="4"/>
      <c r="AKC84" s="4"/>
      <c r="AKD84" s="4"/>
      <c r="AKE84" s="4"/>
      <c r="AKF84" s="4"/>
      <c r="AKG84" s="4"/>
      <c r="AKH84" s="4"/>
      <c r="AKI84" s="4"/>
      <c r="AKJ84" s="4"/>
      <c r="AKK84" s="4"/>
      <c r="AKL84" s="4"/>
      <c r="AKM84" s="4"/>
      <c r="AKN84" s="4"/>
      <c r="AKO84" s="4"/>
      <c r="AKP84" s="4"/>
      <c r="AKQ84" s="4"/>
      <c r="AKR84" s="4"/>
      <c r="AKS84" s="4"/>
      <c r="AKT84" s="4"/>
      <c r="AKU84" s="4"/>
      <c r="AKV84" s="4"/>
      <c r="AKW84" s="4"/>
      <c r="AKX84" s="4"/>
      <c r="AKY84" s="4"/>
      <c r="AKZ84" s="4"/>
      <c r="ALA84" s="4"/>
      <c r="ALB84" s="4"/>
      <c r="ALC84" s="4"/>
      <c r="ALD84" s="4"/>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c r="AME84" s="4"/>
      <c r="AMF84" s="4"/>
      <c r="AMG84" s="4"/>
      <c r="AMH84" s="4"/>
      <c r="AMI84" s="4"/>
      <c r="AMJ84" s="4"/>
      <c r="AMK84" s="4"/>
      <c r="AML84" s="4"/>
      <c r="AMM84" s="4"/>
      <c r="AMN84" s="4"/>
      <c r="AMO84" s="4"/>
      <c r="AMP84" s="4"/>
      <c r="AMQ84" s="4"/>
      <c r="AMR84" s="4"/>
      <c r="AMS84" s="4"/>
      <c r="AMT84" s="4"/>
      <c r="AMU84" s="4"/>
      <c r="AMV84" s="4"/>
      <c r="AMW84" s="4"/>
      <c r="AMX84" s="4"/>
      <c r="AMY84" s="4"/>
      <c r="AMZ84" s="4"/>
      <c r="ANA84" s="4"/>
      <c r="ANB84" s="4"/>
      <c r="ANC84" s="4"/>
      <c r="AND84" s="4"/>
      <c r="ANE84" s="4"/>
      <c r="ANF84" s="4"/>
      <c r="ANG84" s="4"/>
      <c r="ANH84" s="4"/>
      <c r="ANI84" s="4"/>
      <c r="ANJ84" s="4"/>
      <c r="ANK84" s="4"/>
      <c r="ANL84" s="4"/>
      <c r="ANM84" s="4"/>
      <c r="ANN84" s="4"/>
      <c r="ANO84" s="4"/>
      <c r="ANP84" s="4"/>
      <c r="ANQ84" s="4"/>
      <c r="ANR84" s="4"/>
      <c r="ANS84" s="4"/>
      <c r="ANT84" s="4"/>
      <c r="ANU84" s="4"/>
      <c r="ANV84" s="4"/>
      <c r="ANW84" s="4"/>
      <c r="ANX84" s="4"/>
      <c r="ANY84" s="4"/>
      <c r="ANZ84" s="4"/>
      <c r="AOA84" s="4"/>
      <c r="AOB84" s="4"/>
      <c r="AOC84" s="4"/>
      <c r="AOD84" s="4"/>
      <c r="AOE84" s="4"/>
      <c r="AOF84" s="4"/>
      <c r="AOG84" s="4"/>
      <c r="AOH84" s="4"/>
      <c r="AOI84" s="4"/>
      <c r="AOJ84" s="4"/>
      <c r="AOK84" s="4"/>
      <c r="AOL84" s="4"/>
      <c r="AOM84" s="4"/>
      <c r="AON84" s="4"/>
      <c r="AOO84" s="4"/>
      <c r="AOP84" s="4"/>
      <c r="AOQ84" s="4"/>
      <c r="AOR84" s="4"/>
      <c r="AOS84" s="4"/>
      <c r="AOT84" s="4"/>
      <c r="AOU84" s="4"/>
      <c r="AOV84" s="4"/>
      <c r="AOW84" s="4"/>
      <c r="AOX84" s="4"/>
      <c r="AOY84" s="4"/>
      <c r="AOZ84" s="4"/>
      <c r="APA84" s="4"/>
      <c r="APB84" s="4"/>
      <c r="APC84" s="4"/>
      <c r="APD84" s="4"/>
      <c r="APE84" s="4"/>
      <c r="APF84" s="4"/>
      <c r="APG84" s="4"/>
      <c r="APH84" s="4"/>
      <c r="API84" s="4"/>
      <c r="APJ84" s="4"/>
      <c r="APK84" s="4"/>
      <c r="APL84" s="4"/>
      <c r="APM84" s="4"/>
      <c r="APN84" s="4"/>
      <c r="APO84" s="4"/>
      <c r="APP84" s="4"/>
      <c r="APQ84" s="4"/>
      <c r="APR84" s="4"/>
      <c r="APS84" s="4"/>
      <c r="APT84" s="4"/>
      <c r="APU84" s="4"/>
      <c r="APV84" s="4"/>
      <c r="APW84" s="4"/>
      <c r="APX84" s="4"/>
      <c r="APY84" s="4"/>
      <c r="APZ84" s="4"/>
      <c r="AQA84" s="4"/>
      <c r="AQB84" s="4"/>
      <c r="AQC84" s="4"/>
      <c r="AQD84" s="4"/>
      <c r="AQE84" s="4"/>
      <c r="AQF84" s="4"/>
      <c r="AQG84" s="4"/>
      <c r="AQH84" s="4"/>
      <c r="AQI84" s="4"/>
      <c r="AQJ84" s="4"/>
      <c r="AQK84" s="4"/>
      <c r="AQL84" s="4"/>
      <c r="AQM84" s="4"/>
      <c r="AQN84" s="4"/>
      <c r="AQO84" s="4"/>
      <c r="AQP84" s="4"/>
      <c r="AQQ84" s="4"/>
      <c r="AQR84" s="4"/>
      <c r="AQS84" s="4"/>
      <c r="AQT84" s="4"/>
      <c r="AQU84" s="4"/>
      <c r="AQV84" s="4"/>
      <c r="AQW84" s="4"/>
      <c r="AQX84" s="4"/>
      <c r="AQY84" s="4"/>
      <c r="AQZ84" s="4"/>
      <c r="ARA84" s="4"/>
      <c r="ARB84" s="4"/>
      <c r="ARC84" s="4"/>
      <c r="ARD84" s="4"/>
      <c r="ARE84" s="4"/>
      <c r="ARF84" s="4"/>
      <c r="ARG84" s="4"/>
      <c r="ARH84" s="4"/>
      <c r="ARI84" s="4"/>
      <c r="ARJ84" s="4"/>
      <c r="ARK84" s="4"/>
      <c r="ARL84" s="4"/>
      <c r="ARM84" s="4"/>
      <c r="ARN84" s="4"/>
      <c r="ARO84" s="4"/>
      <c r="ARP84" s="4"/>
      <c r="ARQ84" s="4"/>
      <c r="ARR84" s="4"/>
      <c r="ARS84" s="4"/>
      <c r="ART84" s="4"/>
      <c r="ARU84" s="4"/>
      <c r="ARV84" s="4"/>
      <c r="ARW84" s="4"/>
      <c r="ARX84" s="4"/>
      <c r="ARY84" s="4"/>
      <c r="ARZ84" s="4"/>
      <c r="ASA84" s="4"/>
      <c r="ASB84" s="4"/>
      <c r="ASC84" s="4"/>
      <c r="ASD84" s="4"/>
      <c r="ASE84" s="4"/>
      <c r="ASF84" s="4"/>
      <c r="ASG84" s="4"/>
      <c r="ASH84" s="4"/>
      <c r="ASI84" s="4"/>
      <c r="ASJ84" s="4"/>
      <c r="ASK84" s="4"/>
      <c r="ASL84" s="4"/>
      <c r="ASM84" s="4"/>
      <c r="ASN84" s="4"/>
      <c r="ASO84" s="4"/>
      <c r="ASP84" s="4"/>
      <c r="ASQ84" s="4"/>
      <c r="ASR84" s="4"/>
      <c r="ASS84" s="4"/>
      <c r="AST84" s="4"/>
      <c r="ASU84" s="4"/>
      <c r="ASV84" s="4"/>
      <c r="ASW84" s="4"/>
      <c r="ASX84" s="4"/>
      <c r="ASY84" s="4"/>
      <c r="ASZ84" s="4"/>
      <c r="ATA84" s="4"/>
      <c r="ATB84" s="4"/>
      <c r="ATC84" s="4"/>
      <c r="ATD84" s="4"/>
      <c r="ATE84" s="4"/>
      <c r="ATF84" s="4"/>
      <c r="ATG84" s="4"/>
      <c r="ATH84" s="4"/>
      <c r="ATI84" s="4"/>
      <c r="ATJ84" s="4"/>
      <c r="ATK84" s="4"/>
      <c r="ATL84" s="4"/>
      <c r="ATM84" s="4"/>
      <c r="ATN84" s="4"/>
      <c r="ATO84" s="4"/>
      <c r="ATP84" s="4"/>
      <c r="ATQ84" s="4"/>
      <c r="ATR84" s="4"/>
      <c r="ATS84" s="4"/>
      <c r="ATT84" s="4"/>
      <c r="ATU84" s="4"/>
      <c r="ATV84" s="4"/>
      <c r="ATW84" s="4"/>
      <c r="ATX84" s="4"/>
      <c r="ATY84" s="4"/>
      <c r="ATZ84" s="4"/>
      <c r="AUA84" s="4"/>
      <c r="AUB84" s="4"/>
      <c r="AUC84" s="4"/>
      <c r="AUD84" s="4"/>
      <c r="AUE84" s="4"/>
      <c r="AUF84" s="4"/>
      <c r="AUG84" s="4"/>
      <c r="AUH84" s="4"/>
      <c r="AUI84" s="4"/>
      <c r="AUJ84" s="4"/>
      <c r="AUK84" s="4"/>
      <c r="AUL84" s="4"/>
      <c r="AUM84" s="4"/>
      <c r="AUN84" s="4"/>
      <c r="AUO84" s="4"/>
      <c r="AUP84" s="4"/>
      <c r="AUQ84" s="4"/>
      <c r="AUR84" s="4"/>
      <c r="AUS84" s="4"/>
      <c r="AUT84" s="4"/>
      <c r="AUU84" s="4"/>
      <c r="AUV84" s="4"/>
      <c r="AUW84" s="4"/>
      <c r="AUX84" s="4"/>
      <c r="AUY84" s="4"/>
      <c r="AUZ84" s="4"/>
      <c r="AVA84" s="4"/>
      <c r="AVB84" s="4"/>
      <c r="AVC84" s="4"/>
      <c r="AVD84" s="4"/>
      <c r="AVE84" s="4"/>
      <c r="AVF84" s="4"/>
      <c r="AVG84" s="4"/>
      <c r="AVH84" s="4"/>
      <c r="AVI84" s="4"/>
      <c r="AVJ84" s="4"/>
      <c r="AVK84" s="4"/>
      <c r="AVL84" s="4"/>
      <c r="AVM84" s="4"/>
      <c r="AVN84" s="4"/>
      <c r="AVO84" s="4"/>
      <c r="AVP84" s="4"/>
      <c r="AVQ84" s="4"/>
      <c r="AVR84" s="4"/>
      <c r="AVS84" s="4"/>
      <c r="AVT84" s="4"/>
      <c r="AVU84" s="4"/>
      <c r="AVV84" s="4"/>
      <c r="AVW84" s="4"/>
      <c r="AVX84" s="4"/>
      <c r="AVY84" s="4"/>
      <c r="AVZ84" s="4"/>
      <c r="AWA84" s="4"/>
      <c r="AWB84" s="4"/>
      <c r="AWC84" s="4"/>
      <c r="AWD84" s="4"/>
      <c r="AWE84" s="4"/>
      <c r="AWF84" s="4"/>
      <c r="AWG84" s="4"/>
      <c r="AWH84" s="4"/>
      <c r="AWI84" s="4"/>
      <c r="AWJ84" s="4"/>
      <c r="AWK84" s="4"/>
      <c r="AWL84" s="4"/>
      <c r="AWM84" s="4"/>
      <c r="AWN84" s="4"/>
      <c r="AWO84" s="4"/>
      <c r="AWP84" s="4"/>
      <c r="AWQ84" s="4"/>
      <c r="AWR84" s="4"/>
      <c r="AWS84" s="4"/>
      <c r="AWT84" s="4"/>
      <c r="AWU84" s="4"/>
      <c r="AWV84" s="4"/>
      <c r="AWW84" s="4"/>
      <c r="AWX84" s="4"/>
      <c r="AWY84" s="4"/>
      <c r="AWZ84" s="4"/>
      <c r="AXA84" s="4"/>
      <c r="AXB84" s="4"/>
      <c r="AXC84" s="4"/>
      <c r="AXD84" s="4"/>
      <c r="AXE84" s="4"/>
      <c r="AXF84" s="4"/>
      <c r="AXG84" s="4"/>
      <c r="AXH84" s="4"/>
      <c r="AXI84" s="4"/>
      <c r="AXJ84" s="4"/>
      <c r="AXK84" s="4"/>
      <c r="AXL84" s="4"/>
      <c r="AXM84" s="4"/>
      <c r="AXN84" s="4"/>
      <c r="AXO84" s="4"/>
      <c r="AXP84" s="4"/>
      <c r="AXQ84" s="4"/>
      <c r="AXR84" s="4"/>
      <c r="AXS84" s="4"/>
      <c r="AXT84" s="4"/>
      <c r="AXU84" s="4"/>
      <c r="AXV84" s="4"/>
      <c r="AXW84" s="4"/>
      <c r="AXX84" s="4"/>
      <c r="AXY84" s="4"/>
      <c r="AXZ84" s="4"/>
      <c r="AYA84" s="4"/>
      <c r="AYB84" s="4"/>
      <c r="AYC84" s="4"/>
      <c r="AYD84" s="4"/>
      <c r="AYE84" s="4"/>
      <c r="AYF84" s="4"/>
      <c r="AYG84" s="4"/>
      <c r="AYH84" s="4"/>
      <c r="AYI84" s="4"/>
      <c r="AYJ84" s="4"/>
      <c r="AYK84" s="4"/>
      <c r="AYL84" s="4"/>
      <c r="AYM84" s="4"/>
      <c r="AYN84" s="4"/>
      <c r="AYO84" s="4"/>
      <c r="AYP84" s="4"/>
      <c r="AYQ84" s="4"/>
      <c r="AYR84" s="4"/>
      <c r="AYS84" s="4"/>
      <c r="AYT84" s="4"/>
      <c r="AYU84" s="4"/>
      <c r="AYV84" s="4"/>
      <c r="AYW84" s="4"/>
      <c r="AYX84" s="4"/>
      <c r="AYY84" s="4"/>
      <c r="AYZ84" s="4"/>
      <c r="AZA84" s="4"/>
      <c r="AZB84" s="4"/>
      <c r="AZC84" s="4"/>
      <c r="AZD84" s="4"/>
      <c r="AZE84" s="4"/>
      <c r="AZF84" s="4"/>
      <c r="AZG84" s="4"/>
      <c r="AZH84" s="4"/>
      <c r="AZI84" s="4"/>
      <c r="AZJ84" s="4"/>
      <c r="AZK84" s="4"/>
      <c r="AZL84" s="4"/>
      <c r="AZM84" s="4"/>
      <c r="AZN84" s="4"/>
      <c r="AZO84" s="4"/>
      <c r="AZP84" s="4"/>
      <c r="AZQ84" s="4"/>
      <c r="AZR84" s="4"/>
      <c r="AZS84" s="4"/>
      <c r="AZT84" s="4"/>
      <c r="AZU84" s="4"/>
      <c r="AZV84" s="4"/>
      <c r="AZW84" s="4"/>
      <c r="AZX84" s="4"/>
      <c r="AZY84" s="4"/>
      <c r="AZZ84" s="4"/>
      <c r="BAA84" s="4"/>
      <c r="BAB84" s="4"/>
      <c r="BAC84" s="4"/>
      <c r="BAD84" s="4"/>
      <c r="BAE84" s="4"/>
      <c r="BAF84" s="4"/>
      <c r="BAG84" s="4"/>
      <c r="BAH84" s="4"/>
      <c r="BAI84" s="4"/>
      <c r="BAJ84" s="4"/>
      <c r="BAK84" s="4"/>
      <c r="BAL84" s="4"/>
      <c r="BAM84" s="4"/>
      <c r="BAN84" s="4"/>
      <c r="BAO84" s="4"/>
      <c r="BAP84" s="4"/>
      <c r="BAQ84" s="4"/>
      <c r="BAR84" s="4"/>
      <c r="BAS84" s="4"/>
      <c r="BAT84" s="4"/>
      <c r="BAU84" s="4"/>
      <c r="BAV84" s="4"/>
      <c r="BAW84" s="4"/>
      <c r="BAX84" s="4"/>
      <c r="BAY84" s="4"/>
      <c r="BAZ84" s="4"/>
      <c r="BBA84" s="4"/>
      <c r="BBB84" s="4"/>
      <c r="BBC84" s="4"/>
      <c r="BBD84" s="4"/>
      <c r="BBE84" s="4"/>
      <c r="BBF84" s="4"/>
      <c r="BBG84" s="4"/>
      <c r="BBH84" s="4"/>
      <c r="BBI84" s="4"/>
      <c r="BBJ84" s="4"/>
      <c r="BBK84" s="4"/>
      <c r="BBL84" s="4"/>
      <c r="BBM84" s="4"/>
      <c r="BBN84" s="4"/>
      <c r="BBO84" s="4"/>
      <c r="BBP84" s="4"/>
      <c r="BBQ84" s="4"/>
      <c r="BBR84" s="4"/>
      <c r="BBS84" s="4"/>
      <c r="BBT84" s="4"/>
      <c r="BBU84" s="4"/>
      <c r="BBV84" s="4"/>
      <c r="BBW84" s="4"/>
      <c r="BBX84" s="4"/>
      <c r="BBY84" s="4"/>
      <c r="BBZ84" s="4"/>
      <c r="BCA84" s="4"/>
      <c r="BCB84" s="4"/>
      <c r="BCC84" s="4"/>
      <c r="BCD84" s="4"/>
      <c r="BCE84" s="4"/>
      <c r="BCF84" s="4"/>
      <c r="BCG84" s="4"/>
      <c r="BCH84" s="4"/>
      <c r="BCI84" s="4"/>
      <c r="BCJ84" s="4"/>
      <c r="BCK84" s="4"/>
      <c r="BCL84" s="4"/>
      <c r="BCM84" s="4"/>
      <c r="BCN84" s="4"/>
      <c r="BCO84" s="4"/>
      <c r="BCP84" s="4"/>
      <c r="BCQ84" s="4"/>
      <c r="BCR84" s="4"/>
      <c r="BCS84" s="4"/>
      <c r="BCT84" s="4"/>
      <c r="BCU84" s="4"/>
      <c r="BCV84" s="4"/>
      <c r="BCW84" s="4"/>
      <c r="BCX84" s="4"/>
      <c r="BCY84" s="4"/>
      <c r="BCZ84" s="4"/>
      <c r="BDA84" s="4"/>
      <c r="BDB84" s="4"/>
      <c r="BDC84" s="4"/>
      <c r="BDD84" s="4"/>
      <c r="BDE84" s="4"/>
      <c r="BDF84" s="4"/>
      <c r="BDG84" s="4"/>
      <c r="BDH84" s="4"/>
      <c r="BDI84" s="4"/>
      <c r="BDJ84" s="4"/>
      <c r="BDK84" s="4"/>
      <c r="BDL84" s="4"/>
      <c r="BDM84" s="4"/>
      <c r="BDN84" s="4"/>
      <c r="BDO84" s="4"/>
      <c r="BDP84" s="4"/>
      <c r="BDQ84" s="4"/>
      <c r="BDR84" s="4"/>
      <c r="BDS84" s="4"/>
      <c r="BDT84" s="4"/>
      <c r="BDU84" s="4"/>
      <c r="BDV84" s="4"/>
      <c r="BDW84" s="4"/>
      <c r="BDX84" s="4"/>
      <c r="BDY84" s="4"/>
      <c r="BDZ84" s="4"/>
      <c r="BEA84" s="4"/>
      <c r="BEB84" s="4"/>
      <c r="BEC84" s="4"/>
      <c r="BED84" s="4"/>
      <c r="BEE84" s="4"/>
      <c r="BEF84" s="4"/>
      <c r="BEG84" s="4"/>
      <c r="BEH84" s="4"/>
      <c r="BEI84" s="4"/>
      <c r="BEJ84" s="4"/>
      <c r="BEK84" s="4"/>
      <c r="BEL84" s="4"/>
      <c r="BEM84" s="4"/>
      <c r="BEN84" s="4"/>
      <c r="BEO84" s="4"/>
      <c r="BEP84" s="4"/>
      <c r="BEQ84" s="4"/>
      <c r="BER84" s="4"/>
      <c r="BES84" s="4"/>
      <c r="BET84" s="4"/>
      <c r="BEU84" s="4"/>
      <c r="BEV84" s="4"/>
      <c r="BEW84" s="4"/>
      <c r="BEX84" s="4"/>
      <c r="BEY84" s="4"/>
      <c r="BEZ84" s="4"/>
      <c r="BFA84" s="4"/>
      <c r="BFB84" s="4"/>
      <c r="BFC84" s="4"/>
      <c r="BFD84" s="4"/>
      <c r="BFE84" s="4"/>
      <c r="BFF84" s="4"/>
      <c r="BFG84" s="4"/>
      <c r="BFH84" s="4"/>
      <c r="BFI84" s="4"/>
      <c r="BFJ84" s="4"/>
      <c r="BFK84" s="4"/>
      <c r="BFL84" s="4"/>
      <c r="BFM84" s="4"/>
      <c r="BFN84" s="4"/>
      <c r="BFO84" s="4"/>
      <c r="BFP84" s="4"/>
      <c r="BFQ84" s="4"/>
      <c r="BFR84" s="4"/>
      <c r="BFS84" s="4"/>
      <c r="BFT84" s="4"/>
      <c r="BFU84" s="4"/>
      <c r="BFV84" s="4"/>
      <c r="BFW84" s="4"/>
      <c r="BFX84" s="4"/>
      <c r="BFY84" s="4"/>
      <c r="BFZ84" s="4"/>
      <c r="BGA84" s="4"/>
      <c r="BGB84" s="4"/>
      <c r="BGC84" s="4"/>
      <c r="BGD84" s="4"/>
      <c r="BGE84" s="4"/>
      <c r="BGF84" s="4"/>
      <c r="BGG84" s="4"/>
      <c r="BGH84" s="4"/>
      <c r="BGI84" s="4"/>
      <c r="BGJ84" s="4"/>
      <c r="BGK84" s="4"/>
      <c r="BGL84" s="4"/>
      <c r="BGM84" s="4"/>
      <c r="BGN84" s="4"/>
      <c r="BGO84" s="4"/>
      <c r="BGP84" s="4"/>
      <c r="BGQ84" s="4"/>
      <c r="BGR84" s="4"/>
      <c r="BGS84" s="4"/>
      <c r="BGT84" s="4"/>
      <c r="BGU84" s="4"/>
      <c r="BGV84" s="4"/>
      <c r="BGW84" s="4"/>
      <c r="BGX84" s="4"/>
      <c r="BGY84" s="4"/>
      <c r="BGZ84" s="4"/>
      <c r="BHA84" s="4"/>
      <c r="BHB84" s="4"/>
      <c r="BHC84" s="4"/>
      <c r="BHD84" s="4"/>
      <c r="BHE84" s="4"/>
      <c r="BHF84" s="4"/>
      <c r="BHG84" s="4"/>
      <c r="BHH84" s="4"/>
      <c r="BHI84" s="4"/>
      <c r="BHJ84" s="4"/>
      <c r="BHK84" s="4"/>
      <c r="BHL84" s="4"/>
      <c r="BHM84" s="4"/>
      <c r="BHN84" s="4"/>
      <c r="BHO84" s="4"/>
      <c r="BHP84" s="4"/>
      <c r="BHQ84" s="4"/>
      <c r="BHR84" s="4"/>
      <c r="BHS84" s="4"/>
      <c r="BHT84" s="4"/>
      <c r="BHU84" s="4"/>
      <c r="BHV84" s="4"/>
      <c r="BHW84" s="4"/>
      <c r="BHX84" s="4"/>
      <c r="BHY84" s="4"/>
      <c r="BHZ84" s="4"/>
      <c r="BIA84" s="4"/>
      <c r="BIB84" s="4"/>
      <c r="BIC84" s="4"/>
      <c r="BID84" s="4"/>
      <c r="BIE84" s="4"/>
      <c r="BIF84" s="4"/>
      <c r="BIG84" s="4"/>
      <c r="BIH84" s="4"/>
      <c r="BII84" s="4"/>
      <c r="BIJ84" s="4"/>
      <c r="BIK84" s="4"/>
      <c r="BIL84" s="4"/>
      <c r="BIM84" s="4"/>
      <c r="BIN84" s="4"/>
      <c r="BIO84" s="4"/>
      <c r="BIP84" s="4"/>
      <c r="BIQ84" s="4"/>
      <c r="BIR84" s="4"/>
      <c r="BIS84" s="4"/>
      <c r="BIT84" s="4"/>
      <c r="BIU84" s="4"/>
      <c r="BIV84" s="4"/>
      <c r="BIW84" s="4"/>
      <c r="BIX84" s="4"/>
      <c r="BIY84" s="4"/>
      <c r="BIZ84" s="4"/>
      <c r="BJA84" s="4"/>
      <c r="BJB84" s="4"/>
      <c r="BJC84" s="4"/>
      <c r="BJD84" s="4"/>
      <c r="BJE84" s="4"/>
      <c r="BJF84" s="4"/>
      <c r="BJG84" s="4"/>
      <c r="BJH84" s="4"/>
      <c r="BJI84" s="4"/>
      <c r="BJJ84" s="4"/>
      <c r="BJK84" s="4"/>
      <c r="BJL84" s="4"/>
      <c r="BJM84" s="4"/>
      <c r="BJN84" s="4"/>
      <c r="BJO84" s="4"/>
      <c r="BJP84" s="4"/>
      <c r="BJQ84" s="4"/>
      <c r="BJR84" s="4"/>
      <c r="BJS84" s="4"/>
      <c r="BJT84" s="4"/>
      <c r="BJU84" s="4"/>
      <c r="BJV84" s="4"/>
      <c r="BJW84" s="4"/>
      <c r="BJX84" s="4"/>
      <c r="BJY84" s="4"/>
      <c r="BJZ84" s="4"/>
      <c r="BKA84" s="4"/>
      <c r="BKB84" s="4"/>
      <c r="BKC84" s="4"/>
      <c r="BKD84" s="4"/>
      <c r="BKE84" s="4"/>
      <c r="BKF84" s="4"/>
      <c r="BKG84" s="4"/>
      <c r="BKH84" s="4"/>
      <c r="BKI84" s="4"/>
      <c r="BKJ84" s="4"/>
      <c r="BKK84" s="4"/>
      <c r="BKL84" s="4"/>
      <c r="BKM84" s="4"/>
      <c r="BKN84" s="4"/>
      <c r="BKO84" s="4"/>
      <c r="BKP84" s="4"/>
      <c r="BKQ84" s="4"/>
      <c r="BKR84" s="4"/>
      <c r="BKS84" s="4"/>
      <c r="BKT84" s="4"/>
      <c r="BKU84" s="4"/>
      <c r="BKV84" s="4"/>
      <c r="BKW84" s="4"/>
      <c r="BKX84" s="4"/>
      <c r="BKY84" s="4"/>
      <c r="BKZ84" s="4"/>
      <c r="BLA84" s="4"/>
      <c r="BLB84" s="4"/>
      <c r="BLC84" s="4"/>
      <c r="BLD84" s="4"/>
      <c r="BLE84" s="4"/>
      <c r="BLF84" s="4"/>
      <c r="BLG84" s="4"/>
      <c r="BLH84" s="4"/>
      <c r="BLI84" s="4"/>
      <c r="BLJ84" s="4"/>
      <c r="BLK84" s="4"/>
      <c r="BLL84" s="4"/>
      <c r="BLM84" s="4"/>
      <c r="BLN84" s="4"/>
      <c r="BLO84" s="4"/>
      <c r="BLP84" s="4"/>
      <c r="BLQ84" s="4"/>
      <c r="BLR84" s="4"/>
      <c r="BLS84" s="4"/>
      <c r="BLT84" s="4"/>
      <c r="BLU84" s="4"/>
      <c r="BLV84" s="4"/>
      <c r="BLW84" s="4"/>
      <c r="BLX84" s="4"/>
      <c r="BLY84" s="4"/>
      <c r="BLZ84" s="4"/>
      <c r="BMA84" s="4"/>
      <c r="BMB84" s="4"/>
      <c r="BMC84" s="4"/>
      <c r="BMD84" s="4"/>
      <c r="BME84" s="4"/>
      <c r="BMF84" s="4"/>
      <c r="BMG84" s="4"/>
      <c r="BMH84" s="4"/>
      <c r="BMI84" s="4"/>
      <c r="BMJ84" s="4"/>
      <c r="BMK84" s="4"/>
      <c r="BML84" s="4"/>
      <c r="BMM84" s="4"/>
      <c r="BMN84" s="4"/>
      <c r="BMO84" s="4"/>
      <c r="BMP84" s="4"/>
      <c r="BMQ84" s="4"/>
      <c r="BMR84" s="4"/>
      <c r="BMS84" s="4"/>
      <c r="BMT84" s="4"/>
      <c r="BMU84" s="4"/>
      <c r="BMV84" s="4"/>
      <c r="BMW84" s="4"/>
      <c r="BMX84" s="4"/>
      <c r="BMY84" s="4"/>
      <c r="BMZ84" s="4"/>
      <c r="BNA84" s="4"/>
      <c r="BNB84" s="4"/>
      <c r="BNC84" s="4"/>
      <c r="BND84" s="4"/>
      <c r="BNE84" s="4"/>
      <c r="BNF84" s="4"/>
      <c r="BNG84" s="4"/>
      <c r="BNH84" s="4"/>
      <c r="BNI84" s="4"/>
      <c r="BNJ84" s="4"/>
      <c r="BNK84" s="4"/>
      <c r="BNL84" s="4"/>
      <c r="BNM84" s="4"/>
      <c r="BNN84" s="4"/>
      <c r="BNO84" s="4"/>
      <c r="BNP84" s="4"/>
      <c r="BNQ84" s="4"/>
      <c r="BNR84" s="4"/>
      <c r="BNS84" s="4"/>
      <c r="BNT84" s="4"/>
      <c r="BNU84" s="4"/>
      <c r="BNV84" s="4"/>
      <c r="BNW84" s="4"/>
      <c r="BNX84" s="4"/>
      <c r="BNY84" s="4"/>
      <c r="BNZ84" s="4"/>
      <c r="BOA84" s="4"/>
      <c r="BOB84" s="4"/>
      <c r="BOC84" s="4"/>
      <c r="BOD84" s="4"/>
      <c r="BOE84" s="4"/>
      <c r="BOF84" s="4"/>
      <c r="BOG84" s="4"/>
      <c r="BOH84" s="4"/>
      <c r="BOI84" s="4"/>
      <c r="BOJ84" s="4"/>
      <c r="BOK84" s="4"/>
      <c r="BOL84" s="4"/>
      <c r="BOM84" s="4"/>
      <c r="BON84" s="4"/>
      <c r="BOO84" s="4"/>
      <c r="BOP84" s="4"/>
      <c r="BOQ84" s="4"/>
      <c r="BOR84" s="4"/>
      <c r="BOS84" s="4"/>
      <c r="BOT84" s="4"/>
      <c r="BOU84" s="4"/>
      <c r="BOV84" s="4"/>
      <c r="BOW84" s="4"/>
      <c r="BOX84" s="4"/>
      <c r="BOY84" s="4"/>
      <c r="BOZ84" s="4"/>
      <c r="BPA84" s="4"/>
      <c r="BPB84" s="4"/>
      <c r="BPC84" s="4"/>
      <c r="BPD84" s="4"/>
      <c r="BPE84" s="4"/>
      <c r="BPF84" s="4"/>
      <c r="BPG84" s="4"/>
      <c r="BPH84" s="4"/>
      <c r="BPI84" s="4"/>
      <c r="BPJ84" s="4"/>
      <c r="BPK84" s="4"/>
      <c r="BPL84" s="4"/>
      <c r="BPM84" s="4"/>
      <c r="BPN84" s="4"/>
      <c r="BPO84" s="4"/>
      <c r="BPP84" s="4"/>
      <c r="BPQ84" s="4"/>
      <c r="BPR84" s="4"/>
      <c r="BPS84" s="4"/>
      <c r="BPT84" s="4"/>
      <c r="BPU84" s="4"/>
      <c r="BPV84" s="4"/>
      <c r="BPW84" s="4"/>
      <c r="BPX84" s="4"/>
      <c r="BPY84" s="4"/>
      <c r="BPZ84" s="4"/>
      <c r="BQA84" s="4"/>
      <c r="BQB84" s="4"/>
      <c r="BQC84" s="4"/>
      <c r="BQD84" s="4"/>
      <c r="BQE84" s="4"/>
      <c r="BQF84" s="4"/>
      <c r="BQG84" s="4"/>
      <c r="BQH84" s="4"/>
      <c r="BQI84" s="4"/>
      <c r="BQJ84" s="4"/>
      <c r="BQK84" s="4"/>
      <c r="BQL84" s="4"/>
      <c r="BQM84" s="4"/>
      <c r="BQN84" s="4"/>
      <c r="BQO84" s="4"/>
      <c r="BQP84" s="4"/>
      <c r="BQQ84" s="4"/>
      <c r="BQR84" s="4"/>
      <c r="BQS84" s="4"/>
      <c r="BQT84" s="4"/>
      <c r="BQU84" s="4"/>
      <c r="BQV84" s="4"/>
      <c r="BQW84" s="4"/>
      <c r="BQX84" s="4"/>
      <c r="BQY84" s="4"/>
      <c r="BQZ84" s="4"/>
      <c r="BRA84" s="4"/>
      <c r="BRB84" s="4"/>
      <c r="BRC84" s="4"/>
      <c r="BRD84" s="4"/>
      <c r="BRE84" s="4"/>
      <c r="BRF84" s="4"/>
      <c r="BRG84" s="4"/>
      <c r="BRH84" s="4"/>
      <c r="BRI84" s="4"/>
      <c r="BRJ84" s="4"/>
      <c r="BRK84" s="4"/>
      <c r="BRL84" s="4"/>
      <c r="BRM84" s="4"/>
      <c r="BRN84" s="4"/>
      <c r="BRO84" s="4"/>
      <c r="BRP84" s="4"/>
      <c r="BRQ84" s="4"/>
      <c r="BRR84" s="4"/>
      <c r="BRS84" s="4"/>
      <c r="BRT84" s="4"/>
      <c r="BRU84" s="4"/>
      <c r="BRV84" s="4"/>
      <c r="BRW84" s="4"/>
      <c r="BRX84" s="4"/>
      <c r="BRY84" s="4"/>
      <c r="BRZ84" s="4"/>
      <c r="BSA84" s="4"/>
      <c r="BSB84" s="4"/>
      <c r="BSC84" s="4"/>
      <c r="BSD84" s="4"/>
      <c r="BSE84" s="4"/>
      <c r="BSF84" s="4"/>
      <c r="BSG84" s="4"/>
      <c r="BSH84" s="4"/>
      <c r="BSI84" s="4"/>
      <c r="BSJ84" s="4"/>
      <c r="BSK84" s="4"/>
      <c r="BSL84" s="4"/>
      <c r="BSM84" s="4"/>
      <c r="BSN84" s="4"/>
      <c r="BSO84" s="4"/>
      <c r="BSP84" s="4"/>
      <c r="BSQ84" s="4"/>
      <c r="BSR84" s="4"/>
      <c r="BSS84" s="4"/>
      <c r="BST84" s="4"/>
      <c r="BSU84" s="4"/>
      <c r="BSV84" s="4"/>
      <c r="BSW84" s="4"/>
      <c r="BSX84" s="4"/>
      <c r="BSY84" s="4"/>
      <c r="BSZ84" s="4"/>
      <c r="BTA84" s="4"/>
      <c r="BTB84" s="4"/>
      <c r="BTC84" s="4"/>
      <c r="BTD84" s="4"/>
      <c r="BTE84" s="4"/>
      <c r="BTF84" s="4"/>
      <c r="BTG84" s="4"/>
      <c r="BTH84" s="4"/>
      <c r="BTI84" s="4"/>
      <c r="BTJ84" s="4"/>
      <c r="BTK84" s="4"/>
      <c r="BTL84" s="4"/>
      <c r="BTM84" s="4"/>
      <c r="BTN84" s="4"/>
      <c r="BTO84" s="4"/>
      <c r="BTP84" s="4"/>
      <c r="BTQ84" s="4"/>
      <c r="BTR84" s="4"/>
      <c r="BTS84" s="4"/>
      <c r="BTT84" s="4"/>
      <c r="BTU84" s="4"/>
      <c r="BTV84" s="4"/>
      <c r="BTW84" s="4"/>
      <c r="BTX84" s="4"/>
      <c r="BTY84" s="4"/>
      <c r="BTZ84" s="4"/>
      <c r="BUA84" s="4"/>
      <c r="BUB84" s="4"/>
      <c r="BUC84" s="4"/>
      <c r="BUD84" s="4"/>
      <c r="BUE84" s="4"/>
      <c r="BUF84" s="4"/>
      <c r="BUG84" s="4"/>
      <c r="BUH84" s="4"/>
      <c r="BUI84" s="4"/>
      <c r="BUJ84" s="4"/>
      <c r="BUK84" s="4"/>
      <c r="BUL84" s="4"/>
      <c r="BUM84" s="4"/>
      <c r="BUN84" s="4"/>
      <c r="BUO84" s="4"/>
      <c r="BUP84" s="4"/>
      <c r="BUQ84" s="4"/>
      <c r="BUR84" s="4"/>
      <c r="BUS84" s="4"/>
      <c r="BUT84" s="4"/>
      <c r="BUU84" s="4"/>
      <c r="BUV84" s="4"/>
      <c r="BUW84" s="4"/>
      <c r="BUX84" s="4"/>
      <c r="BUY84" s="4"/>
      <c r="BUZ84" s="4"/>
      <c r="BVA84" s="4"/>
      <c r="BVB84" s="4"/>
      <c r="BVC84" s="4"/>
      <c r="BVD84" s="4"/>
      <c r="BVE84" s="4"/>
      <c r="BVF84" s="4"/>
      <c r="BVG84" s="4"/>
      <c r="BVH84" s="4"/>
      <c r="BVI84" s="4"/>
      <c r="BVJ84" s="4"/>
      <c r="BVK84" s="4"/>
      <c r="BVL84" s="4"/>
      <c r="BVM84" s="4"/>
      <c r="BVN84" s="4"/>
      <c r="BVO84" s="4"/>
      <c r="BVP84" s="4"/>
      <c r="BVQ84" s="4"/>
      <c r="BVR84" s="4"/>
      <c r="BVS84" s="4"/>
      <c r="BVT84" s="4"/>
      <c r="BVU84" s="4"/>
      <c r="BVV84" s="4"/>
      <c r="BVW84" s="4"/>
      <c r="BVX84" s="4"/>
      <c r="BVY84" s="4"/>
      <c r="BVZ84" s="4"/>
      <c r="BWA84" s="4"/>
      <c r="BWB84" s="4"/>
      <c r="BWC84" s="4"/>
      <c r="BWD84" s="4"/>
      <c r="BWE84" s="4"/>
      <c r="BWF84" s="4"/>
      <c r="BWG84" s="4"/>
      <c r="BWH84" s="4"/>
      <c r="BWI84" s="4"/>
      <c r="BWJ84" s="4"/>
      <c r="BWK84" s="4"/>
      <c r="BWL84" s="4"/>
      <c r="BWM84" s="4"/>
      <c r="BWN84" s="4"/>
      <c r="BWO84" s="4"/>
      <c r="BWP84" s="4"/>
      <c r="BWQ84" s="4"/>
      <c r="BWR84" s="4"/>
      <c r="BWS84" s="4"/>
      <c r="BWT84" s="4"/>
      <c r="BWU84" s="4"/>
      <c r="BWV84" s="4"/>
      <c r="BWW84" s="4"/>
      <c r="BWX84" s="4"/>
      <c r="BWY84" s="4"/>
      <c r="BWZ84" s="4"/>
      <c r="BXA84" s="4"/>
      <c r="BXB84" s="4"/>
      <c r="BXC84" s="4"/>
      <c r="BXD84" s="4"/>
      <c r="BXE84" s="4"/>
      <c r="BXF84" s="4"/>
      <c r="BXG84" s="4"/>
      <c r="BXH84" s="4"/>
      <c r="BXI84" s="4"/>
      <c r="BXJ84" s="4"/>
      <c r="BXK84" s="4"/>
      <c r="BXL84" s="4"/>
      <c r="BXM84" s="4"/>
      <c r="BXN84" s="4"/>
      <c r="BXO84" s="4"/>
      <c r="BXP84" s="4"/>
      <c r="BXQ84" s="4"/>
      <c r="BXR84" s="4"/>
      <c r="BXS84" s="4"/>
      <c r="BXT84" s="4"/>
      <c r="BXU84" s="4"/>
      <c r="BXV84" s="4"/>
      <c r="BXW84" s="4"/>
      <c r="BXX84" s="4"/>
      <c r="BXY84" s="4"/>
      <c r="BXZ84" s="4"/>
      <c r="BYA84" s="4"/>
      <c r="BYB84" s="4"/>
      <c r="BYC84" s="4"/>
      <c r="BYD84" s="4"/>
      <c r="BYE84" s="4"/>
      <c r="BYF84" s="4"/>
      <c r="BYG84" s="4"/>
      <c r="BYH84" s="4"/>
      <c r="BYI84" s="4"/>
      <c r="BYJ84" s="4"/>
      <c r="BYK84" s="4"/>
      <c r="BYL84" s="4"/>
      <c r="BYM84" s="4"/>
      <c r="BYN84" s="4"/>
      <c r="BYO84" s="4"/>
      <c r="BYP84" s="4"/>
      <c r="BYQ84" s="4"/>
      <c r="BYR84" s="4"/>
      <c r="BYS84" s="4"/>
      <c r="BYT84" s="4"/>
      <c r="BYU84" s="4"/>
      <c r="BYV84" s="4"/>
      <c r="BYW84" s="4"/>
      <c r="BYX84" s="4"/>
      <c r="BYY84" s="4"/>
      <c r="BYZ84" s="4"/>
      <c r="BZA84" s="4"/>
      <c r="BZB84" s="4"/>
      <c r="BZC84" s="4"/>
      <c r="BZD84" s="4"/>
      <c r="BZE84" s="4"/>
      <c r="BZF84" s="4"/>
      <c r="BZG84" s="4"/>
      <c r="BZH84" s="4"/>
      <c r="BZI84" s="4"/>
      <c r="BZJ84" s="4"/>
      <c r="BZK84" s="4"/>
      <c r="BZL84" s="4"/>
      <c r="BZM84" s="4"/>
      <c r="BZN84" s="4"/>
      <c r="BZO84" s="4"/>
      <c r="BZP84" s="4"/>
      <c r="BZQ84" s="4"/>
      <c r="BZR84" s="4"/>
      <c r="BZS84" s="4"/>
      <c r="BZT84" s="4"/>
      <c r="BZU84" s="4"/>
      <c r="BZV84" s="4"/>
      <c r="BZW84" s="4"/>
      <c r="BZX84" s="4"/>
      <c r="BZY84" s="4"/>
      <c r="BZZ84" s="4"/>
      <c r="CAA84" s="4"/>
      <c r="CAB84" s="4"/>
      <c r="CAC84" s="4"/>
      <c r="CAD84" s="4"/>
      <c r="CAE84" s="4"/>
      <c r="CAF84" s="4"/>
      <c r="CAG84" s="4"/>
      <c r="CAH84" s="4"/>
      <c r="CAI84" s="4"/>
      <c r="CAJ84" s="4"/>
      <c r="CAK84" s="4"/>
      <c r="CAL84" s="4"/>
      <c r="CAM84" s="4"/>
      <c r="CAN84" s="4"/>
      <c r="CAO84" s="4"/>
      <c r="CAP84" s="4"/>
      <c r="CAQ84" s="4"/>
      <c r="CAR84" s="4"/>
      <c r="CAS84" s="4"/>
      <c r="CAT84" s="4"/>
      <c r="CAU84" s="4"/>
      <c r="CAV84" s="4"/>
      <c r="CAW84" s="4"/>
      <c r="CAX84" s="4"/>
      <c r="CAY84" s="4"/>
      <c r="CAZ84" s="4"/>
      <c r="CBA84" s="4"/>
      <c r="CBB84" s="4"/>
      <c r="CBC84" s="4"/>
      <c r="CBD84" s="4"/>
      <c r="CBE84" s="4"/>
      <c r="CBF84" s="4"/>
      <c r="CBG84" s="4"/>
      <c r="CBH84" s="4"/>
      <c r="CBI84" s="4"/>
      <c r="CBJ84" s="4"/>
      <c r="CBK84" s="4"/>
      <c r="CBL84" s="4"/>
      <c r="CBM84" s="4"/>
      <c r="CBN84" s="4"/>
      <c r="CBO84" s="4"/>
      <c r="CBP84" s="4"/>
      <c r="CBQ84" s="4"/>
      <c r="CBR84" s="4"/>
      <c r="CBS84" s="4"/>
      <c r="CBT84" s="4"/>
      <c r="CBU84" s="4"/>
      <c r="CBV84" s="4"/>
      <c r="CBW84" s="4"/>
      <c r="CBX84" s="4"/>
      <c r="CBY84" s="4"/>
      <c r="CBZ84" s="4"/>
      <c r="CCA84" s="4"/>
      <c r="CCB84" s="4"/>
      <c r="CCC84" s="4"/>
      <c r="CCD84" s="4"/>
      <c r="CCE84" s="4"/>
      <c r="CCF84" s="4"/>
      <c r="CCG84" s="4"/>
      <c r="CCH84" s="4"/>
      <c r="CCI84" s="4"/>
      <c r="CCJ84" s="4"/>
      <c r="CCK84" s="4"/>
      <c r="CCL84" s="4"/>
      <c r="CCM84" s="4"/>
      <c r="CCN84" s="4"/>
      <c r="CCO84" s="4"/>
      <c r="CCP84" s="4"/>
      <c r="CCQ84" s="4"/>
      <c r="CCR84" s="4"/>
      <c r="CCS84" s="4"/>
      <c r="CCT84" s="4"/>
      <c r="CCU84" s="4"/>
      <c r="CCV84" s="4"/>
      <c r="CCW84" s="4"/>
      <c r="CCX84" s="4"/>
      <c r="CCY84" s="4"/>
      <c r="CCZ84" s="4"/>
      <c r="CDA84" s="4"/>
      <c r="CDB84" s="4"/>
      <c r="CDC84" s="4"/>
      <c r="CDD84" s="4"/>
      <c r="CDE84" s="4"/>
      <c r="CDF84" s="4"/>
      <c r="CDG84" s="4"/>
      <c r="CDH84" s="4"/>
      <c r="CDI84" s="4"/>
      <c r="CDJ84" s="4"/>
      <c r="CDK84" s="4"/>
      <c r="CDL84" s="4"/>
      <c r="CDM84" s="4"/>
      <c r="CDN84" s="4"/>
      <c r="CDO84" s="4"/>
      <c r="CDP84" s="4"/>
      <c r="CDQ84" s="4"/>
      <c r="CDR84" s="4"/>
      <c r="CDS84" s="4"/>
      <c r="CDT84" s="4"/>
      <c r="CDU84" s="4"/>
      <c r="CDV84" s="4"/>
      <c r="CDW84" s="4"/>
      <c r="CDX84" s="4"/>
      <c r="CDY84" s="4"/>
      <c r="CDZ84" s="4"/>
      <c r="CEA84" s="4"/>
      <c r="CEB84" s="4"/>
      <c r="CEC84" s="4"/>
      <c r="CED84" s="4"/>
      <c r="CEE84" s="4"/>
      <c r="CEF84" s="4"/>
      <c r="CEG84" s="4"/>
      <c r="CEH84" s="4"/>
      <c r="CEI84" s="4"/>
      <c r="CEJ84" s="4"/>
      <c r="CEK84" s="4"/>
      <c r="CEL84" s="4"/>
      <c r="CEM84" s="4"/>
      <c r="CEN84" s="4"/>
      <c r="CEO84" s="4"/>
      <c r="CEP84" s="4"/>
      <c r="CEQ84" s="4"/>
      <c r="CER84" s="4"/>
      <c r="CES84" s="4"/>
      <c r="CET84" s="4"/>
      <c r="CEU84" s="4"/>
      <c r="CEV84" s="4"/>
      <c r="CEW84" s="4"/>
      <c r="CEX84" s="4"/>
      <c r="CEY84" s="4"/>
      <c r="CEZ84" s="4"/>
      <c r="CFA84" s="4"/>
      <c r="CFB84" s="4"/>
      <c r="CFC84" s="4"/>
      <c r="CFD84" s="4"/>
      <c r="CFE84" s="4"/>
      <c r="CFF84" s="4"/>
      <c r="CFG84" s="4"/>
      <c r="CFH84" s="4"/>
      <c r="CFI84" s="4"/>
      <c r="CFJ84" s="4"/>
      <c r="CFK84" s="4"/>
      <c r="CFL84" s="4"/>
      <c r="CFM84" s="4"/>
      <c r="CFN84" s="4"/>
      <c r="CFO84" s="4"/>
      <c r="CFP84" s="4"/>
      <c r="CFQ84" s="4"/>
      <c r="CFR84" s="4"/>
      <c r="CFS84" s="4"/>
      <c r="CFT84" s="4"/>
      <c r="CFU84" s="4"/>
      <c r="CFV84" s="4"/>
      <c r="CFW84" s="4"/>
      <c r="CFX84" s="4"/>
      <c r="CFY84" s="4"/>
      <c r="CFZ84" s="4"/>
      <c r="CGA84" s="4"/>
      <c r="CGB84" s="4"/>
      <c r="CGC84" s="4"/>
      <c r="CGD84" s="4"/>
      <c r="CGE84" s="4"/>
      <c r="CGF84" s="4"/>
      <c r="CGG84" s="4"/>
      <c r="CGH84" s="4"/>
      <c r="CGI84" s="4"/>
      <c r="CGJ84" s="4"/>
      <c r="CGK84" s="4"/>
      <c r="CGL84" s="4"/>
      <c r="CGM84" s="4"/>
      <c r="CGN84" s="4"/>
      <c r="CGO84" s="4"/>
      <c r="CGP84" s="4"/>
      <c r="CGQ84" s="4"/>
      <c r="CGR84" s="4"/>
      <c r="CGS84" s="4"/>
      <c r="CGT84" s="4"/>
      <c r="CGU84" s="4"/>
      <c r="CGV84" s="4"/>
      <c r="CGW84" s="4"/>
      <c r="CGX84" s="4"/>
      <c r="CGY84" s="4"/>
      <c r="CGZ84" s="4"/>
      <c r="CHA84" s="4"/>
      <c r="CHB84" s="4"/>
      <c r="CHC84" s="4"/>
      <c r="CHD84" s="4"/>
      <c r="CHE84" s="4"/>
      <c r="CHF84" s="4"/>
      <c r="CHG84" s="4"/>
      <c r="CHH84" s="4"/>
      <c r="CHI84" s="4"/>
      <c r="CHJ84" s="4"/>
      <c r="CHK84" s="4"/>
      <c r="CHL84" s="4"/>
      <c r="CHM84" s="4"/>
      <c r="CHN84" s="4"/>
      <c r="CHO84" s="4"/>
      <c r="CHP84" s="4"/>
      <c r="CHQ84" s="4"/>
      <c r="CHR84" s="4"/>
      <c r="CHS84" s="4"/>
      <c r="CHT84" s="4"/>
      <c r="CHU84" s="4"/>
      <c r="CHV84" s="4"/>
      <c r="CHW84" s="4"/>
      <c r="CHX84" s="4"/>
      <c r="CHY84" s="4"/>
      <c r="CHZ84" s="4"/>
      <c r="CIA84" s="4"/>
      <c r="CIB84" s="4"/>
      <c r="CIC84" s="4"/>
      <c r="CID84" s="4"/>
      <c r="CIE84" s="4"/>
      <c r="CIF84" s="4"/>
      <c r="CIG84" s="4"/>
      <c r="CIH84" s="4"/>
      <c r="CII84" s="4"/>
      <c r="CIJ84" s="4"/>
      <c r="CIK84" s="4"/>
      <c r="CIL84" s="4"/>
      <c r="CIM84" s="4"/>
      <c r="CIN84" s="4"/>
      <c r="CIO84" s="4"/>
      <c r="CIP84" s="4"/>
      <c r="CIQ84" s="4"/>
      <c r="CIR84" s="4"/>
      <c r="CIS84" s="4"/>
      <c r="CIT84" s="4"/>
      <c r="CIU84" s="4"/>
      <c r="CIV84" s="4"/>
      <c r="CIW84" s="4"/>
      <c r="CIX84" s="4"/>
      <c r="CIY84" s="4"/>
      <c r="CIZ84" s="4"/>
      <c r="CJA84" s="4"/>
      <c r="CJB84" s="4"/>
      <c r="CJC84" s="4"/>
      <c r="CJD84" s="4"/>
      <c r="CJE84" s="4"/>
      <c r="CJF84" s="4"/>
      <c r="CJG84" s="4"/>
      <c r="CJH84" s="4"/>
      <c r="CJI84" s="4"/>
      <c r="CJJ84" s="4"/>
      <c r="CJK84" s="4"/>
      <c r="CJL84" s="4"/>
      <c r="CJM84" s="4"/>
      <c r="CJN84" s="4"/>
      <c r="CJO84" s="4"/>
      <c r="CJP84" s="4"/>
      <c r="CJQ84" s="4"/>
      <c r="CJR84" s="4"/>
      <c r="CJS84" s="4"/>
      <c r="CJT84" s="4"/>
      <c r="CJU84" s="4"/>
      <c r="CJV84" s="4"/>
      <c r="CJW84" s="4"/>
      <c r="CJX84" s="4"/>
      <c r="CJY84" s="4"/>
      <c r="CJZ84" s="4"/>
      <c r="CKA84" s="4"/>
      <c r="CKB84" s="4"/>
      <c r="CKC84" s="4"/>
      <c r="CKD84" s="4"/>
      <c r="CKE84" s="4"/>
      <c r="CKF84" s="4"/>
      <c r="CKG84" s="4"/>
      <c r="CKH84" s="4"/>
      <c r="CKI84" s="4"/>
      <c r="CKJ84" s="4"/>
      <c r="CKK84" s="4"/>
      <c r="CKL84" s="4"/>
      <c r="CKM84" s="4"/>
      <c r="CKN84" s="4"/>
      <c r="CKO84" s="4"/>
      <c r="CKP84" s="4"/>
      <c r="CKQ84" s="4"/>
      <c r="CKR84" s="4"/>
      <c r="CKS84" s="4"/>
      <c r="CKT84" s="4"/>
      <c r="CKU84" s="4"/>
      <c r="CKV84" s="4"/>
      <c r="CKW84" s="4"/>
      <c r="CKX84" s="4"/>
      <c r="CKY84" s="4"/>
      <c r="CKZ84" s="4"/>
      <c r="CLA84" s="4"/>
      <c r="CLB84" s="4"/>
      <c r="CLC84" s="4"/>
      <c r="CLD84" s="4"/>
      <c r="CLE84" s="4"/>
      <c r="CLF84" s="4"/>
      <c r="CLG84" s="4"/>
      <c r="CLH84" s="4"/>
      <c r="CLI84" s="4"/>
      <c r="CLJ84" s="4"/>
      <c r="CLK84" s="4"/>
      <c r="CLL84" s="4"/>
      <c r="CLM84" s="4"/>
      <c r="CLN84" s="4"/>
      <c r="CLO84" s="4"/>
      <c r="CLP84" s="4"/>
      <c r="CLQ84" s="4"/>
      <c r="CLR84" s="4"/>
      <c r="CLS84" s="4"/>
      <c r="CLT84" s="4"/>
      <c r="CLU84" s="4"/>
      <c r="CLV84" s="4"/>
      <c r="CLW84" s="4"/>
      <c r="CLX84" s="4"/>
      <c r="CLY84" s="4"/>
      <c r="CLZ84" s="4"/>
      <c r="CMA84" s="4"/>
      <c r="CMB84" s="4"/>
      <c r="CMC84" s="4"/>
      <c r="CMD84" s="4"/>
      <c r="CME84" s="4"/>
      <c r="CMF84" s="4"/>
      <c r="CMG84" s="4"/>
      <c r="CMH84" s="4"/>
      <c r="CMI84" s="4"/>
      <c r="CMJ84" s="4"/>
      <c r="CMK84" s="4"/>
      <c r="CML84" s="4"/>
      <c r="CMM84" s="4"/>
      <c r="CMN84" s="4"/>
      <c r="CMO84" s="4"/>
      <c r="CMP84" s="4"/>
      <c r="CMQ84" s="4"/>
      <c r="CMR84" s="4"/>
      <c r="CMS84" s="4"/>
      <c r="CMT84" s="4"/>
      <c r="CMU84" s="4"/>
      <c r="CMV84" s="4"/>
      <c r="CMW84" s="4"/>
      <c r="CMX84" s="4"/>
      <c r="CMY84" s="4"/>
      <c r="CMZ84" s="4"/>
      <c r="CNA84" s="4"/>
      <c r="CNB84" s="4"/>
      <c r="CNC84" s="4"/>
      <c r="CND84" s="4"/>
      <c r="CNE84" s="4"/>
      <c r="CNF84" s="4"/>
      <c r="CNG84" s="4"/>
      <c r="CNH84" s="4"/>
      <c r="CNI84" s="4"/>
      <c r="CNJ84" s="4"/>
      <c r="CNK84" s="4"/>
      <c r="CNL84" s="4"/>
      <c r="CNM84" s="4"/>
      <c r="CNN84" s="4"/>
      <c r="CNO84" s="4"/>
      <c r="CNP84" s="4"/>
      <c r="CNQ84" s="4"/>
      <c r="CNR84" s="4"/>
      <c r="CNS84" s="4"/>
      <c r="CNT84" s="4"/>
      <c r="CNU84" s="4"/>
      <c r="CNV84" s="4"/>
      <c r="CNW84" s="4"/>
      <c r="CNX84" s="4"/>
      <c r="CNY84" s="4"/>
      <c r="CNZ84" s="4"/>
      <c r="COA84" s="4"/>
      <c r="COB84" s="4"/>
      <c r="COC84" s="4"/>
      <c r="COD84" s="4"/>
      <c r="COE84" s="4"/>
      <c r="COF84" s="4"/>
      <c r="COG84" s="4"/>
      <c r="COH84" s="4"/>
      <c r="COI84" s="4"/>
      <c r="COJ84" s="4"/>
      <c r="COK84" s="4"/>
      <c r="COL84" s="4"/>
      <c r="COM84" s="4"/>
      <c r="CON84" s="4"/>
      <c r="COO84" s="4"/>
      <c r="COP84" s="4"/>
      <c r="COQ84" s="4"/>
      <c r="COR84" s="4"/>
      <c r="COS84" s="4"/>
      <c r="COT84" s="4"/>
      <c r="COU84" s="4"/>
      <c r="COV84" s="4"/>
      <c r="COW84" s="4"/>
      <c r="COX84" s="4"/>
      <c r="COY84" s="4"/>
      <c r="COZ84" s="4"/>
      <c r="CPA84" s="4"/>
      <c r="CPB84" s="4"/>
      <c r="CPC84" s="4"/>
      <c r="CPD84" s="4"/>
      <c r="CPE84" s="4"/>
      <c r="CPF84" s="4"/>
      <c r="CPG84" s="4"/>
      <c r="CPH84" s="4"/>
      <c r="CPI84" s="4"/>
      <c r="CPJ84" s="4"/>
      <c r="CPK84" s="4"/>
      <c r="CPL84" s="4"/>
      <c r="CPM84" s="4"/>
      <c r="CPN84" s="4"/>
      <c r="CPO84" s="4"/>
      <c r="CPP84" s="4"/>
      <c r="CPQ84" s="4"/>
      <c r="CPR84" s="4"/>
      <c r="CPS84" s="4"/>
      <c r="CPT84" s="4"/>
      <c r="CPU84" s="4"/>
      <c r="CPV84" s="4"/>
      <c r="CPW84" s="4"/>
      <c r="CPX84" s="4"/>
      <c r="CPY84" s="4"/>
      <c r="CPZ84" s="4"/>
      <c r="CQA84" s="4"/>
      <c r="CQB84" s="4"/>
      <c r="CQC84" s="4"/>
      <c r="CQD84" s="4"/>
      <c r="CQE84" s="4"/>
      <c r="CQF84" s="4"/>
      <c r="CQG84" s="4"/>
      <c r="CQH84" s="4"/>
      <c r="CQI84" s="4"/>
      <c r="CQJ84" s="4"/>
      <c r="CQK84" s="4"/>
      <c r="CQL84" s="4"/>
      <c r="CQM84" s="4"/>
      <c r="CQN84" s="4"/>
      <c r="CQO84" s="4"/>
      <c r="CQP84" s="4"/>
      <c r="CQQ84" s="4"/>
      <c r="CQR84" s="4"/>
      <c r="CQS84" s="4"/>
      <c r="CQT84" s="4"/>
      <c r="CQU84" s="4"/>
      <c r="CQV84" s="4"/>
      <c r="CQW84" s="4"/>
      <c r="CQX84" s="4"/>
      <c r="CQY84" s="4"/>
      <c r="CQZ84" s="4"/>
      <c r="CRA84" s="4"/>
      <c r="CRB84" s="4"/>
      <c r="CRC84" s="4"/>
      <c r="CRD84" s="4"/>
      <c r="CRE84" s="4"/>
      <c r="CRF84" s="4"/>
      <c r="CRG84" s="4"/>
      <c r="CRH84" s="4"/>
      <c r="CRI84" s="4"/>
      <c r="CRJ84" s="4"/>
      <c r="CRK84" s="4"/>
      <c r="CRL84" s="4"/>
      <c r="CRM84" s="4"/>
      <c r="CRN84" s="4"/>
      <c r="CRO84" s="4"/>
      <c r="CRP84" s="4"/>
      <c r="CRQ84" s="4"/>
      <c r="CRR84" s="4"/>
      <c r="CRS84" s="4"/>
      <c r="CRT84" s="4"/>
      <c r="CRU84" s="4"/>
      <c r="CRV84" s="4"/>
      <c r="CRW84" s="4"/>
      <c r="CRX84" s="4"/>
      <c r="CRY84" s="4"/>
      <c r="CRZ84" s="4"/>
      <c r="CSA84" s="4"/>
      <c r="CSB84" s="4"/>
      <c r="CSC84" s="4"/>
      <c r="CSD84" s="4"/>
      <c r="CSE84" s="4"/>
      <c r="CSF84" s="4"/>
      <c r="CSG84" s="4"/>
      <c r="CSH84" s="4"/>
      <c r="CSI84" s="4"/>
      <c r="CSJ84" s="4"/>
      <c r="CSK84" s="4"/>
      <c r="CSL84" s="4"/>
      <c r="CSM84" s="4"/>
      <c r="CSN84" s="4"/>
      <c r="CSO84" s="4"/>
      <c r="CSP84" s="4"/>
      <c r="CSQ84" s="4"/>
      <c r="CSR84" s="4"/>
      <c r="CSS84" s="4"/>
      <c r="CST84" s="4"/>
      <c r="CSU84" s="4"/>
      <c r="CSV84" s="4"/>
      <c r="CSW84" s="4"/>
      <c r="CSX84" s="4"/>
      <c r="CSY84" s="4"/>
      <c r="CSZ84" s="4"/>
      <c r="CTA84" s="4"/>
      <c r="CTB84" s="4"/>
      <c r="CTC84" s="4"/>
      <c r="CTD84" s="4"/>
      <c r="CTE84" s="4"/>
      <c r="CTF84" s="4"/>
      <c r="CTG84" s="4"/>
      <c r="CTH84" s="4"/>
      <c r="CTI84" s="4"/>
      <c r="CTJ84" s="4"/>
      <c r="CTK84" s="4"/>
      <c r="CTL84" s="4"/>
      <c r="CTM84" s="4"/>
      <c r="CTN84" s="4"/>
      <c r="CTO84" s="4"/>
      <c r="CTP84" s="4"/>
      <c r="CTQ84" s="4"/>
      <c r="CTR84" s="4"/>
      <c r="CTS84" s="4"/>
      <c r="CTT84" s="4"/>
      <c r="CTU84" s="4"/>
      <c r="CTV84" s="4"/>
      <c r="CTW84" s="4"/>
      <c r="CTX84" s="4"/>
      <c r="CTY84" s="4"/>
      <c r="CTZ84" s="4"/>
      <c r="CUA84" s="4"/>
      <c r="CUB84" s="4"/>
      <c r="CUC84" s="4"/>
      <c r="CUD84" s="4"/>
      <c r="CUE84" s="4"/>
      <c r="CUF84" s="4"/>
      <c r="CUG84" s="4"/>
      <c r="CUH84" s="4"/>
      <c r="CUI84" s="4"/>
      <c r="CUJ84" s="4"/>
      <c r="CUK84" s="4"/>
      <c r="CUL84" s="4"/>
      <c r="CUM84" s="4"/>
      <c r="CUN84" s="4"/>
      <c r="CUO84" s="4"/>
      <c r="CUP84" s="4"/>
      <c r="CUQ84" s="4"/>
      <c r="CUR84" s="4"/>
      <c r="CUS84" s="4"/>
      <c r="CUT84" s="4"/>
      <c r="CUU84" s="4"/>
      <c r="CUV84" s="4"/>
      <c r="CUW84" s="4"/>
      <c r="CUX84" s="4"/>
      <c r="CUY84" s="4"/>
      <c r="CUZ84" s="4"/>
      <c r="CVA84" s="4"/>
      <c r="CVB84" s="4"/>
      <c r="CVC84" s="4"/>
      <c r="CVD84" s="4"/>
      <c r="CVE84" s="4"/>
      <c r="CVF84" s="4"/>
      <c r="CVG84" s="4"/>
      <c r="CVH84" s="4"/>
      <c r="CVI84" s="4"/>
      <c r="CVJ84" s="4"/>
      <c r="CVK84" s="4"/>
      <c r="CVL84" s="4"/>
      <c r="CVM84" s="4"/>
      <c r="CVN84" s="4"/>
      <c r="CVO84" s="4"/>
      <c r="CVP84" s="4"/>
      <c r="CVQ84" s="4"/>
      <c r="CVR84" s="4"/>
      <c r="CVS84" s="4"/>
      <c r="CVT84" s="4"/>
      <c r="CVU84" s="4"/>
      <c r="CVV84" s="4"/>
      <c r="CVW84" s="4"/>
      <c r="CVX84" s="4"/>
      <c r="CVY84" s="4"/>
      <c r="CVZ84" s="4"/>
      <c r="CWA84" s="4"/>
      <c r="CWB84" s="4"/>
      <c r="CWC84" s="4"/>
      <c r="CWD84" s="4"/>
      <c r="CWE84" s="4"/>
      <c r="CWF84" s="4"/>
      <c r="CWG84" s="4"/>
      <c r="CWH84" s="4"/>
      <c r="CWI84" s="4"/>
      <c r="CWJ84" s="4"/>
      <c r="CWK84" s="4"/>
      <c r="CWL84" s="4"/>
      <c r="CWM84" s="4"/>
      <c r="CWN84" s="4"/>
      <c r="CWO84" s="4"/>
      <c r="CWP84" s="4"/>
      <c r="CWQ84" s="4"/>
      <c r="CWR84" s="4"/>
      <c r="CWS84" s="4"/>
      <c r="CWT84" s="4"/>
      <c r="CWU84" s="4"/>
      <c r="CWV84" s="4"/>
      <c r="CWW84" s="4"/>
      <c r="CWX84" s="4"/>
      <c r="CWY84" s="4"/>
      <c r="CWZ84" s="4"/>
      <c r="CXA84" s="4"/>
      <c r="CXB84" s="4"/>
      <c r="CXC84" s="4"/>
      <c r="CXD84" s="4"/>
      <c r="CXE84" s="4"/>
      <c r="CXF84" s="4"/>
      <c r="CXG84" s="4"/>
      <c r="CXH84" s="4"/>
      <c r="CXI84" s="4"/>
      <c r="CXJ84" s="4"/>
      <c r="CXK84" s="4"/>
      <c r="CXL84" s="4"/>
      <c r="CXM84" s="4"/>
      <c r="CXN84" s="4"/>
      <c r="CXO84" s="4"/>
      <c r="CXP84" s="4"/>
      <c r="CXQ84" s="4"/>
      <c r="CXR84" s="4"/>
      <c r="CXS84" s="4"/>
      <c r="CXT84" s="4"/>
      <c r="CXU84" s="4"/>
      <c r="CXV84" s="4"/>
      <c r="CXW84" s="4"/>
      <c r="CXX84" s="4"/>
      <c r="CXY84" s="4"/>
      <c r="CXZ84" s="4"/>
      <c r="CYA84" s="4"/>
      <c r="CYB84" s="4"/>
      <c r="CYC84" s="4"/>
      <c r="CYD84" s="4"/>
      <c r="CYE84" s="4"/>
      <c r="CYF84" s="4"/>
      <c r="CYG84" s="4"/>
      <c r="CYH84" s="4"/>
      <c r="CYI84" s="4"/>
      <c r="CYJ84" s="4"/>
      <c r="CYK84" s="4"/>
      <c r="CYL84" s="4"/>
      <c r="CYM84" s="4"/>
      <c r="CYN84" s="4"/>
      <c r="CYO84" s="4"/>
      <c r="CYP84" s="4"/>
      <c r="CYQ84" s="4"/>
      <c r="CYR84" s="4"/>
      <c r="CYS84" s="4"/>
      <c r="CYT84" s="4"/>
      <c r="CYU84" s="4"/>
      <c r="CYV84" s="4"/>
      <c r="CYW84" s="4"/>
      <c r="CYX84" s="4"/>
      <c r="CYY84" s="4"/>
      <c r="CYZ84" s="4"/>
      <c r="CZA84" s="4"/>
      <c r="CZB84" s="4"/>
      <c r="CZC84" s="4"/>
      <c r="CZD84" s="4"/>
      <c r="CZE84" s="4"/>
      <c r="CZF84" s="4"/>
      <c r="CZG84" s="4"/>
      <c r="CZH84" s="4"/>
      <c r="CZI84" s="4"/>
      <c r="CZJ84" s="4"/>
      <c r="CZK84" s="4"/>
      <c r="CZL84" s="4"/>
      <c r="CZM84" s="4"/>
      <c r="CZN84" s="4"/>
      <c r="CZO84" s="4"/>
      <c r="CZP84" s="4"/>
      <c r="CZQ84" s="4"/>
      <c r="CZR84" s="4"/>
      <c r="CZS84" s="4"/>
      <c r="CZT84" s="4"/>
      <c r="CZU84" s="4"/>
      <c r="CZV84" s="4"/>
      <c r="CZW84" s="4"/>
      <c r="CZX84" s="4"/>
      <c r="CZY84" s="4"/>
      <c r="CZZ84" s="4"/>
      <c r="DAA84" s="4"/>
      <c r="DAB84" s="4"/>
      <c r="DAC84" s="4"/>
      <c r="DAD84" s="4"/>
      <c r="DAE84" s="4"/>
      <c r="DAF84" s="4"/>
      <c r="DAG84" s="4"/>
      <c r="DAH84" s="4"/>
      <c r="DAI84" s="4"/>
      <c r="DAJ84" s="4"/>
      <c r="DAK84" s="4"/>
      <c r="DAL84" s="4"/>
      <c r="DAM84" s="4"/>
      <c r="DAN84" s="4"/>
      <c r="DAO84" s="4"/>
      <c r="DAP84" s="4"/>
      <c r="DAQ84" s="4"/>
      <c r="DAR84" s="4"/>
      <c r="DAS84" s="4"/>
      <c r="DAT84" s="4"/>
      <c r="DAU84" s="4"/>
      <c r="DAV84" s="4"/>
      <c r="DAW84" s="4"/>
      <c r="DAX84" s="4"/>
      <c r="DAY84" s="4"/>
      <c r="DAZ84" s="4"/>
      <c r="DBA84" s="4"/>
      <c r="DBB84" s="4"/>
      <c r="DBC84" s="4"/>
      <c r="DBD84" s="4"/>
      <c r="DBE84" s="4"/>
      <c r="DBF84" s="4"/>
      <c r="DBG84" s="4"/>
      <c r="DBH84" s="4"/>
      <c r="DBI84" s="4"/>
      <c r="DBJ84" s="4"/>
      <c r="DBK84" s="4"/>
      <c r="DBL84" s="4"/>
      <c r="DBM84" s="4"/>
      <c r="DBN84" s="4"/>
      <c r="DBO84" s="4"/>
      <c r="DBP84" s="4"/>
      <c r="DBQ84" s="4"/>
      <c r="DBR84" s="4"/>
      <c r="DBS84" s="4"/>
      <c r="DBT84" s="4"/>
      <c r="DBU84" s="4"/>
      <c r="DBV84" s="4"/>
      <c r="DBW84" s="4"/>
      <c r="DBX84" s="4"/>
      <c r="DBY84" s="4"/>
      <c r="DBZ84" s="4"/>
      <c r="DCA84" s="4"/>
      <c r="DCB84" s="4"/>
      <c r="DCC84" s="4"/>
      <c r="DCD84" s="4"/>
      <c r="DCE84" s="4"/>
      <c r="DCF84" s="4"/>
      <c r="DCG84" s="4"/>
      <c r="DCH84" s="4"/>
      <c r="DCI84" s="4"/>
      <c r="DCJ84" s="4"/>
      <c r="DCK84" s="4"/>
      <c r="DCL84" s="4"/>
      <c r="DCM84" s="4"/>
      <c r="DCN84" s="4"/>
      <c r="DCO84" s="4"/>
      <c r="DCP84" s="4"/>
      <c r="DCQ84" s="4"/>
      <c r="DCR84" s="4"/>
      <c r="DCS84" s="4"/>
      <c r="DCT84" s="4"/>
      <c r="DCU84" s="4"/>
      <c r="DCV84" s="4"/>
      <c r="DCW84" s="4"/>
      <c r="DCX84" s="4"/>
      <c r="DCY84" s="4"/>
      <c r="DCZ84" s="4"/>
      <c r="DDA84" s="4"/>
      <c r="DDB84" s="4"/>
      <c r="DDC84" s="4"/>
      <c r="DDD84" s="4"/>
      <c r="DDE84" s="4"/>
      <c r="DDF84" s="4"/>
      <c r="DDG84" s="4"/>
      <c r="DDH84" s="4"/>
      <c r="DDI84" s="4"/>
      <c r="DDJ84" s="4"/>
      <c r="DDK84" s="4"/>
      <c r="DDL84" s="4"/>
      <c r="DDM84" s="4"/>
      <c r="DDN84" s="4"/>
      <c r="DDO84" s="4"/>
      <c r="DDP84" s="4"/>
      <c r="DDQ84" s="4"/>
      <c r="DDR84" s="4"/>
      <c r="DDS84" s="4"/>
      <c r="DDT84" s="4"/>
      <c r="DDU84" s="4"/>
      <c r="DDV84" s="4"/>
      <c r="DDW84" s="4"/>
      <c r="DDX84" s="4"/>
      <c r="DDY84" s="4"/>
      <c r="DDZ84" s="4"/>
      <c r="DEA84" s="4"/>
      <c r="DEB84" s="4"/>
      <c r="DEC84" s="4"/>
      <c r="DED84" s="4"/>
      <c r="DEE84" s="4"/>
      <c r="DEF84" s="4"/>
      <c r="DEG84" s="4"/>
      <c r="DEH84" s="4"/>
      <c r="DEI84" s="4"/>
      <c r="DEJ84" s="4"/>
      <c r="DEK84" s="4"/>
      <c r="DEL84" s="4"/>
      <c r="DEM84" s="4"/>
      <c r="DEN84" s="4"/>
      <c r="DEO84" s="4"/>
      <c r="DEP84" s="4"/>
      <c r="DEQ84" s="4"/>
      <c r="DER84" s="4"/>
      <c r="DES84" s="4"/>
      <c r="DET84" s="4"/>
      <c r="DEU84" s="4"/>
      <c r="DEV84" s="4"/>
      <c r="DEW84" s="4"/>
      <c r="DEX84" s="4"/>
      <c r="DEY84" s="4"/>
      <c r="DEZ84" s="4"/>
      <c r="DFA84" s="4"/>
      <c r="DFB84" s="4"/>
      <c r="DFC84" s="4"/>
      <c r="DFD84" s="4"/>
      <c r="DFE84" s="4"/>
      <c r="DFF84" s="4"/>
      <c r="DFG84" s="4"/>
      <c r="DFH84" s="4"/>
      <c r="DFI84" s="4"/>
      <c r="DFJ84" s="4"/>
      <c r="DFK84" s="4"/>
      <c r="DFL84" s="4"/>
      <c r="DFM84" s="4"/>
      <c r="DFN84" s="4"/>
      <c r="DFO84" s="4"/>
      <c r="DFP84" s="4"/>
      <c r="DFQ84" s="4"/>
      <c r="DFR84" s="4"/>
      <c r="DFS84" s="4"/>
      <c r="DFT84" s="4"/>
      <c r="DFU84" s="4"/>
      <c r="DFV84" s="4"/>
      <c r="DFW84" s="4"/>
      <c r="DFX84" s="4"/>
      <c r="DFY84" s="4"/>
      <c r="DFZ84" s="4"/>
      <c r="DGA84" s="4"/>
      <c r="DGB84" s="4"/>
      <c r="DGC84" s="4"/>
      <c r="DGD84" s="4"/>
      <c r="DGE84" s="4"/>
      <c r="DGF84" s="4"/>
      <c r="DGG84" s="4"/>
      <c r="DGH84" s="4"/>
      <c r="DGI84" s="4"/>
      <c r="DGJ84" s="4"/>
      <c r="DGK84" s="4"/>
      <c r="DGL84" s="4"/>
      <c r="DGM84" s="4"/>
      <c r="DGN84" s="4"/>
      <c r="DGO84" s="4"/>
      <c r="DGP84" s="4"/>
      <c r="DGQ84" s="4"/>
      <c r="DGR84" s="4"/>
      <c r="DGS84" s="4"/>
      <c r="DGT84" s="4"/>
      <c r="DGU84" s="4"/>
      <c r="DGV84" s="4"/>
      <c r="DGW84" s="4"/>
      <c r="DGX84" s="4"/>
      <c r="DGY84" s="4"/>
      <c r="DGZ84" s="4"/>
      <c r="DHA84" s="4"/>
      <c r="DHB84" s="4"/>
      <c r="DHC84" s="4"/>
      <c r="DHD84" s="4"/>
      <c r="DHE84" s="4"/>
      <c r="DHF84" s="4"/>
      <c r="DHG84" s="4"/>
      <c r="DHH84" s="4"/>
      <c r="DHI84" s="4"/>
      <c r="DHJ84" s="4"/>
      <c r="DHK84" s="4"/>
      <c r="DHL84" s="4"/>
      <c r="DHM84" s="4"/>
      <c r="DHN84" s="4"/>
      <c r="DHO84" s="4"/>
      <c r="DHP84" s="4"/>
      <c r="DHQ84" s="4"/>
      <c r="DHR84" s="4"/>
      <c r="DHS84" s="4"/>
      <c r="DHT84" s="4"/>
      <c r="DHU84" s="4"/>
      <c r="DHV84" s="4"/>
      <c r="DHW84" s="4"/>
      <c r="DHX84" s="4"/>
      <c r="DHY84" s="4"/>
      <c r="DHZ84" s="4"/>
      <c r="DIA84" s="4"/>
      <c r="DIB84" s="4"/>
      <c r="DIC84" s="4"/>
      <c r="DID84" s="4"/>
      <c r="DIE84" s="4"/>
      <c r="DIF84" s="4"/>
      <c r="DIG84" s="4"/>
      <c r="DIH84" s="4"/>
      <c r="DII84" s="4"/>
      <c r="DIJ84" s="4"/>
      <c r="DIK84" s="4"/>
      <c r="DIL84" s="4"/>
      <c r="DIM84" s="4"/>
      <c r="DIN84" s="4"/>
      <c r="DIO84" s="4"/>
      <c r="DIP84" s="4"/>
      <c r="DIQ84" s="4"/>
      <c r="DIR84" s="4"/>
      <c r="DIS84" s="4"/>
      <c r="DIT84" s="4"/>
      <c r="DIU84" s="4"/>
      <c r="DIV84" s="4"/>
      <c r="DIW84" s="4"/>
      <c r="DIX84" s="4"/>
      <c r="DIY84" s="4"/>
      <c r="DIZ84" s="4"/>
      <c r="DJA84" s="4"/>
      <c r="DJB84" s="4"/>
      <c r="DJC84" s="4"/>
      <c r="DJD84" s="4"/>
      <c r="DJE84" s="4"/>
      <c r="DJF84" s="4"/>
      <c r="DJG84" s="4"/>
      <c r="DJH84" s="4"/>
      <c r="DJI84" s="4"/>
      <c r="DJJ84" s="4"/>
      <c r="DJK84" s="4"/>
      <c r="DJL84" s="4"/>
      <c r="DJM84" s="4"/>
      <c r="DJN84" s="4"/>
      <c r="DJO84" s="4"/>
      <c r="DJP84" s="4"/>
      <c r="DJQ84" s="4"/>
      <c r="DJR84" s="4"/>
      <c r="DJS84" s="4"/>
      <c r="DJT84" s="4"/>
      <c r="DJU84" s="4"/>
      <c r="DJV84" s="4"/>
      <c r="DJW84" s="4"/>
      <c r="DJX84" s="4"/>
      <c r="DJY84" s="4"/>
      <c r="DJZ84" s="4"/>
      <c r="DKA84" s="4"/>
      <c r="DKB84" s="4"/>
      <c r="DKC84" s="4"/>
      <c r="DKD84" s="4"/>
      <c r="DKE84" s="4"/>
      <c r="DKF84" s="4"/>
      <c r="DKG84" s="4"/>
      <c r="DKH84" s="4"/>
      <c r="DKI84" s="4"/>
      <c r="DKJ84" s="4"/>
      <c r="DKK84" s="4"/>
      <c r="DKL84" s="4"/>
      <c r="DKM84" s="4"/>
      <c r="DKN84" s="4"/>
      <c r="DKO84" s="4"/>
      <c r="DKP84" s="4"/>
      <c r="DKQ84" s="4"/>
      <c r="DKR84" s="4"/>
      <c r="DKS84" s="4"/>
      <c r="DKT84" s="4"/>
      <c r="DKU84" s="4"/>
      <c r="DKV84" s="4"/>
      <c r="DKW84" s="4"/>
      <c r="DKX84" s="4"/>
      <c r="DKY84" s="4"/>
      <c r="DKZ84" s="4"/>
      <c r="DLA84" s="4"/>
      <c r="DLB84" s="4"/>
      <c r="DLC84" s="4"/>
      <c r="DLD84" s="4"/>
      <c r="DLE84" s="4"/>
      <c r="DLF84" s="4"/>
      <c r="DLG84" s="4"/>
      <c r="DLH84" s="4"/>
      <c r="DLI84" s="4"/>
      <c r="DLJ84" s="4"/>
      <c r="DLK84" s="4"/>
      <c r="DLL84" s="4"/>
      <c r="DLM84" s="4"/>
      <c r="DLN84" s="4"/>
      <c r="DLO84" s="4"/>
      <c r="DLP84" s="4"/>
      <c r="DLQ84" s="4"/>
      <c r="DLR84" s="4"/>
      <c r="DLS84" s="4"/>
      <c r="DLT84" s="4"/>
      <c r="DLU84" s="4"/>
      <c r="DLV84" s="4"/>
      <c r="DLW84" s="4"/>
      <c r="DLX84" s="4"/>
      <c r="DLY84" s="4"/>
      <c r="DLZ84" s="4"/>
      <c r="DMA84" s="4"/>
      <c r="DMB84" s="4"/>
      <c r="DMC84" s="4"/>
      <c r="DMD84" s="4"/>
      <c r="DME84" s="4"/>
      <c r="DMF84" s="4"/>
      <c r="DMG84" s="4"/>
      <c r="DMH84" s="4"/>
      <c r="DMI84" s="4"/>
      <c r="DMJ84" s="4"/>
      <c r="DMK84" s="4"/>
      <c r="DML84" s="4"/>
      <c r="DMM84" s="4"/>
      <c r="DMN84" s="4"/>
      <c r="DMO84" s="4"/>
      <c r="DMP84" s="4"/>
      <c r="DMQ84" s="4"/>
      <c r="DMR84" s="4"/>
      <c r="DMS84" s="4"/>
      <c r="DMT84" s="4"/>
      <c r="DMU84" s="4"/>
      <c r="DMV84" s="4"/>
      <c r="DMW84" s="4"/>
      <c r="DMX84" s="4"/>
      <c r="DMY84" s="4"/>
      <c r="DMZ84" s="4"/>
      <c r="DNA84" s="4"/>
      <c r="DNB84" s="4"/>
      <c r="DNC84" s="4"/>
      <c r="DND84" s="4"/>
      <c r="DNE84" s="4"/>
      <c r="DNF84" s="4"/>
      <c r="DNG84" s="4"/>
      <c r="DNH84" s="4"/>
      <c r="DNI84" s="4"/>
      <c r="DNJ84" s="4"/>
      <c r="DNK84" s="4"/>
      <c r="DNL84" s="4"/>
      <c r="DNM84" s="4"/>
      <c r="DNN84" s="4"/>
      <c r="DNO84" s="4"/>
      <c r="DNP84" s="4"/>
      <c r="DNQ84" s="4"/>
      <c r="DNR84" s="4"/>
      <c r="DNS84" s="4"/>
      <c r="DNT84" s="4"/>
      <c r="DNU84" s="4"/>
      <c r="DNV84" s="4"/>
      <c r="DNW84" s="4"/>
      <c r="DNX84" s="4"/>
      <c r="DNY84" s="4"/>
      <c r="DNZ84" s="4"/>
      <c r="DOA84" s="4"/>
      <c r="DOB84" s="4"/>
      <c r="DOC84" s="4"/>
      <c r="DOD84" s="4"/>
      <c r="DOE84" s="4"/>
      <c r="DOF84" s="4"/>
      <c r="DOG84" s="4"/>
      <c r="DOH84" s="4"/>
      <c r="DOI84" s="4"/>
      <c r="DOJ84" s="4"/>
      <c r="DOK84" s="4"/>
      <c r="DOL84" s="4"/>
      <c r="DOM84" s="4"/>
      <c r="DON84" s="4"/>
      <c r="DOO84" s="4"/>
      <c r="DOP84" s="4"/>
      <c r="DOQ84" s="4"/>
      <c r="DOR84" s="4"/>
      <c r="DOS84" s="4"/>
      <c r="DOT84" s="4"/>
      <c r="DOU84" s="4"/>
      <c r="DOV84" s="4"/>
      <c r="DOW84" s="4"/>
      <c r="DOX84" s="4"/>
      <c r="DOY84" s="4"/>
      <c r="DOZ84" s="4"/>
      <c r="DPA84" s="4"/>
      <c r="DPB84" s="4"/>
      <c r="DPC84" s="4"/>
      <c r="DPD84" s="4"/>
      <c r="DPE84" s="4"/>
      <c r="DPF84" s="4"/>
      <c r="DPG84" s="4"/>
      <c r="DPH84" s="4"/>
      <c r="DPI84" s="4"/>
      <c r="DPJ84" s="4"/>
      <c r="DPK84" s="4"/>
      <c r="DPL84" s="4"/>
      <c r="DPM84" s="4"/>
      <c r="DPN84" s="4"/>
      <c r="DPO84" s="4"/>
      <c r="DPP84" s="4"/>
      <c r="DPQ84" s="4"/>
      <c r="DPR84" s="4"/>
      <c r="DPS84" s="4"/>
      <c r="DPT84" s="4"/>
      <c r="DPU84" s="4"/>
      <c r="DPV84" s="4"/>
      <c r="DPW84" s="4"/>
      <c r="DPX84" s="4"/>
      <c r="DPY84" s="4"/>
      <c r="DPZ84" s="4"/>
      <c r="DQA84" s="4"/>
      <c r="DQB84" s="4"/>
      <c r="DQC84" s="4"/>
      <c r="DQD84" s="4"/>
      <c r="DQE84" s="4"/>
      <c r="DQF84" s="4"/>
      <c r="DQG84" s="4"/>
      <c r="DQH84" s="4"/>
      <c r="DQI84" s="4"/>
      <c r="DQJ84" s="4"/>
      <c r="DQK84" s="4"/>
      <c r="DQL84" s="4"/>
      <c r="DQM84" s="4"/>
      <c r="DQN84" s="4"/>
      <c r="DQO84" s="4"/>
      <c r="DQP84" s="4"/>
      <c r="DQQ84" s="4"/>
      <c r="DQR84" s="4"/>
      <c r="DQS84" s="4"/>
      <c r="DQT84" s="4"/>
      <c r="DQU84" s="4"/>
      <c r="DQV84" s="4"/>
      <c r="DQW84" s="4"/>
      <c r="DQX84" s="4"/>
      <c r="DQY84" s="4"/>
      <c r="DQZ84" s="4"/>
      <c r="DRA84" s="4"/>
      <c r="DRB84" s="4"/>
      <c r="DRC84" s="4"/>
      <c r="DRD84" s="4"/>
      <c r="DRE84" s="4"/>
      <c r="DRF84" s="4"/>
      <c r="DRG84" s="4"/>
      <c r="DRH84" s="4"/>
      <c r="DRI84" s="4"/>
      <c r="DRJ84" s="4"/>
      <c r="DRK84" s="4"/>
      <c r="DRL84" s="4"/>
      <c r="DRM84" s="4"/>
      <c r="DRN84" s="4"/>
      <c r="DRO84" s="4"/>
      <c r="DRP84" s="4"/>
      <c r="DRQ84" s="4"/>
      <c r="DRR84" s="4"/>
      <c r="DRS84" s="4"/>
      <c r="DRT84" s="4"/>
      <c r="DRU84" s="4"/>
      <c r="DRV84" s="4"/>
      <c r="DRW84" s="4"/>
      <c r="DRX84" s="4"/>
      <c r="DRY84" s="4"/>
      <c r="DRZ84" s="4"/>
      <c r="DSA84" s="4"/>
      <c r="DSB84" s="4"/>
      <c r="DSC84" s="4"/>
      <c r="DSD84" s="4"/>
      <c r="DSE84" s="4"/>
      <c r="DSF84" s="4"/>
      <c r="DSG84" s="4"/>
      <c r="DSH84" s="4"/>
      <c r="DSI84" s="4"/>
      <c r="DSJ84" s="4"/>
      <c r="DSK84" s="4"/>
      <c r="DSL84" s="4"/>
      <c r="DSM84" s="4"/>
      <c r="DSN84" s="4"/>
      <c r="DSO84" s="4"/>
      <c r="DSP84" s="4"/>
      <c r="DSQ84" s="4"/>
      <c r="DSR84" s="4"/>
      <c r="DSS84" s="4"/>
      <c r="DST84" s="4"/>
      <c r="DSU84" s="4"/>
      <c r="DSV84" s="4"/>
      <c r="DSW84" s="4"/>
      <c r="DSX84" s="4"/>
      <c r="DSY84" s="4"/>
      <c r="DSZ84" s="4"/>
      <c r="DTA84" s="4"/>
      <c r="DTB84" s="4"/>
      <c r="DTC84" s="4"/>
      <c r="DTD84" s="4"/>
      <c r="DTE84" s="4"/>
      <c r="DTF84" s="4"/>
      <c r="DTG84" s="4"/>
      <c r="DTH84" s="4"/>
      <c r="DTI84" s="4"/>
      <c r="DTJ84" s="4"/>
      <c r="DTK84" s="4"/>
      <c r="DTL84" s="4"/>
      <c r="DTM84" s="4"/>
      <c r="DTN84" s="4"/>
      <c r="DTO84" s="4"/>
      <c r="DTP84" s="4"/>
      <c r="DTQ84" s="4"/>
      <c r="DTR84" s="4"/>
      <c r="DTS84" s="4"/>
      <c r="DTT84" s="4"/>
      <c r="DTU84" s="4"/>
      <c r="DTV84" s="4"/>
      <c r="DTW84" s="4"/>
      <c r="DTX84" s="4"/>
      <c r="DTY84" s="4"/>
      <c r="DTZ84" s="4"/>
      <c r="DUA84" s="4"/>
      <c r="DUB84" s="4"/>
      <c r="DUC84" s="4"/>
      <c r="DUD84" s="4"/>
      <c r="DUE84" s="4"/>
      <c r="DUF84" s="4"/>
      <c r="DUG84" s="4"/>
      <c r="DUH84" s="4"/>
      <c r="DUI84" s="4"/>
      <c r="DUJ84" s="4"/>
      <c r="DUK84" s="4"/>
      <c r="DUL84" s="4"/>
      <c r="DUM84" s="4"/>
      <c r="DUN84" s="4"/>
      <c r="DUO84" s="4"/>
      <c r="DUP84" s="4"/>
      <c r="DUQ84" s="4"/>
      <c r="DUR84" s="4"/>
      <c r="DUS84" s="4"/>
      <c r="DUT84" s="4"/>
      <c r="DUU84" s="4"/>
      <c r="DUV84" s="4"/>
      <c r="DUW84" s="4"/>
      <c r="DUX84" s="4"/>
      <c r="DUY84" s="4"/>
      <c r="DUZ84" s="4"/>
      <c r="DVA84" s="4"/>
      <c r="DVB84" s="4"/>
      <c r="DVC84" s="4"/>
      <c r="DVD84" s="4"/>
      <c r="DVE84" s="4"/>
      <c r="DVF84" s="4"/>
      <c r="DVG84" s="4"/>
      <c r="DVH84" s="4"/>
      <c r="DVI84" s="4"/>
      <c r="DVJ84" s="4"/>
      <c r="DVK84" s="4"/>
      <c r="DVL84" s="4"/>
      <c r="DVM84" s="4"/>
      <c r="DVN84" s="4"/>
      <c r="DVO84" s="4"/>
      <c r="DVP84" s="4"/>
      <c r="DVQ84" s="4"/>
      <c r="DVR84" s="4"/>
      <c r="DVS84" s="4"/>
      <c r="DVT84" s="4"/>
      <c r="DVU84" s="4"/>
      <c r="DVV84" s="4"/>
      <c r="DVW84" s="4"/>
      <c r="DVX84" s="4"/>
      <c r="DVY84" s="4"/>
      <c r="DVZ84" s="4"/>
      <c r="DWA84" s="4"/>
      <c r="DWB84" s="4"/>
      <c r="DWC84" s="4"/>
      <c r="DWD84" s="4"/>
      <c r="DWE84" s="4"/>
      <c r="DWF84" s="4"/>
      <c r="DWG84" s="4"/>
      <c r="DWH84" s="4"/>
      <c r="DWI84" s="4"/>
      <c r="DWJ84" s="4"/>
      <c r="DWK84" s="4"/>
      <c r="DWL84" s="4"/>
      <c r="DWM84" s="4"/>
      <c r="DWN84" s="4"/>
      <c r="DWO84" s="4"/>
      <c r="DWP84" s="4"/>
      <c r="DWQ84" s="4"/>
      <c r="DWR84" s="4"/>
      <c r="DWS84" s="4"/>
      <c r="DWT84" s="4"/>
      <c r="DWU84" s="4"/>
      <c r="DWV84" s="4"/>
      <c r="DWW84" s="4"/>
      <c r="DWX84" s="4"/>
      <c r="DWY84" s="4"/>
      <c r="DWZ84" s="4"/>
      <c r="DXA84" s="4"/>
      <c r="DXB84" s="4"/>
      <c r="DXC84" s="4"/>
      <c r="DXD84" s="4"/>
      <c r="DXE84" s="4"/>
      <c r="DXF84" s="4"/>
      <c r="DXG84" s="4"/>
      <c r="DXH84" s="4"/>
      <c r="DXI84" s="4"/>
      <c r="DXJ84" s="4"/>
      <c r="DXK84" s="4"/>
      <c r="DXL84" s="4"/>
      <c r="DXM84" s="4"/>
      <c r="DXN84" s="4"/>
      <c r="DXO84" s="4"/>
      <c r="DXP84" s="4"/>
      <c r="DXQ84" s="4"/>
      <c r="DXR84" s="4"/>
      <c r="DXS84" s="4"/>
      <c r="DXT84" s="4"/>
      <c r="DXU84" s="4"/>
      <c r="DXV84" s="4"/>
      <c r="DXW84" s="4"/>
      <c r="DXX84" s="4"/>
      <c r="DXY84" s="4"/>
      <c r="DXZ84" s="4"/>
      <c r="DYA84" s="4"/>
      <c r="DYB84" s="4"/>
      <c r="DYC84" s="4"/>
      <c r="DYD84" s="4"/>
      <c r="DYE84" s="4"/>
      <c r="DYF84" s="4"/>
      <c r="DYG84" s="4"/>
      <c r="DYH84" s="4"/>
      <c r="DYI84" s="4"/>
      <c r="DYJ84" s="4"/>
      <c r="DYK84" s="4"/>
      <c r="DYL84" s="4"/>
      <c r="DYM84" s="4"/>
      <c r="DYN84" s="4"/>
      <c r="DYO84" s="4"/>
      <c r="DYP84" s="4"/>
      <c r="DYQ84" s="4"/>
      <c r="DYR84" s="4"/>
      <c r="DYS84" s="4"/>
      <c r="DYT84" s="4"/>
      <c r="DYU84" s="4"/>
      <c r="DYV84" s="4"/>
      <c r="DYW84" s="4"/>
      <c r="DYX84" s="4"/>
      <c r="DYY84" s="4"/>
      <c r="DYZ84" s="4"/>
      <c r="DZA84" s="4"/>
      <c r="DZB84" s="4"/>
      <c r="DZC84" s="4"/>
      <c r="DZD84" s="4"/>
      <c r="DZE84" s="4"/>
      <c r="DZF84" s="4"/>
      <c r="DZG84" s="4"/>
      <c r="DZH84" s="4"/>
      <c r="DZI84" s="4"/>
      <c r="DZJ84" s="4"/>
      <c r="DZK84" s="4"/>
      <c r="DZL84" s="4"/>
      <c r="DZM84" s="4"/>
      <c r="DZN84" s="4"/>
      <c r="DZO84" s="4"/>
      <c r="DZP84" s="4"/>
      <c r="DZQ84" s="4"/>
      <c r="DZR84" s="4"/>
      <c r="DZS84" s="4"/>
      <c r="DZT84" s="4"/>
      <c r="DZU84" s="4"/>
      <c r="DZV84" s="4"/>
      <c r="DZW84" s="4"/>
      <c r="DZX84" s="4"/>
      <c r="DZY84" s="4"/>
      <c r="DZZ84" s="4"/>
      <c r="EAA84" s="4"/>
      <c r="EAB84" s="4"/>
      <c r="EAC84" s="4"/>
      <c r="EAD84" s="4"/>
      <c r="EAE84" s="4"/>
      <c r="EAF84" s="4"/>
      <c r="EAG84" s="4"/>
      <c r="EAH84" s="4"/>
      <c r="EAI84" s="4"/>
      <c r="EAJ84" s="4"/>
      <c r="EAK84" s="4"/>
      <c r="EAL84" s="4"/>
      <c r="EAM84" s="4"/>
      <c r="EAN84" s="4"/>
      <c r="EAO84" s="4"/>
      <c r="EAP84" s="4"/>
      <c r="EAQ84" s="4"/>
      <c r="EAR84" s="4"/>
      <c r="EAS84" s="4"/>
      <c r="EAT84" s="4"/>
      <c r="EAU84" s="4"/>
      <c r="EAV84" s="4"/>
      <c r="EAW84" s="4"/>
      <c r="EAX84" s="4"/>
      <c r="EAY84" s="4"/>
      <c r="EAZ84" s="4"/>
      <c r="EBA84" s="4"/>
      <c r="EBB84" s="4"/>
      <c r="EBC84" s="4"/>
      <c r="EBD84" s="4"/>
      <c r="EBE84" s="4"/>
      <c r="EBF84" s="4"/>
      <c r="EBG84" s="4"/>
      <c r="EBH84" s="4"/>
      <c r="EBI84" s="4"/>
      <c r="EBJ84" s="4"/>
      <c r="EBK84" s="4"/>
      <c r="EBL84" s="4"/>
      <c r="EBM84" s="4"/>
      <c r="EBN84" s="4"/>
      <c r="EBO84" s="4"/>
      <c r="EBP84" s="4"/>
      <c r="EBQ84" s="4"/>
      <c r="EBR84" s="4"/>
      <c r="EBS84" s="4"/>
      <c r="EBT84" s="4"/>
      <c r="EBU84" s="4"/>
      <c r="EBV84" s="4"/>
      <c r="EBW84" s="4"/>
      <c r="EBX84" s="4"/>
      <c r="EBY84" s="4"/>
      <c r="EBZ84" s="4"/>
      <c r="ECA84" s="4"/>
      <c r="ECB84" s="4"/>
      <c r="ECC84" s="4"/>
      <c r="ECD84" s="4"/>
      <c r="ECE84" s="4"/>
      <c r="ECF84" s="4"/>
      <c r="ECG84" s="4"/>
      <c r="ECH84" s="4"/>
      <c r="ECI84" s="4"/>
      <c r="ECJ84" s="4"/>
      <c r="ECK84" s="4"/>
      <c r="ECL84" s="4"/>
      <c r="ECM84" s="4"/>
      <c r="ECN84" s="4"/>
      <c r="ECO84" s="4"/>
      <c r="ECP84" s="4"/>
      <c r="ECQ84" s="4"/>
      <c r="ECR84" s="4"/>
      <c r="ECS84" s="4"/>
      <c r="ECT84" s="4"/>
      <c r="ECU84" s="4"/>
      <c r="ECV84" s="4"/>
      <c r="ECW84" s="4"/>
      <c r="ECX84" s="4"/>
      <c r="ECY84" s="4"/>
      <c r="ECZ84" s="4"/>
      <c r="EDA84" s="4"/>
      <c r="EDB84" s="4"/>
      <c r="EDC84" s="4"/>
      <c r="EDD84" s="4"/>
      <c r="EDE84" s="4"/>
      <c r="EDF84" s="4"/>
      <c r="EDG84" s="4"/>
      <c r="EDH84" s="4"/>
      <c r="EDI84" s="4"/>
      <c r="EDJ84" s="4"/>
      <c r="EDK84" s="4"/>
      <c r="EDL84" s="4"/>
      <c r="EDM84" s="4"/>
      <c r="EDN84" s="4"/>
      <c r="EDO84" s="4"/>
      <c r="EDP84" s="4"/>
      <c r="EDQ84" s="4"/>
      <c r="EDR84" s="4"/>
      <c r="EDS84" s="4"/>
      <c r="EDT84" s="4"/>
      <c r="EDU84" s="4"/>
      <c r="EDV84" s="4"/>
      <c r="EDW84" s="4"/>
      <c r="EDX84" s="4"/>
      <c r="EDY84" s="4"/>
      <c r="EDZ84" s="4"/>
      <c r="EEA84" s="4"/>
      <c r="EEB84" s="4"/>
      <c r="EEC84" s="4"/>
      <c r="EED84" s="4"/>
      <c r="EEE84" s="4"/>
      <c r="EEF84" s="4"/>
      <c r="EEG84" s="4"/>
      <c r="EEH84" s="4"/>
      <c r="EEI84" s="4"/>
      <c r="EEJ84" s="4"/>
      <c r="EEK84" s="4"/>
      <c r="EEL84" s="4"/>
      <c r="EEM84" s="4"/>
      <c r="EEN84" s="4"/>
      <c r="EEO84" s="4"/>
      <c r="EEP84" s="4"/>
      <c r="EEQ84" s="4"/>
      <c r="EER84" s="4"/>
      <c r="EES84" s="4"/>
      <c r="EET84" s="4"/>
      <c r="EEU84" s="4"/>
      <c r="EEV84" s="4"/>
      <c r="EEW84" s="4"/>
      <c r="EEX84" s="4"/>
      <c r="EEY84" s="4"/>
      <c r="EEZ84" s="4"/>
      <c r="EFA84" s="4"/>
      <c r="EFB84" s="4"/>
      <c r="EFC84" s="4"/>
      <c r="EFD84" s="4"/>
      <c r="EFE84" s="4"/>
      <c r="EFF84" s="4"/>
      <c r="EFG84" s="4"/>
      <c r="EFH84" s="4"/>
      <c r="EFI84" s="4"/>
      <c r="EFJ84" s="4"/>
      <c r="EFK84" s="4"/>
      <c r="EFL84" s="4"/>
      <c r="EFM84" s="4"/>
      <c r="EFN84" s="4"/>
      <c r="EFO84" s="4"/>
      <c r="EFP84" s="4"/>
      <c r="EFQ84" s="4"/>
      <c r="EFR84" s="4"/>
      <c r="EFS84" s="4"/>
      <c r="EFT84" s="4"/>
      <c r="EFU84" s="4"/>
      <c r="EFV84" s="4"/>
      <c r="EFW84" s="4"/>
      <c r="EFX84" s="4"/>
      <c r="EFY84" s="4"/>
      <c r="EFZ84" s="4"/>
      <c r="EGA84" s="4"/>
      <c r="EGB84" s="4"/>
      <c r="EGC84" s="4"/>
      <c r="EGD84" s="4"/>
      <c r="EGE84" s="4"/>
      <c r="EGF84" s="4"/>
      <c r="EGG84" s="4"/>
      <c r="EGH84" s="4"/>
      <c r="EGI84" s="4"/>
      <c r="EGJ84" s="4"/>
      <c r="EGK84" s="4"/>
      <c r="EGL84" s="4"/>
      <c r="EGM84" s="4"/>
      <c r="EGN84" s="4"/>
      <c r="EGO84" s="4"/>
      <c r="EGP84" s="4"/>
      <c r="EGQ84" s="4"/>
      <c r="EGR84" s="4"/>
      <c r="EGS84" s="4"/>
      <c r="EGT84" s="4"/>
      <c r="EGU84" s="4"/>
      <c r="EGV84" s="4"/>
      <c r="EGW84" s="4"/>
      <c r="EGX84" s="4"/>
      <c r="EGY84" s="4"/>
      <c r="EGZ84" s="4"/>
      <c r="EHA84" s="4"/>
      <c r="EHB84" s="4"/>
      <c r="EHC84" s="4"/>
      <c r="EHD84" s="4"/>
      <c r="EHE84" s="4"/>
      <c r="EHF84" s="4"/>
      <c r="EHG84" s="4"/>
      <c r="EHH84" s="4"/>
      <c r="EHI84" s="4"/>
      <c r="EHJ84" s="4"/>
      <c r="EHK84" s="4"/>
      <c r="EHL84" s="4"/>
      <c r="EHM84" s="4"/>
      <c r="EHN84" s="4"/>
      <c r="EHO84" s="4"/>
      <c r="EHP84" s="4"/>
      <c r="EHQ84" s="4"/>
      <c r="EHR84" s="4"/>
      <c r="EHS84" s="4"/>
      <c r="EHT84" s="4"/>
      <c r="EHU84" s="4"/>
      <c r="EHV84" s="4"/>
      <c r="EHW84" s="4"/>
      <c r="EHX84" s="4"/>
      <c r="EHY84" s="4"/>
      <c r="EHZ84" s="4"/>
      <c r="EIA84" s="4"/>
      <c r="EIB84" s="4"/>
      <c r="EIC84" s="4"/>
      <c r="EID84" s="4"/>
      <c r="EIE84" s="4"/>
      <c r="EIF84" s="4"/>
      <c r="EIG84" s="4"/>
      <c r="EIH84" s="4"/>
      <c r="EII84" s="4"/>
      <c r="EIJ84" s="4"/>
      <c r="EIK84" s="4"/>
      <c r="EIL84" s="4"/>
      <c r="EIM84" s="4"/>
      <c r="EIN84" s="4"/>
      <c r="EIO84" s="4"/>
      <c r="EIP84" s="4"/>
      <c r="EIQ84" s="4"/>
      <c r="EIR84" s="4"/>
      <c r="EIS84" s="4"/>
      <c r="EIT84" s="4"/>
      <c r="EIU84" s="4"/>
      <c r="EIV84" s="4"/>
      <c r="EIW84" s="4"/>
      <c r="EIX84" s="4"/>
      <c r="EIY84" s="4"/>
      <c r="EIZ84" s="4"/>
      <c r="EJA84" s="4"/>
      <c r="EJB84" s="4"/>
      <c r="EJC84" s="4"/>
      <c r="EJD84" s="4"/>
      <c r="EJE84" s="4"/>
      <c r="EJF84" s="4"/>
      <c r="EJG84" s="4"/>
      <c r="EJH84" s="4"/>
      <c r="EJI84" s="4"/>
      <c r="EJJ84" s="4"/>
      <c r="EJK84" s="4"/>
      <c r="EJL84" s="4"/>
      <c r="EJM84" s="4"/>
      <c r="EJN84" s="4"/>
      <c r="EJO84" s="4"/>
      <c r="EJP84" s="4"/>
      <c r="EJQ84" s="4"/>
      <c r="EJR84" s="4"/>
      <c r="EJS84" s="4"/>
      <c r="EJT84" s="4"/>
      <c r="EJU84" s="4"/>
      <c r="EJV84" s="4"/>
      <c r="EJW84" s="4"/>
      <c r="EJX84" s="4"/>
      <c r="EJY84" s="4"/>
      <c r="EJZ84" s="4"/>
      <c r="EKA84" s="4"/>
      <c r="EKB84" s="4"/>
      <c r="EKC84" s="4"/>
      <c r="EKD84" s="4"/>
      <c r="EKE84" s="4"/>
      <c r="EKF84" s="4"/>
      <c r="EKG84" s="4"/>
      <c r="EKH84" s="4"/>
      <c r="EKI84" s="4"/>
      <c r="EKJ84" s="4"/>
      <c r="EKK84" s="4"/>
      <c r="EKL84" s="4"/>
      <c r="EKM84" s="4"/>
      <c r="EKN84" s="4"/>
      <c r="EKO84" s="4"/>
      <c r="EKP84" s="4"/>
      <c r="EKQ84" s="4"/>
      <c r="EKR84" s="4"/>
      <c r="EKS84" s="4"/>
      <c r="EKT84" s="4"/>
      <c r="EKU84" s="4"/>
      <c r="EKV84" s="4"/>
      <c r="EKW84" s="4"/>
      <c r="EKX84" s="4"/>
      <c r="EKY84" s="4"/>
      <c r="EKZ84" s="4"/>
      <c r="ELA84" s="4"/>
      <c r="ELB84" s="4"/>
      <c r="ELC84" s="4"/>
      <c r="ELD84" s="4"/>
      <c r="ELE84" s="4"/>
      <c r="ELF84" s="4"/>
      <c r="ELG84" s="4"/>
      <c r="ELH84" s="4"/>
      <c r="ELI84" s="4"/>
      <c r="ELJ84" s="4"/>
      <c r="ELK84" s="4"/>
      <c r="ELL84" s="4"/>
      <c r="ELM84" s="4"/>
      <c r="ELN84" s="4"/>
      <c r="ELO84" s="4"/>
      <c r="ELP84" s="4"/>
      <c r="ELQ84" s="4"/>
      <c r="ELR84" s="4"/>
      <c r="ELS84" s="4"/>
      <c r="ELT84" s="4"/>
      <c r="ELU84" s="4"/>
      <c r="ELV84" s="4"/>
      <c r="ELW84" s="4"/>
      <c r="ELX84" s="4"/>
      <c r="ELY84" s="4"/>
      <c r="ELZ84" s="4"/>
      <c r="EMA84" s="4"/>
      <c r="EMB84" s="4"/>
      <c r="EMC84" s="4"/>
      <c r="EMD84" s="4"/>
      <c r="EME84" s="4"/>
      <c r="EMF84" s="4"/>
      <c r="EMG84" s="4"/>
      <c r="EMH84" s="4"/>
      <c r="EMI84" s="4"/>
      <c r="EMJ84" s="4"/>
      <c r="EMK84" s="4"/>
      <c r="EML84" s="4"/>
      <c r="EMM84" s="4"/>
      <c r="EMN84" s="4"/>
      <c r="EMO84" s="4"/>
      <c r="EMP84" s="4"/>
      <c r="EMQ84" s="4"/>
      <c r="EMR84" s="4"/>
      <c r="EMS84" s="4"/>
      <c r="EMT84" s="4"/>
      <c r="EMU84" s="4"/>
      <c r="EMV84" s="4"/>
      <c r="EMW84" s="4"/>
      <c r="EMX84" s="4"/>
      <c r="EMY84" s="4"/>
      <c r="EMZ84" s="4"/>
      <c r="ENA84" s="4"/>
      <c r="ENB84" s="4"/>
      <c r="ENC84" s="4"/>
      <c r="END84" s="4"/>
      <c r="ENE84" s="4"/>
      <c r="ENF84" s="4"/>
      <c r="ENG84" s="4"/>
      <c r="ENH84" s="4"/>
      <c r="ENI84" s="4"/>
      <c r="ENJ84" s="4"/>
      <c r="ENK84" s="4"/>
      <c r="ENL84" s="4"/>
      <c r="ENM84" s="4"/>
      <c r="ENN84" s="4"/>
      <c r="ENO84" s="4"/>
      <c r="ENP84" s="4"/>
      <c r="ENQ84" s="4"/>
      <c r="ENR84" s="4"/>
      <c r="ENS84" s="4"/>
      <c r="ENT84" s="4"/>
      <c r="ENU84" s="4"/>
      <c r="ENV84" s="4"/>
      <c r="ENW84" s="4"/>
      <c r="ENX84" s="4"/>
      <c r="ENY84" s="4"/>
      <c r="ENZ84" s="4"/>
      <c r="EOA84" s="4"/>
      <c r="EOB84" s="4"/>
      <c r="EOC84" s="4"/>
      <c r="EOD84" s="4"/>
      <c r="EOE84" s="4"/>
      <c r="EOF84" s="4"/>
      <c r="EOG84" s="4"/>
      <c r="EOH84" s="4"/>
      <c r="EOI84" s="4"/>
      <c r="EOJ84" s="4"/>
      <c r="EOK84" s="4"/>
      <c r="EOL84" s="4"/>
      <c r="EOM84" s="4"/>
      <c r="EON84" s="4"/>
      <c r="EOO84" s="4"/>
      <c r="EOP84" s="4"/>
      <c r="EOQ84" s="4"/>
      <c r="EOR84" s="4"/>
      <c r="EOS84" s="4"/>
      <c r="EOT84" s="4"/>
      <c r="EOU84" s="4"/>
      <c r="EOV84" s="4"/>
      <c r="EOW84" s="4"/>
      <c r="EOX84" s="4"/>
      <c r="EOY84" s="4"/>
      <c r="EOZ84" s="4"/>
      <c r="EPA84" s="4"/>
      <c r="EPB84" s="4"/>
      <c r="EPC84" s="4"/>
      <c r="EPD84" s="4"/>
      <c r="EPE84" s="4"/>
      <c r="EPF84" s="4"/>
      <c r="EPG84" s="4"/>
      <c r="EPH84" s="4"/>
      <c r="EPI84" s="4"/>
      <c r="EPJ84" s="4"/>
      <c r="EPK84" s="4"/>
      <c r="EPL84" s="4"/>
      <c r="EPM84" s="4"/>
      <c r="EPN84" s="4"/>
      <c r="EPO84" s="4"/>
      <c r="EPP84" s="4"/>
      <c r="EPQ84" s="4"/>
      <c r="EPR84" s="4"/>
      <c r="EPS84" s="4"/>
      <c r="EPT84" s="4"/>
      <c r="EPU84" s="4"/>
      <c r="EPV84" s="4"/>
      <c r="EPW84" s="4"/>
      <c r="EPX84" s="4"/>
      <c r="EPY84" s="4"/>
      <c r="EPZ84" s="4"/>
      <c r="EQA84" s="4"/>
      <c r="EQB84" s="4"/>
      <c r="EQC84" s="4"/>
      <c r="EQD84" s="4"/>
      <c r="EQE84" s="4"/>
      <c r="EQF84" s="4"/>
      <c r="EQG84" s="4"/>
      <c r="EQH84" s="4"/>
      <c r="EQI84" s="4"/>
      <c r="EQJ84" s="4"/>
      <c r="EQK84" s="4"/>
      <c r="EQL84" s="4"/>
      <c r="EQM84" s="4"/>
      <c r="EQN84" s="4"/>
      <c r="EQO84" s="4"/>
      <c r="EQP84" s="4"/>
      <c r="EQQ84" s="4"/>
      <c r="EQR84" s="4"/>
      <c r="EQS84" s="4"/>
      <c r="EQT84" s="4"/>
      <c r="EQU84" s="4"/>
      <c r="EQV84" s="4"/>
      <c r="EQW84" s="4"/>
      <c r="EQX84" s="4"/>
      <c r="EQY84" s="4"/>
      <c r="EQZ84" s="4"/>
      <c r="ERA84" s="4"/>
      <c r="ERB84" s="4"/>
      <c r="ERC84" s="4"/>
      <c r="ERD84" s="4"/>
      <c r="ERE84" s="4"/>
      <c r="ERF84" s="4"/>
      <c r="ERG84" s="4"/>
      <c r="ERH84" s="4"/>
      <c r="ERI84" s="4"/>
      <c r="ERJ84" s="4"/>
      <c r="ERK84" s="4"/>
      <c r="ERL84" s="4"/>
      <c r="ERM84" s="4"/>
      <c r="ERN84" s="4"/>
      <c r="ERO84" s="4"/>
      <c r="ERP84" s="4"/>
      <c r="ERQ84" s="4"/>
      <c r="ERR84" s="4"/>
      <c r="ERS84" s="4"/>
      <c r="ERT84" s="4"/>
      <c r="ERU84" s="4"/>
      <c r="ERV84" s="4"/>
      <c r="ERW84" s="4"/>
      <c r="ERX84" s="4"/>
      <c r="ERY84" s="4"/>
      <c r="ERZ84" s="4"/>
      <c r="ESA84" s="4"/>
      <c r="ESB84" s="4"/>
      <c r="ESC84" s="4"/>
      <c r="ESD84" s="4"/>
      <c r="ESE84" s="4"/>
      <c r="ESF84" s="4"/>
      <c r="ESG84" s="4"/>
      <c r="ESH84" s="4"/>
      <c r="ESI84" s="4"/>
      <c r="ESJ84" s="4"/>
      <c r="ESK84" s="4"/>
      <c r="ESL84" s="4"/>
      <c r="ESM84" s="4"/>
      <c r="ESN84" s="4"/>
      <c r="ESO84" s="4"/>
      <c r="ESP84" s="4"/>
      <c r="ESQ84" s="4"/>
      <c r="ESR84" s="4"/>
      <c r="ESS84" s="4"/>
      <c r="EST84" s="4"/>
      <c r="ESU84" s="4"/>
      <c r="ESV84" s="4"/>
      <c r="ESW84" s="4"/>
      <c r="ESX84" s="4"/>
      <c r="ESY84" s="4"/>
      <c r="ESZ84" s="4"/>
      <c r="ETA84" s="4"/>
      <c r="ETB84" s="4"/>
      <c r="ETC84" s="4"/>
      <c r="ETD84" s="4"/>
      <c r="ETE84" s="4"/>
      <c r="ETF84" s="4"/>
      <c r="ETG84" s="4"/>
      <c r="ETH84" s="4"/>
      <c r="ETI84" s="4"/>
      <c r="ETJ84" s="4"/>
      <c r="ETK84" s="4"/>
      <c r="ETL84" s="4"/>
      <c r="ETM84" s="4"/>
      <c r="ETN84" s="4"/>
      <c r="ETO84" s="4"/>
      <c r="ETP84" s="4"/>
      <c r="ETQ84" s="4"/>
      <c r="ETR84" s="4"/>
      <c r="ETS84" s="4"/>
      <c r="ETT84" s="4"/>
      <c r="ETU84" s="4"/>
      <c r="ETV84" s="4"/>
      <c r="ETW84" s="4"/>
      <c r="ETX84" s="4"/>
      <c r="ETY84" s="4"/>
      <c r="ETZ84" s="4"/>
      <c r="EUA84" s="4"/>
      <c r="EUB84" s="4"/>
      <c r="EUC84" s="4"/>
      <c r="EUD84" s="4"/>
      <c r="EUE84" s="4"/>
      <c r="EUF84" s="4"/>
      <c r="EUG84" s="4"/>
      <c r="EUH84" s="4"/>
      <c r="EUI84" s="4"/>
      <c r="EUJ84" s="4"/>
      <c r="EUK84" s="4"/>
      <c r="EUL84" s="4"/>
      <c r="EUM84" s="4"/>
      <c r="EUN84" s="4"/>
      <c r="EUO84" s="4"/>
      <c r="EUP84" s="4"/>
      <c r="EUQ84" s="4"/>
      <c r="EUR84" s="4"/>
      <c r="EUS84" s="4"/>
      <c r="EUT84" s="4"/>
      <c r="EUU84" s="4"/>
      <c r="EUV84" s="4"/>
      <c r="EUW84" s="4"/>
      <c r="EUX84" s="4"/>
      <c r="EUY84" s="4"/>
      <c r="EUZ84" s="4"/>
      <c r="EVA84" s="4"/>
      <c r="EVB84" s="4"/>
      <c r="EVC84" s="4"/>
      <c r="EVD84" s="4"/>
      <c r="EVE84" s="4"/>
      <c r="EVF84" s="4"/>
      <c r="EVG84" s="4"/>
      <c r="EVH84" s="4"/>
      <c r="EVI84" s="4"/>
      <c r="EVJ84" s="4"/>
      <c r="EVK84" s="4"/>
      <c r="EVL84" s="4"/>
      <c r="EVM84" s="4"/>
      <c r="EVN84" s="4"/>
      <c r="EVO84" s="4"/>
      <c r="EVP84" s="4"/>
      <c r="EVQ84" s="4"/>
      <c r="EVR84" s="4"/>
      <c r="EVS84" s="4"/>
      <c r="EVT84" s="4"/>
      <c r="EVU84" s="4"/>
      <c r="EVV84" s="4"/>
      <c r="EVW84" s="4"/>
      <c r="EVX84" s="4"/>
      <c r="EVY84" s="4"/>
      <c r="EVZ84" s="4"/>
      <c r="EWA84" s="4"/>
      <c r="EWB84" s="4"/>
      <c r="EWC84" s="4"/>
      <c r="EWD84" s="4"/>
      <c r="EWE84" s="4"/>
      <c r="EWF84" s="4"/>
      <c r="EWG84" s="4"/>
      <c r="EWH84" s="4"/>
      <c r="EWI84" s="4"/>
      <c r="EWJ84" s="4"/>
      <c r="EWK84" s="4"/>
      <c r="EWL84" s="4"/>
      <c r="EWM84" s="4"/>
      <c r="EWN84" s="4"/>
      <c r="EWO84" s="4"/>
      <c r="EWP84" s="4"/>
      <c r="EWQ84" s="4"/>
      <c r="EWR84" s="4"/>
      <c r="EWS84" s="4"/>
      <c r="EWT84" s="4"/>
      <c r="EWU84" s="4"/>
      <c r="EWV84" s="4"/>
      <c r="EWW84" s="4"/>
      <c r="EWX84" s="4"/>
      <c r="EWY84" s="4"/>
      <c r="EWZ84" s="4"/>
      <c r="EXA84" s="4"/>
      <c r="EXB84" s="4"/>
      <c r="EXC84" s="4"/>
      <c r="EXD84" s="4"/>
      <c r="EXE84" s="4"/>
      <c r="EXF84" s="4"/>
      <c r="EXG84" s="4"/>
      <c r="EXH84" s="4"/>
      <c r="EXI84" s="4"/>
      <c r="EXJ84" s="4"/>
      <c r="EXK84" s="4"/>
      <c r="EXL84" s="4"/>
      <c r="EXM84" s="4"/>
      <c r="EXN84" s="4"/>
      <c r="EXO84" s="4"/>
      <c r="EXP84" s="4"/>
      <c r="EXQ84" s="4"/>
      <c r="EXR84" s="4"/>
      <c r="EXS84" s="4"/>
      <c r="EXT84" s="4"/>
      <c r="EXU84" s="4"/>
      <c r="EXV84" s="4"/>
      <c r="EXW84" s="4"/>
      <c r="EXX84" s="4"/>
      <c r="EXY84" s="4"/>
      <c r="EXZ84" s="4"/>
      <c r="EYA84" s="4"/>
      <c r="EYB84" s="4"/>
      <c r="EYC84" s="4"/>
      <c r="EYD84" s="4"/>
      <c r="EYE84" s="4"/>
      <c r="EYF84" s="4"/>
      <c r="EYG84" s="4"/>
      <c r="EYH84" s="4"/>
      <c r="EYI84" s="4"/>
      <c r="EYJ84" s="4"/>
      <c r="EYK84" s="4"/>
      <c r="EYL84" s="4"/>
      <c r="EYM84" s="4"/>
      <c r="EYN84" s="4"/>
      <c r="EYO84" s="4"/>
      <c r="EYP84" s="4"/>
      <c r="EYQ84" s="4"/>
      <c r="EYR84" s="4"/>
      <c r="EYS84" s="4"/>
      <c r="EYT84" s="4"/>
      <c r="EYU84" s="4"/>
      <c r="EYV84" s="4"/>
      <c r="EYW84" s="4"/>
      <c r="EYX84" s="4"/>
      <c r="EYY84" s="4"/>
      <c r="EYZ84" s="4"/>
      <c r="EZA84" s="4"/>
      <c r="EZB84" s="4"/>
      <c r="EZC84" s="4"/>
      <c r="EZD84" s="4"/>
      <c r="EZE84" s="4"/>
      <c r="EZF84" s="4"/>
      <c r="EZG84" s="4"/>
      <c r="EZH84" s="4"/>
      <c r="EZI84" s="4"/>
      <c r="EZJ84" s="4"/>
      <c r="EZK84" s="4"/>
      <c r="EZL84" s="4"/>
      <c r="EZM84" s="4"/>
      <c r="EZN84" s="4"/>
      <c r="EZO84" s="4"/>
      <c r="EZP84" s="4"/>
      <c r="EZQ84" s="4"/>
      <c r="EZR84" s="4"/>
      <c r="EZS84" s="4"/>
      <c r="EZT84" s="4"/>
      <c r="EZU84" s="4"/>
      <c r="EZV84" s="4"/>
      <c r="EZW84" s="4"/>
      <c r="EZX84" s="4"/>
      <c r="EZY84" s="4"/>
      <c r="EZZ84" s="4"/>
      <c r="FAA84" s="4"/>
      <c r="FAB84" s="4"/>
      <c r="FAC84" s="4"/>
      <c r="FAD84" s="4"/>
      <c r="FAE84" s="4"/>
      <c r="FAF84" s="4"/>
      <c r="FAG84" s="4"/>
      <c r="FAH84" s="4"/>
      <c r="FAI84" s="4"/>
      <c r="FAJ84" s="4"/>
      <c r="FAK84" s="4"/>
      <c r="FAL84" s="4"/>
      <c r="FAM84" s="4"/>
      <c r="FAN84" s="4"/>
      <c r="FAO84" s="4"/>
      <c r="FAP84" s="4"/>
      <c r="FAQ84" s="4"/>
      <c r="FAR84" s="4"/>
      <c r="FAS84" s="4"/>
      <c r="FAT84" s="4"/>
      <c r="FAU84" s="4"/>
      <c r="FAV84" s="4"/>
      <c r="FAW84" s="4"/>
      <c r="FAX84" s="4"/>
      <c r="FAY84" s="4"/>
      <c r="FAZ84" s="4"/>
      <c r="FBA84" s="4"/>
      <c r="FBB84" s="4"/>
      <c r="FBC84" s="4"/>
      <c r="FBD84" s="4"/>
      <c r="FBE84" s="4"/>
      <c r="FBF84" s="4"/>
      <c r="FBG84" s="4"/>
      <c r="FBH84" s="4"/>
      <c r="FBI84" s="4"/>
      <c r="FBJ84" s="4"/>
      <c r="FBK84" s="4"/>
      <c r="FBL84" s="4"/>
      <c r="FBM84" s="4"/>
      <c r="FBN84" s="4"/>
      <c r="FBO84" s="4"/>
      <c r="FBP84" s="4"/>
      <c r="FBQ84" s="4"/>
      <c r="FBR84" s="4"/>
      <c r="FBS84" s="4"/>
      <c r="FBT84" s="4"/>
      <c r="FBU84" s="4"/>
      <c r="FBV84" s="4"/>
      <c r="FBW84" s="4"/>
      <c r="FBX84" s="4"/>
      <c r="FBY84" s="4"/>
      <c r="FBZ84" s="4"/>
      <c r="FCA84" s="4"/>
      <c r="FCB84" s="4"/>
      <c r="FCC84" s="4"/>
      <c r="FCD84" s="4"/>
      <c r="FCE84" s="4"/>
      <c r="FCF84" s="4"/>
      <c r="FCG84" s="4"/>
      <c r="FCH84" s="4"/>
      <c r="FCI84" s="4"/>
      <c r="FCJ84" s="4"/>
      <c r="FCK84" s="4"/>
      <c r="FCL84" s="4"/>
      <c r="FCM84" s="4"/>
      <c r="FCN84" s="4"/>
      <c r="FCO84" s="4"/>
      <c r="FCP84" s="4"/>
      <c r="FCQ84" s="4"/>
      <c r="FCR84" s="4"/>
      <c r="FCS84" s="4"/>
      <c r="FCT84" s="4"/>
      <c r="FCU84" s="4"/>
      <c r="FCV84" s="4"/>
      <c r="FCW84" s="4"/>
      <c r="FCX84" s="4"/>
      <c r="FCY84" s="4"/>
      <c r="FCZ84" s="4"/>
      <c r="FDA84" s="4"/>
      <c r="FDB84" s="4"/>
      <c r="FDC84" s="4"/>
      <c r="FDD84" s="4"/>
      <c r="FDE84" s="4"/>
      <c r="FDF84" s="4"/>
      <c r="FDG84" s="4"/>
      <c r="FDH84" s="4"/>
      <c r="FDI84" s="4"/>
      <c r="FDJ84" s="4"/>
      <c r="FDK84" s="4"/>
      <c r="FDL84" s="4"/>
      <c r="FDM84" s="4"/>
      <c r="FDN84" s="4"/>
      <c r="FDO84" s="4"/>
      <c r="FDP84" s="4"/>
      <c r="FDQ84" s="4"/>
      <c r="FDR84" s="4"/>
      <c r="FDS84" s="4"/>
      <c r="FDT84" s="4"/>
      <c r="FDU84" s="4"/>
      <c r="FDV84" s="4"/>
      <c r="FDW84" s="4"/>
      <c r="FDX84" s="4"/>
      <c r="FDY84" s="4"/>
      <c r="FDZ84" s="4"/>
      <c r="FEA84" s="4"/>
      <c r="FEB84" s="4"/>
      <c r="FEC84" s="4"/>
      <c r="FED84" s="4"/>
      <c r="FEE84" s="4"/>
      <c r="FEF84" s="4"/>
      <c r="FEG84" s="4"/>
      <c r="FEH84" s="4"/>
      <c r="FEI84" s="4"/>
      <c r="FEJ84" s="4"/>
      <c r="FEK84" s="4"/>
      <c r="FEL84" s="4"/>
      <c r="FEM84" s="4"/>
      <c r="FEN84" s="4"/>
      <c r="FEO84" s="4"/>
      <c r="FEP84" s="4"/>
      <c r="FEQ84" s="4"/>
      <c r="FER84" s="4"/>
      <c r="FES84" s="4"/>
      <c r="FET84" s="4"/>
      <c r="FEU84" s="4"/>
      <c r="FEV84" s="4"/>
      <c r="FEW84" s="4"/>
      <c r="FEX84" s="4"/>
      <c r="FEY84" s="4"/>
      <c r="FEZ84" s="4"/>
      <c r="FFA84" s="4"/>
      <c r="FFB84" s="4"/>
      <c r="FFC84" s="4"/>
      <c r="FFD84" s="4"/>
      <c r="FFE84" s="4"/>
      <c r="FFF84" s="4"/>
      <c r="FFG84" s="4"/>
      <c r="FFH84" s="4"/>
      <c r="FFI84" s="4"/>
      <c r="FFJ84" s="4"/>
      <c r="FFK84" s="4"/>
      <c r="FFL84" s="4"/>
      <c r="FFM84" s="4"/>
      <c r="FFN84" s="4"/>
      <c r="FFO84" s="4"/>
      <c r="FFP84" s="4"/>
      <c r="FFQ84" s="4"/>
      <c r="FFR84" s="4"/>
      <c r="FFS84" s="4"/>
      <c r="FFT84" s="4"/>
      <c r="FFU84" s="4"/>
      <c r="FFV84" s="4"/>
      <c r="FFW84" s="4"/>
      <c r="FFX84" s="4"/>
      <c r="FFY84" s="4"/>
      <c r="FFZ84" s="4"/>
      <c r="FGA84" s="4"/>
      <c r="FGB84" s="4"/>
      <c r="FGC84" s="4"/>
      <c r="FGD84" s="4"/>
      <c r="FGE84" s="4"/>
      <c r="FGF84" s="4"/>
      <c r="FGG84" s="4"/>
      <c r="FGH84" s="4"/>
      <c r="FGI84" s="4"/>
      <c r="FGJ84" s="4"/>
      <c r="FGK84" s="4"/>
      <c r="FGL84" s="4"/>
      <c r="FGM84" s="4"/>
      <c r="FGN84" s="4"/>
      <c r="FGO84" s="4"/>
      <c r="FGP84" s="4"/>
      <c r="FGQ84" s="4"/>
      <c r="FGR84" s="4"/>
      <c r="FGS84" s="4"/>
      <c r="FGT84" s="4"/>
      <c r="FGU84" s="4"/>
      <c r="FGV84" s="4"/>
      <c r="FGW84" s="4"/>
      <c r="FGX84" s="4"/>
      <c r="FGY84" s="4"/>
      <c r="FGZ84" s="4"/>
      <c r="FHA84" s="4"/>
      <c r="FHB84" s="4"/>
      <c r="FHC84" s="4"/>
      <c r="FHD84" s="4"/>
      <c r="FHE84" s="4"/>
      <c r="FHF84" s="4"/>
      <c r="FHG84" s="4"/>
      <c r="FHH84" s="4"/>
      <c r="FHI84" s="4"/>
      <c r="FHJ84" s="4"/>
      <c r="FHK84" s="4"/>
      <c r="FHL84" s="4"/>
      <c r="FHM84" s="4"/>
      <c r="FHN84" s="4"/>
      <c r="FHO84" s="4"/>
      <c r="FHP84" s="4"/>
      <c r="FHQ84" s="4"/>
      <c r="FHR84" s="4"/>
      <c r="FHS84" s="4"/>
      <c r="FHT84" s="4"/>
      <c r="FHU84" s="4"/>
      <c r="FHV84" s="4"/>
      <c r="FHW84" s="4"/>
      <c r="FHX84" s="4"/>
      <c r="FHY84" s="4"/>
      <c r="FHZ84" s="4"/>
      <c r="FIA84" s="4"/>
      <c r="FIB84" s="4"/>
      <c r="FIC84" s="4"/>
      <c r="FID84" s="4"/>
      <c r="FIE84" s="4"/>
      <c r="FIF84" s="4"/>
      <c r="FIG84" s="4"/>
      <c r="FIH84" s="4"/>
      <c r="FII84" s="4"/>
      <c r="FIJ84" s="4"/>
      <c r="FIK84" s="4"/>
      <c r="FIL84" s="4"/>
      <c r="FIM84" s="4"/>
      <c r="FIN84" s="4"/>
      <c r="FIO84" s="4"/>
      <c r="FIP84" s="4"/>
      <c r="FIQ84" s="4"/>
      <c r="FIR84" s="4"/>
      <c r="FIS84" s="4"/>
      <c r="FIT84" s="4"/>
      <c r="FIU84" s="4"/>
      <c r="FIV84" s="4"/>
      <c r="FIW84" s="4"/>
      <c r="FIX84" s="4"/>
      <c r="FIY84" s="4"/>
      <c r="FIZ84" s="4"/>
      <c r="FJA84" s="4"/>
      <c r="FJB84" s="4"/>
      <c r="FJC84" s="4"/>
      <c r="FJD84" s="4"/>
      <c r="FJE84" s="4"/>
      <c r="FJF84" s="4"/>
      <c r="FJG84" s="4"/>
      <c r="FJH84" s="4"/>
      <c r="FJI84" s="4"/>
      <c r="FJJ84" s="4"/>
      <c r="FJK84" s="4"/>
      <c r="FJL84" s="4"/>
      <c r="FJM84" s="4"/>
      <c r="FJN84" s="4"/>
      <c r="FJO84" s="4"/>
      <c r="FJP84" s="4"/>
      <c r="FJQ84" s="4"/>
      <c r="FJR84" s="4"/>
      <c r="FJS84" s="4"/>
      <c r="FJT84" s="4"/>
      <c r="FJU84" s="4"/>
      <c r="FJV84" s="4"/>
      <c r="FJW84" s="4"/>
      <c r="FJX84" s="4"/>
      <c r="FJY84" s="4"/>
      <c r="FJZ84" s="4"/>
      <c r="FKA84" s="4"/>
      <c r="FKB84" s="4"/>
      <c r="FKC84" s="4"/>
      <c r="FKD84" s="4"/>
      <c r="FKE84" s="4"/>
      <c r="FKF84" s="4"/>
      <c r="FKG84" s="4"/>
      <c r="FKH84" s="4"/>
      <c r="FKI84" s="4"/>
      <c r="FKJ84" s="4"/>
      <c r="FKK84" s="4"/>
      <c r="FKL84" s="4"/>
      <c r="FKM84" s="4"/>
      <c r="FKN84" s="4"/>
      <c r="FKO84" s="4"/>
      <c r="FKP84" s="4"/>
      <c r="FKQ84" s="4"/>
      <c r="FKR84" s="4"/>
      <c r="FKS84" s="4"/>
      <c r="FKT84" s="4"/>
      <c r="FKU84" s="4"/>
      <c r="FKV84" s="4"/>
      <c r="FKW84" s="4"/>
      <c r="FKX84" s="4"/>
      <c r="FKY84" s="4"/>
      <c r="FKZ84" s="4"/>
      <c r="FLA84" s="4"/>
      <c r="FLB84" s="4"/>
      <c r="FLC84" s="4"/>
      <c r="FLD84" s="4"/>
      <c r="FLE84" s="4"/>
      <c r="FLF84" s="4"/>
      <c r="FLG84" s="4"/>
      <c r="FLH84" s="4"/>
      <c r="FLI84" s="4"/>
      <c r="FLJ84" s="4"/>
      <c r="FLK84" s="4"/>
      <c r="FLL84" s="4"/>
      <c r="FLM84" s="4"/>
      <c r="FLN84" s="4"/>
      <c r="FLO84" s="4"/>
      <c r="FLP84" s="4"/>
      <c r="FLQ84" s="4"/>
      <c r="FLR84" s="4"/>
      <c r="FLS84" s="4"/>
      <c r="FLT84" s="4"/>
      <c r="FLU84" s="4"/>
      <c r="FLV84" s="4"/>
      <c r="FLW84" s="4"/>
      <c r="FLX84" s="4"/>
      <c r="FLY84" s="4"/>
      <c r="FLZ84" s="4"/>
      <c r="FMA84" s="4"/>
      <c r="FMB84" s="4"/>
      <c r="FMC84" s="4"/>
      <c r="FMD84" s="4"/>
      <c r="FME84" s="4"/>
      <c r="FMF84" s="4"/>
      <c r="FMG84" s="4"/>
      <c r="FMH84" s="4"/>
      <c r="FMI84" s="4"/>
      <c r="FMJ84" s="4"/>
      <c r="FMK84" s="4"/>
      <c r="FML84" s="4"/>
      <c r="FMM84" s="4"/>
      <c r="FMN84" s="4"/>
      <c r="FMO84" s="4"/>
      <c r="FMP84" s="4"/>
      <c r="FMQ84" s="4"/>
      <c r="FMR84" s="4"/>
      <c r="FMS84" s="4"/>
      <c r="FMT84" s="4"/>
      <c r="FMU84" s="4"/>
      <c r="FMV84" s="4"/>
      <c r="FMW84" s="4"/>
      <c r="FMX84" s="4"/>
      <c r="FMY84" s="4"/>
      <c r="FMZ84" s="4"/>
      <c r="FNA84" s="4"/>
      <c r="FNB84" s="4"/>
      <c r="FNC84" s="4"/>
      <c r="FND84" s="4"/>
      <c r="FNE84" s="4"/>
      <c r="FNF84" s="4"/>
      <c r="FNG84" s="4"/>
      <c r="FNH84" s="4"/>
      <c r="FNI84" s="4"/>
      <c r="FNJ84" s="4"/>
      <c r="FNK84" s="4"/>
      <c r="FNL84" s="4"/>
      <c r="FNM84" s="4"/>
      <c r="FNN84" s="4"/>
      <c r="FNO84" s="4"/>
      <c r="FNP84" s="4"/>
      <c r="FNQ84" s="4"/>
      <c r="FNR84" s="4"/>
      <c r="FNS84" s="4"/>
      <c r="FNT84" s="4"/>
      <c r="FNU84" s="4"/>
      <c r="FNV84" s="4"/>
      <c r="FNW84" s="4"/>
      <c r="FNX84" s="4"/>
      <c r="FNY84" s="4"/>
      <c r="FNZ84" s="4"/>
      <c r="FOA84" s="4"/>
      <c r="FOB84" s="4"/>
      <c r="FOC84" s="4"/>
      <c r="FOD84" s="4"/>
      <c r="FOE84" s="4"/>
      <c r="FOF84" s="4"/>
      <c r="FOG84" s="4"/>
      <c r="FOH84" s="4"/>
      <c r="FOI84" s="4"/>
      <c r="FOJ84" s="4"/>
      <c r="FOK84" s="4"/>
      <c r="FOL84" s="4"/>
      <c r="FOM84" s="4"/>
      <c r="FON84" s="4"/>
      <c r="FOO84" s="4"/>
      <c r="FOP84" s="4"/>
      <c r="FOQ84" s="4"/>
      <c r="FOR84" s="4"/>
      <c r="FOS84" s="4"/>
      <c r="FOT84" s="4"/>
      <c r="FOU84" s="4"/>
      <c r="FOV84" s="4"/>
      <c r="FOW84" s="4"/>
      <c r="FOX84" s="4"/>
      <c r="FOY84" s="4"/>
      <c r="FOZ84" s="4"/>
      <c r="FPA84" s="4"/>
      <c r="FPB84" s="4"/>
      <c r="FPC84" s="4"/>
      <c r="FPD84" s="4"/>
      <c r="FPE84" s="4"/>
      <c r="FPF84" s="4"/>
      <c r="FPG84" s="4"/>
      <c r="FPH84" s="4"/>
      <c r="FPI84" s="4"/>
      <c r="FPJ84" s="4"/>
      <c r="FPK84" s="4"/>
      <c r="FPL84" s="4"/>
      <c r="FPM84" s="4"/>
      <c r="FPN84" s="4"/>
      <c r="FPO84" s="4"/>
      <c r="FPP84" s="4"/>
      <c r="FPQ84" s="4"/>
      <c r="FPR84" s="4"/>
      <c r="FPS84" s="4"/>
      <c r="FPT84" s="4"/>
      <c r="FPU84" s="4"/>
      <c r="FPV84" s="4"/>
      <c r="FPW84" s="4"/>
      <c r="FPX84" s="4"/>
      <c r="FPY84" s="4"/>
      <c r="FPZ84" s="4"/>
      <c r="FQA84" s="4"/>
      <c r="FQB84" s="4"/>
      <c r="FQC84" s="4"/>
      <c r="FQD84" s="4"/>
      <c r="FQE84" s="4"/>
      <c r="FQF84" s="4"/>
      <c r="FQG84" s="4"/>
      <c r="FQH84" s="4"/>
      <c r="FQI84" s="4"/>
      <c r="FQJ84" s="4"/>
      <c r="FQK84" s="4"/>
      <c r="FQL84" s="4"/>
      <c r="FQM84" s="4"/>
      <c r="FQN84" s="4"/>
      <c r="FQO84" s="4"/>
      <c r="FQP84" s="4"/>
      <c r="FQQ84" s="4"/>
      <c r="FQR84" s="4"/>
      <c r="FQS84" s="4"/>
      <c r="FQT84" s="4"/>
      <c r="FQU84" s="4"/>
      <c r="FQV84" s="4"/>
      <c r="FQW84" s="4"/>
      <c r="FQX84" s="4"/>
      <c r="FQY84" s="4"/>
      <c r="FQZ84" s="4"/>
      <c r="FRA84" s="4"/>
      <c r="FRB84" s="4"/>
      <c r="FRC84" s="4"/>
      <c r="FRD84" s="4"/>
      <c r="FRE84" s="4"/>
      <c r="FRF84" s="4"/>
      <c r="FRG84" s="4"/>
      <c r="FRH84" s="4"/>
      <c r="FRI84" s="4"/>
      <c r="FRJ84" s="4"/>
      <c r="FRK84" s="4"/>
      <c r="FRL84" s="4"/>
      <c r="FRM84" s="4"/>
      <c r="FRN84" s="4"/>
      <c r="FRO84" s="4"/>
      <c r="FRP84" s="4"/>
      <c r="FRQ84" s="4"/>
      <c r="FRR84" s="4"/>
      <c r="FRS84" s="4"/>
      <c r="FRT84" s="4"/>
      <c r="FRU84" s="4"/>
      <c r="FRV84" s="4"/>
      <c r="FRW84" s="4"/>
      <c r="FRX84" s="4"/>
      <c r="FRY84" s="4"/>
      <c r="FRZ84" s="4"/>
      <c r="FSA84" s="4"/>
      <c r="FSB84" s="4"/>
      <c r="FSC84" s="4"/>
      <c r="FSD84" s="4"/>
      <c r="FSE84" s="4"/>
      <c r="FSF84" s="4"/>
      <c r="FSG84" s="4"/>
      <c r="FSH84" s="4"/>
      <c r="FSI84" s="4"/>
      <c r="FSJ84" s="4"/>
      <c r="FSK84" s="4"/>
      <c r="FSL84" s="4"/>
      <c r="FSM84" s="4"/>
      <c r="FSN84" s="4"/>
      <c r="FSO84" s="4"/>
      <c r="FSP84" s="4"/>
      <c r="FSQ84" s="4"/>
      <c r="FSR84" s="4"/>
      <c r="FSS84" s="4"/>
      <c r="FST84" s="4"/>
      <c r="FSU84" s="4"/>
      <c r="FSV84" s="4"/>
      <c r="FSW84" s="4"/>
      <c r="FSX84" s="4"/>
      <c r="FSY84" s="4"/>
      <c r="FSZ84" s="4"/>
      <c r="FTA84" s="4"/>
      <c r="FTB84" s="4"/>
      <c r="FTC84" s="4"/>
      <c r="FTD84" s="4"/>
      <c r="FTE84" s="4"/>
      <c r="FTF84" s="4"/>
      <c r="FTG84" s="4"/>
      <c r="FTH84" s="4"/>
      <c r="FTI84" s="4"/>
      <c r="FTJ84" s="4"/>
      <c r="FTK84" s="4"/>
      <c r="FTL84" s="4"/>
      <c r="FTM84" s="4"/>
      <c r="FTN84" s="4"/>
      <c r="FTO84" s="4"/>
      <c r="FTP84" s="4"/>
      <c r="FTQ84" s="4"/>
      <c r="FTR84" s="4"/>
      <c r="FTS84" s="4"/>
      <c r="FTT84" s="4"/>
      <c r="FTU84" s="4"/>
      <c r="FTV84" s="4"/>
      <c r="FTW84" s="4"/>
      <c r="FTX84" s="4"/>
      <c r="FTY84" s="4"/>
      <c r="FTZ84" s="4"/>
      <c r="FUA84" s="4"/>
      <c r="FUB84" s="4"/>
      <c r="FUC84" s="4"/>
      <c r="FUD84" s="4"/>
      <c r="FUE84" s="4"/>
      <c r="FUF84" s="4"/>
      <c r="FUG84" s="4"/>
      <c r="FUH84" s="4"/>
      <c r="FUI84" s="4"/>
      <c r="FUJ84" s="4"/>
      <c r="FUK84" s="4"/>
      <c r="FUL84" s="4"/>
      <c r="FUM84" s="4"/>
      <c r="FUN84" s="4"/>
      <c r="FUO84" s="4"/>
      <c r="FUP84" s="4"/>
      <c r="FUQ84" s="4"/>
      <c r="FUR84" s="4"/>
      <c r="FUS84" s="4"/>
    </row>
    <row r="85" spans="1:4621" s="143" customFormat="1">
      <c r="A85" s="144" t="s">
        <v>87</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40"/>
      <c r="AA85" s="140"/>
      <c r="AB85" s="140"/>
      <c r="AC85" s="141"/>
      <c r="AD85" s="142">
        <f>ROW()</f>
        <v>85</v>
      </c>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c r="AML85" s="4"/>
      <c r="AMM85" s="4"/>
      <c r="AMN85" s="4"/>
      <c r="AMO85" s="4"/>
      <c r="AMP85" s="4"/>
      <c r="AMQ85" s="4"/>
      <c r="AMR85" s="4"/>
      <c r="AMS85" s="4"/>
      <c r="AMT85" s="4"/>
      <c r="AMU85" s="4"/>
      <c r="AMV85" s="4"/>
      <c r="AMW85" s="4"/>
      <c r="AMX85" s="4"/>
      <c r="AMY85" s="4"/>
      <c r="AMZ85" s="4"/>
      <c r="ANA85" s="4"/>
      <c r="ANB85" s="4"/>
      <c r="ANC85" s="4"/>
      <c r="AND85" s="4"/>
      <c r="ANE85" s="4"/>
      <c r="ANF85" s="4"/>
      <c r="ANG85" s="4"/>
      <c r="ANH85" s="4"/>
      <c r="ANI85" s="4"/>
      <c r="ANJ85" s="4"/>
      <c r="ANK85" s="4"/>
      <c r="ANL85" s="4"/>
      <c r="ANM85" s="4"/>
      <c r="ANN85" s="4"/>
      <c r="ANO85" s="4"/>
      <c r="ANP85" s="4"/>
      <c r="ANQ85" s="4"/>
      <c r="ANR85" s="4"/>
      <c r="ANS85" s="4"/>
      <c r="ANT85" s="4"/>
      <c r="ANU85" s="4"/>
      <c r="ANV85" s="4"/>
      <c r="ANW85" s="4"/>
      <c r="ANX85" s="4"/>
      <c r="ANY85" s="4"/>
      <c r="ANZ85" s="4"/>
      <c r="AOA85" s="4"/>
      <c r="AOB85" s="4"/>
      <c r="AOC85" s="4"/>
      <c r="AOD85" s="4"/>
      <c r="AOE85" s="4"/>
      <c r="AOF85" s="4"/>
      <c r="AOG85" s="4"/>
      <c r="AOH85" s="4"/>
      <c r="AOI85" s="4"/>
      <c r="AOJ85" s="4"/>
      <c r="AOK85" s="4"/>
      <c r="AOL85" s="4"/>
      <c r="AOM85" s="4"/>
      <c r="AON85" s="4"/>
      <c r="AOO85" s="4"/>
      <c r="AOP85" s="4"/>
      <c r="AOQ85" s="4"/>
      <c r="AOR85" s="4"/>
      <c r="AOS85" s="4"/>
      <c r="AOT85" s="4"/>
      <c r="AOU85" s="4"/>
      <c r="AOV85" s="4"/>
      <c r="AOW85" s="4"/>
      <c r="AOX85" s="4"/>
      <c r="AOY85" s="4"/>
      <c r="AOZ85" s="4"/>
      <c r="APA85" s="4"/>
      <c r="APB85" s="4"/>
      <c r="APC85" s="4"/>
      <c r="APD85" s="4"/>
      <c r="APE85" s="4"/>
      <c r="APF85" s="4"/>
      <c r="APG85" s="4"/>
      <c r="APH85" s="4"/>
      <c r="API85" s="4"/>
      <c r="APJ85" s="4"/>
      <c r="APK85" s="4"/>
      <c r="APL85" s="4"/>
      <c r="APM85" s="4"/>
      <c r="APN85" s="4"/>
      <c r="APO85" s="4"/>
      <c r="APP85" s="4"/>
      <c r="APQ85" s="4"/>
      <c r="APR85" s="4"/>
      <c r="APS85" s="4"/>
      <c r="APT85" s="4"/>
      <c r="APU85" s="4"/>
      <c r="APV85" s="4"/>
      <c r="APW85" s="4"/>
      <c r="APX85" s="4"/>
      <c r="APY85" s="4"/>
      <c r="APZ85" s="4"/>
      <c r="AQA85" s="4"/>
      <c r="AQB85" s="4"/>
      <c r="AQC85" s="4"/>
      <c r="AQD85" s="4"/>
      <c r="AQE85" s="4"/>
      <c r="AQF85" s="4"/>
      <c r="AQG85" s="4"/>
      <c r="AQH85" s="4"/>
      <c r="AQI85" s="4"/>
      <c r="AQJ85" s="4"/>
      <c r="AQK85" s="4"/>
      <c r="AQL85" s="4"/>
      <c r="AQM85" s="4"/>
      <c r="AQN85" s="4"/>
      <c r="AQO85" s="4"/>
      <c r="AQP85" s="4"/>
      <c r="AQQ85" s="4"/>
      <c r="AQR85" s="4"/>
      <c r="AQS85" s="4"/>
      <c r="AQT85" s="4"/>
      <c r="AQU85" s="4"/>
      <c r="AQV85" s="4"/>
      <c r="AQW85" s="4"/>
      <c r="AQX85" s="4"/>
      <c r="AQY85" s="4"/>
      <c r="AQZ85" s="4"/>
      <c r="ARA85" s="4"/>
      <c r="ARB85" s="4"/>
      <c r="ARC85" s="4"/>
      <c r="ARD85" s="4"/>
      <c r="ARE85" s="4"/>
      <c r="ARF85" s="4"/>
      <c r="ARG85" s="4"/>
      <c r="ARH85" s="4"/>
      <c r="ARI85" s="4"/>
      <c r="ARJ85" s="4"/>
      <c r="ARK85" s="4"/>
      <c r="ARL85" s="4"/>
      <c r="ARM85" s="4"/>
      <c r="ARN85" s="4"/>
      <c r="ARO85" s="4"/>
      <c r="ARP85" s="4"/>
      <c r="ARQ85" s="4"/>
      <c r="ARR85" s="4"/>
      <c r="ARS85" s="4"/>
      <c r="ART85" s="4"/>
      <c r="ARU85" s="4"/>
      <c r="ARV85" s="4"/>
      <c r="ARW85" s="4"/>
      <c r="ARX85" s="4"/>
      <c r="ARY85" s="4"/>
      <c r="ARZ85" s="4"/>
      <c r="ASA85" s="4"/>
      <c r="ASB85" s="4"/>
      <c r="ASC85" s="4"/>
      <c r="ASD85" s="4"/>
      <c r="ASE85" s="4"/>
      <c r="ASF85" s="4"/>
      <c r="ASG85" s="4"/>
      <c r="ASH85" s="4"/>
      <c r="ASI85" s="4"/>
      <c r="ASJ85" s="4"/>
      <c r="ASK85" s="4"/>
      <c r="ASL85" s="4"/>
      <c r="ASM85" s="4"/>
      <c r="ASN85" s="4"/>
      <c r="ASO85" s="4"/>
      <c r="ASP85" s="4"/>
      <c r="ASQ85" s="4"/>
      <c r="ASR85" s="4"/>
      <c r="ASS85" s="4"/>
      <c r="AST85" s="4"/>
      <c r="ASU85" s="4"/>
      <c r="ASV85" s="4"/>
      <c r="ASW85" s="4"/>
      <c r="ASX85" s="4"/>
      <c r="ASY85" s="4"/>
      <c r="ASZ85" s="4"/>
      <c r="ATA85" s="4"/>
      <c r="ATB85" s="4"/>
      <c r="ATC85" s="4"/>
      <c r="ATD85" s="4"/>
      <c r="ATE85" s="4"/>
      <c r="ATF85" s="4"/>
      <c r="ATG85" s="4"/>
      <c r="ATH85" s="4"/>
      <c r="ATI85" s="4"/>
      <c r="ATJ85" s="4"/>
      <c r="ATK85" s="4"/>
      <c r="ATL85" s="4"/>
      <c r="ATM85" s="4"/>
      <c r="ATN85" s="4"/>
      <c r="ATO85" s="4"/>
      <c r="ATP85" s="4"/>
      <c r="ATQ85" s="4"/>
      <c r="ATR85" s="4"/>
      <c r="ATS85" s="4"/>
      <c r="ATT85" s="4"/>
      <c r="ATU85" s="4"/>
      <c r="ATV85" s="4"/>
      <c r="ATW85" s="4"/>
      <c r="ATX85" s="4"/>
      <c r="ATY85" s="4"/>
      <c r="ATZ85" s="4"/>
      <c r="AUA85" s="4"/>
      <c r="AUB85" s="4"/>
      <c r="AUC85" s="4"/>
      <c r="AUD85" s="4"/>
      <c r="AUE85" s="4"/>
      <c r="AUF85" s="4"/>
      <c r="AUG85" s="4"/>
      <c r="AUH85" s="4"/>
      <c r="AUI85" s="4"/>
      <c r="AUJ85" s="4"/>
      <c r="AUK85" s="4"/>
      <c r="AUL85" s="4"/>
      <c r="AUM85" s="4"/>
      <c r="AUN85" s="4"/>
      <c r="AUO85" s="4"/>
      <c r="AUP85" s="4"/>
      <c r="AUQ85" s="4"/>
      <c r="AUR85" s="4"/>
      <c r="AUS85" s="4"/>
      <c r="AUT85" s="4"/>
      <c r="AUU85" s="4"/>
      <c r="AUV85" s="4"/>
      <c r="AUW85" s="4"/>
      <c r="AUX85" s="4"/>
      <c r="AUY85" s="4"/>
      <c r="AUZ85" s="4"/>
      <c r="AVA85" s="4"/>
      <c r="AVB85" s="4"/>
      <c r="AVC85" s="4"/>
      <c r="AVD85" s="4"/>
      <c r="AVE85" s="4"/>
      <c r="AVF85" s="4"/>
      <c r="AVG85" s="4"/>
      <c r="AVH85" s="4"/>
      <c r="AVI85" s="4"/>
      <c r="AVJ85" s="4"/>
      <c r="AVK85" s="4"/>
      <c r="AVL85" s="4"/>
      <c r="AVM85" s="4"/>
      <c r="AVN85" s="4"/>
      <c r="AVO85" s="4"/>
      <c r="AVP85" s="4"/>
      <c r="AVQ85" s="4"/>
      <c r="AVR85" s="4"/>
      <c r="AVS85" s="4"/>
      <c r="AVT85" s="4"/>
      <c r="AVU85" s="4"/>
      <c r="AVV85" s="4"/>
      <c r="AVW85" s="4"/>
      <c r="AVX85" s="4"/>
      <c r="AVY85" s="4"/>
      <c r="AVZ85" s="4"/>
      <c r="AWA85" s="4"/>
      <c r="AWB85" s="4"/>
      <c r="AWC85" s="4"/>
      <c r="AWD85" s="4"/>
      <c r="AWE85" s="4"/>
      <c r="AWF85" s="4"/>
      <c r="AWG85" s="4"/>
      <c r="AWH85" s="4"/>
      <c r="AWI85" s="4"/>
      <c r="AWJ85" s="4"/>
      <c r="AWK85" s="4"/>
      <c r="AWL85" s="4"/>
      <c r="AWM85" s="4"/>
      <c r="AWN85" s="4"/>
      <c r="AWO85" s="4"/>
      <c r="AWP85" s="4"/>
      <c r="AWQ85" s="4"/>
      <c r="AWR85" s="4"/>
      <c r="AWS85" s="4"/>
      <c r="AWT85" s="4"/>
      <c r="AWU85" s="4"/>
      <c r="AWV85" s="4"/>
      <c r="AWW85" s="4"/>
      <c r="AWX85" s="4"/>
      <c r="AWY85" s="4"/>
      <c r="AWZ85" s="4"/>
      <c r="AXA85" s="4"/>
      <c r="AXB85" s="4"/>
      <c r="AXC85" s="4"/>
      <c r="AXD85" s="4"/>
      <c r="AXE85" s="4"/>
      <c r="AXF85" s="4"/>
      <c r="AXG85" s="4"/>
      <c r="AXH85" s="4"/>
      <c r="AXI85" s="4"/>
      <c r="AXJ85" s="4"/>
      <c r="AXK85" s="4"/>
      <c r="AXL85" s="4"/>
      <c r="AXM85" s="4"/>
      <c r="AXN85" s="4"/>
      <c r="AXO85" s="4"/>
      <c r="AXP85" s="4"/>
      <c r="AXQ85" s="4"/>
      <c r="AXR85" s="4"/>
      <c r="AXS85" s="4"/>
      <c r="AXT85" s="4"/>
      <c r="AXU85" s="4"/>
      <c r="AXV85" s="4"/>
      <c r="AXW85" s="4"/>
      <c r="AXX85" s="4"/>
      <c r="AXY85" s="4"/>
      <c r="AXZ85" s="4"/>
      <c r="AYA85" s="4"/>
      <c r="AYB85" s="4"/>
      <c r="AYC85" s="4"/>
      <c r="AYD85" s="4"/>
      <c r="AYE85" s="4"/>
      <c r="AYF85" s="4"/>
      <c r="AYG85" s="4"/>
      <c r="AYH85" s="4"/>
      <c r="AYI85" s="4"/>
      <c r="AYJ85" s="4"/>
      <c r="AYK85" s="4"/>
      <c r="AYL85" s="4"/>
      <c r="AYM85" s="4"/>
      <c r="AYN85" s="4"/>
      <c r="AYO85" s="4"/>
      <c r="AYP85" s="4"/>
      <c r="AYQ85" s="4"/>
      <c r="AYR85" s="4"/>
      <c r="AYS85" s="4"/>
      <c r="AYT85" s="4"/>
      <c r="AYU85" s="4"/>
      <c r="AYV85" s="4"/>
      <c r="AYW85" s="4"/>
      <c r="AYX85" s="4"/>
      <c r="AYY85" s="4"/>
      <c r="AYZ85" s="4"/>
      <c r="AZA85" s="4"/>
      <c r="AZB85" s="4"/>
      <c r="AZC85" s="4"/>
      <c r="AZD85" s="4"/>
      <c r="AZE85" s="4"/>
      <c r="AZF85" s="4"/>
      <c r="AZG85" s="4"/>
      <c r="AZH85" s="4"/>
      <c r="AZI85" s="4"/>
      <c r="AZJ85" s="4"/>
      <c r="AZK85" s="4"/>
      <c r="AZL85" s="4"/>
      <c r="AZM85" s="4"/>
      <c r="AZN85" s="4"/>
      <c r="AZO85" s="4"/>
      <c r="AZP85" s="4"/>
      <c r="AZQ85" s="4"/>
      <c r="AZR85" s="4"/>
      <c r="AZS85" s="4"/>
      <c r="AZT85" s="4"/>
      <c r="AZU85" s="4"/>
      <c r="AZV85" s="4"/>
      <c r="AZW85" s="4"/>
      <c r="AZX85" s="4"/>
      <c r="AZY85" s="4"/>
      <c r="AZZ85" s="4"/>
      <c r="BAA85" s="4"/>
      <c r="BAB85" s="4"/>
      <c r="BAC85" s="4"/>
      <c r="BAD85" s="4"/>
      <c r="BAE85" s="4"/>
      <c r="BAF85" s="4"/>
      <c r="BAG85" s="4"/>
      <c r="BAH85" s="4"/>
      <c r="BAI85" s="4"/>
      <c r="BAJ85" s="4"/>
      <c r="BAK85" s="4"/>
      <c r="BAL85" s="4"/>
      <c r="BAM85" s="4"/>
      <c r="BAN85" s="4"/>
      <c r="BAO85" s="4"/>
      <c r="BAP85" s="4"/>
      <c r="BAQ85" s="4"/>
      <c r="BAR85" s="4"/>
      <c r="BAS85" s="4"/>
      <c r="BAT85" s="4"/>
      <c r="BAU85" s="4"/>
      <c r="BAV85" s="4"/>
      <c r="BAW85" s="4"/>
      <c r="BAX85" s="4"/>
      <c r="BAY85" s="4"/>
      <c r="BAZ85" s="4"/>
      <c r="BBA85" s="4"/>
      <c r="BBB85" s="4"/>
      <c r="BBC85" s="4"/>
      <c r="BBD85" s="4"/>
      <c r="BBE85" s="4"/>
      <c r="BBF85" s="4"/>
      <c r="BBG85" s="4"/>
      <c r="BBH85" s="4"/>
      <c r="BBI85" s="4"/>
      <c r="BBJ85" s="4"/>
      <c r="BBK85" s="4"/>
      <c r="BBL85" s="4"/>
      <c r="BBM85" s="4"/>
      <c r="BBN85" s="4"/>
      <c r="BBO85" s="4"/>
      <c r="BBP85" s="4"/>
      <c r="BBQ85" s="4"/>
      <c r="BBR85" s="4"/>
      <c r="BBS85" s="4"/>
      <c r="BBT85" s="4"/>
      <c r="BBU85" s="4"/>
      <c r="BBV85" s="4"/>
      <c r="BBW85" s="4"/>
      <c r="BBX85" s="4"/>
      <c r="BBY85" s="4"/>
      <c r="BBZ85" s="4"/>
      <c r="BCA85" s="4"/>
      <c r="BCB85" s="4"/>
      <c r="BCC85" s="4"/>
      <c r="BCD85" s="4"/>
      <c r="BCE85" s="4"/>
      <c r="BCF85" s="4"/>
      <c r="BCG85" s="4"/>
      <c r="BCH85" s="4"/>
      <c r="BCI85" s="4"/>
      <c r="BCJ85" s="4"/>
      <c r="BCK85" s="4"/>
      <c r="BCL85" s="4"/>
      <c r="BCM85" s="4"/>
      <c r="BCN85" s="4"/>
      <c r="BCO85" s="4"/>
      <c r="BCP85" s="4"/>
      <c r="BCQ85" s="4"/>
      <c r="BCR85" s="4"/>
      <c r="BCS85" s="4"/>
      <c r="BCT85" s="4"/>
      <c r="BCU85" s="4"/>
      <c r="BCV85" s="4"/>
      <c r="BCW85" s="4"/>
      <c r="BCX85" s="4"/>
      <c r="BCY85" s="4"/>
      <c r="BCZ85" s="4"/>
      <c r="BDA85" s="4"/>
      <c r="BDB85" s="4"/>
      <c r="BDC85" s="4"/>
      <c r="BDD85" s="4"/>
      <c r="BDE85" s="4"/>
      <c r="BDF85" s="4"/>
      <c r="BDG85" s="4"/>
      <c r="BDH85" s="4"/>
      <c r="BDI85" s="4"/>
      <c r="BDJ85" s="4"/>
      <c r="BDK85" s="4"/>
      <c r="BDL85" s="4"/>
      <c r="BDM85" s="4"/>
      <c r="BDN85" s="4"/>
      <c r="BDO85" s="4"/>
      <c r="BDP85" s="4"/>
      <c r="BDQ85" s="4"/>
      <c r="BDR85" s="4"/>
      <c r="BDS85" s="4"/>
      <c r="BDT85" s="4"/>
      <c r="BDU85" s="4"/>
      <c r="BDV85" s="4"/>
      <c r="BDW85" s="4"/>
      <c r="BDX85" s="4"/>
      <c r="BDY85" s="4"/>
      <c r="BDZ85" s="4"/>
      <c r="BEA85" s="4"/>
      <c r="BEB85" s="4"/>
      <c r="BEC85" s="4"/>
      <c r="BED85" s="4"/>
      <c r="BEE85" s="4"/>
      <c r="BEF85" s="4"/>
      <c r="BEG85" s="4"/>
      <c r="BEH85" s="4"/>
      <c r="BEI85" s="4"/>
      <c r="BEJ85" s="4"/>
      <c r="BEK85" s="4"/>
      <c r="BEL85" s="4"/>
      <c r="BEM85" s="4"/>
      <c r="BEN85" s="4"/>
      <c r="BEO85" s="4"/>
      <c r="BEP85" s="4"/>
      <c r="BEQ85" s="4"/>
      <c r="BER85" s="4"/>
      <c r="BES85" s="4"/>
      <c r="BET85" s="4"/>
      <c r="BEU85" s="4"/>
      <c r="BEV85" s="4"/>
      <c r="BEW85" s="4"/>
      <c r="BEX85" s="4"/>
      <c r="BEY85" s="4"/>
      <c r="BEZ85" s="4"/>
      <c r="BFA85" s="4"/>
      <c r="BFB85" s="4"/>
      <c r="BFC85" s="4"/>
      <c r="BFD85" s="4"/>
      <c r="BFE85" s="4"/>
      <c r="BFF85" s="4"/>
      <c r="BFG85" s="4"/>
      <c r="BFH85" s="4"/>
      <c r="BFI85" s="4"/>
      <c r="BFJ85" s="4"/>
      <c r="BFK85" s="4"/>
      <c r="BFL85" s="4"/>
      <c r="BFM85" s="4"/>
      <c r="BFN85" s="4"/>
      <c r="BFO85" s="4"/>
      <c r="BFP85" s="4"/>
      <c r="BFQ85" s="4"/>
      <c r="BFR85" s="4"/>
      <c r="BFS85" s="4"/>
      <c r="BFT85" s="4"/>
      <c r="BFU85" s="4"/>
      <c r="BFV85" s="4"/>
      <c r="BFW85" s="4"/>
      <c r="BFX85" s="4"/>
      <c r="BFY85" s="4"/>
      <c r="BFZ85" s="4"/>
      <c r="BGA85" s="4"/>
      <c r="BGB85" s="4"/>
      <c r="BGC85" s="4"/>
      <c r="BGD85" s="4"/>
      <c r="BGE85" s="4"/>
      <c r="BGF85" s="4"/>
      <c r="BGG85" s="4"/>
      <c r="BGH85" s="4"/>
      <c r="BGI85" s="4"/>
      <c r="BGJ85" s="4"/>
      <c r="BGK85" s="4"/>
      <c r="BGL85" s="4"/>
      <c r="BGM85" s="4"/>
      <c r="BGN85" s="4"/>
      <c r="BGO85" s="4"/>
      <c r="BGP85" s="4"/>
      <c r="BGQ85" s="4"/>
      <c r="BGR85" s="4"/>
      <c r="BGS85" s="4"/>
      <c r="BGT85" s="4"/>
      <c r="BGU85" s="4"/>
      <c r="BGV85" s="4"/>
      <c r="BGW85" s="4"/>
      <c r="BGX85" s="4"/>
      <c r="BGY85" s="4"/>
      <c r="BGZ85" s="4"/>
      <c r="BHA85" s="4"/>
      <c r="BHB85" s="4"/>
      <c r="BHC85" s="4"/>
      <c r="BHD85" s="4"/>
      <c r="BHE85" s="4"/>
      <c r="BHF85" s="4"/>
      <c r="BHG85" s="4"/>
      <c r="BHH85" s="4"/>
      <c r="BHI85" s="4"/>
      <c r="BHJ85" s="4"/>
      <c r="BHK85" s="4"/>
      <c r="BHL85" s="4"/>
      <c r="BHM85" s="4"/>
      <c r="BHN85" s="4"/>
      <c r="BHO85" s="4"/>
      <c r="BHP85" s="4"/>
      <c r="BHQ85" s="4"/>
      <c r="BHR85" s="4"/>
      <c r="BHS85" s="4"/>
      <c r="BHT85" s="4"/>
      <c r="BHU85" s="4"/>
      <c r="BHV85" s="4"/>
      <c r="BHW85" s="4"/>
      <c r="BHX85" s="4"/>
      <c r="BHY85" s="4"/>
      <c r="BHZ85" s="4"/>
      <c r="BIA85" s="4"/>
      <c r="BIB85" s="4"/>
      <c r="BIC85" s="4"/>
      <c r="BID85" s="4"/>
      <c r="BIE85" s="4"/>
      <c r="BIF85" s="4"/>
      <c r="BIG85" s="4"/>
      <c r="BIH85" s="4"/>
      <c r="BII85" s="4"/>
      <c r="BIJ85" s="4"/>
      <c r="BIK85" s="4"/>
      <c r="BIL85" s="4"/>
      <c r="BIM85" s="4"/>
      <c r="BIN85" s="4"/>
      <c r="BIO85" s="4"/>
      <c r="BIP85" s="4"/>
      <c r="BIQ85" s="4"/>
      <c r="BIR85" s="4"/>
      <c r="BIS85" s="4"/>
      <c r="BIT85" s="4"/>
      <c r="BIU85" s="4"/>
      <c r="BIV85" s="4"/>
      <c r="BIW85" s="4"/>
      <c r="BIX85" s="4"/>
      <c r="BIY85" s="4"/>
      <c r="BIZ85" s="4"/>
      <c r="BJA85" s="4"/>
      <c r="BJB85" s="4"/>
      <c r="BJC85" s="4"/>
      <c r="BJD85" s="4"/>
      <c r="BJE85" s="4"/>
      <c r="BJF85" s="4"/>
      <c r="BJG85" s="4"/>
      <c r="BJH85" s="4"/>
      <c r="BJI85" s="4"/>
      <c r="BJJ85" s="4"/>
      <c r="BJK85" s="4"/>
      <c r="BJL85" s="4"/>
      <c r="BJM85" s="4"/>
      <c r="BJN85" s="4"/>
      <c r="BJO85" s="4"/>
      <c r="BJP85" s="4"/>
      <c r="BJQ85" s="4"/>
      <c r="BJR85" s="4"/>
      <c r="BJS85" s="4"/>
      <c r="BJT85" s="4"/>
      <c r="BJU85" s="4"/>
      <c r="BJV85" s="4"/>
      <c r="BJW85" s="4"/>
      <c r="BJX85" s="4"/>
      <c r="BJY85" s="4"/>
      <c r="BJZ85" s="4"/>
      <c r="BKA85" s="4"/>
      <c r="BKB85" s="4"/>
      <c r="BKC85" s="4"/>
      <c r="BKD85" s="4"/>
      <c r="BKE85" s="4"/>
      <c r="BKF85" s="4"/>
      <c r="BKG85" s="4"/>
      <c r="BKH85" s="4"/>
      <c r="BKI85" s="4"/>
      <c r="BKJ85" s="4"/>
      <c r="BKK85" s="4"/>
      <c r="BKL85" s="4"/>
      <c r="BKM85" s="4"/>
      <c r="BKN85" s="4"/>
      <c r="BKO85" s="4"/>
      <c r="BKP85" s="4"/>
      <c r="BKQ85" s="4"/>
      <c r="BKR85" s="4"/>
      <c r="BKS85" s="4"/>
      <c r="BKT85" s="4"/>
      <c r="BKU85" s="4"/>
      <c r="BKV85" s="4"/>
      <c r="BKW85" s="4"/>
      <c r="BKX85" s="4"/>
      <c r="BKY85" s="4"/>
      <c r="BKZ85" s="4"/>
      <c r="BLA85" s="4"/>
      <c r="BLB85" s="4"/>
      <c r="BLC85" s="4"/>
      <c r="BLD85" s="4"/>
      <c r="BLE85" s="4"/>
      <c r="BLF85" s="4"/>
      <c r="BLG85" s="4"/>
      <c r="BLH85" s="4"/>
      <c r="BLI85" s="4"/>
      <c r="BLJ85" s="4"/>
      <c r="BLK85" s="4"/>
      <c r="BLL85" s="4"/>
      <c r="BLM85" s="4"/>
      <c r="BLN85" s="4"/>
      <c r="BLO85" s="4"/>
      <c r="BLP85" s="4"/>
      <c r="BLQ85" s="4"/>
      <c r="BLR85" s="4"/>
      <c r="BLS85" s="4"/>
      <c r="BLT85" s="4"/>
      <c r="BLU85" s="4"/>
      <c r="BLV85" s="4"/>
      <c r="BLW85" s="4"/>
      <c r="BLX85" s="4"/>
      <c r="BLY85" s="4"/>
      <c r="BLZ85" s="4"/>
      <c r="BMA85" s="4"/>
      <c r="BMB85" s="4"/>
      <c r="BMC85" s="4"/>
      <c r="BMD85" s="4"/>
      <c r="BME85" s="4"/>
      <c r="BMF85" s="4"/>
      <c r="BMG85" s="4"/>
      <c r="BMH85" s="4"/>
      <c r="BMI85" s="4"/>
      <c r="BMJ85" s="4"/>
      <c r="BMK85" s="4"/>
      <c r="BML85" s="4"/>
      <c r="BMM85" s="4"/>
      <c r="BMN85" s="4"/>
      <c r="BMO85" s="4"/>
      <c r="BMP85" s="4"/>
      <c r="BMQ85" s="4"/>
      <c r="BMR85" s="4"/>
      <c r="BMS85" s="4"/>
      <c r="BMT85" s="4"/>
      <c r="BMU85" s="4"/>
      <c r="BMV85" s="4"/>
      <c r="BMW85" s="4"/>
      <c r="BMX85" s="4"/>
      <c r="BMY85" s="4"/>
      <c r="BMZ85" s="4"/>
      <c r="BNA85" s="4"/>
      <c r="BNB85" s="4"/>
      <c r="BNC85" s="4"/>
      <c r="BND85" s="4"/>
      <c r="BNE85" s="4"/>
      <c r="BNF85" s="4"/>
      <c r="BNG85" s="4"/>
      <c r="BNH85" s="4"/>
      <c r="BNI85" s="4"/>
      <c r="BNJ85" s="4"/>
      <c r="BNK85" s="4"/>
      <c r="BNL85" s="4"/>
      <c r="BNM85" s="4"/>
      <c r="BNN85" s="4"/>
      <c r="BNO85" s="4"/>
      <c r="BNP85" s="4"/>
      <c r="BNQ85" s="4"/>
      <c r="BNR85" s="4"/>
      <c r="BNS85" s="4"/>
      <c r="BNT85" s="4"/>
      <c r="BNU85" s="4"/>
      <c r="BNV85" s="4"/>
      <c r="BNW85" s="4"/>
      <c r="BNX85" s="4"/>
      <c r="BNY85" s="4"/>
      <c r="BNZ85" s="4"/>
      <c r="BOA85" s="4"/>
      <c r="BOB85" s="4"/>
      <c r="BOC85" s="4"/>
      <c r="BOD85" s="4"/>
      <c r="BOE85" s="4"/>
      <c r="BOF85" s="4"/>
      <c r="BOG85" s="4"/>
      <c r="BOH85" s="4"/>
      <c r="BOI85" s="4"/>
      <c r="BOJ85" s="4"/>
      <c r="BOK85" s="4"/>
      <c r="BOL85" s="4"/>
      <c r="BOM85" s="4"/>
      <c r="BON85" s="4"/>
      <c r="BOO85" s="4"/>
      <c r="BOP85" s="4"/>
      <c r="BOQ85" s="4"/>
      <c r="BOR85" s="4"/>
      <c r="BOS85" s="4"/>
      <c r="BOT85" s="4"/>
      <c r="BOU85" s="4"/>
      <c r="BOV85" s="4"/>
      <c r="BOW85" s="4"/>
      <c r="BOX85" s="4"/>
      <c r="BOY85" s="4"/>
      <c r="BOZ85" s="4"/>
      <c r="BPA85" s="4"/>
      <c r="BPB85" s="4"/>
      <c r="BPC85" s="4"/>
      <c r="BPD85" s="4"/>
      <c r="BPE85" s="4"/>
      <c r="BPF85" s="4"/>
      <c r="BPG85" s="4"/>
      <c r="BPH85" s="4"/>
      <c r="BPI85" s="4"/>
      <c r="BPJ85" s="4"/>
      <c r="BPK85" s="4"/>
      <c r="BPL85" s="4"/>
      <c r="BPM85" s="4"/>
      <c r="BPN85" s="4"/>
      <c r="BPO85" s="4"/>
      <c r="BPP85" s="4"/>
      <c r="BPQ85" s="4"/>
      <c r="BPR85" s="4"/>
      <c r="BPS85" s="4"/>
      <c r="BPT85" s="4"/>
      <c r="BPU85" s="4"/>
      <c r="BPV85" s="4"/>
      <c r="BPW85" s="4"/>
      <c r="BPX85" s="4"/>
      <c r="BPY85" s="4"/>
      <c r="BPZ85" s="4"/>
      <c r="BQA85" s="4"/>
      <c r="BQB85" s="4"/>
      <c r="BQC85" s="4"/>
      <c r="BQD85" s="4"/>
      <c r="BQE85" s="4"/>
      <c r="BQF85" s="4"/>
      <c r="BQG85" s="4"/>
      <c r="BQH85" s="4"/>
      <c r="BQI85" s="4"/>
      <c r="BQJ85" s="4"/>
      <c r="BQK85" s="4"/>
      <c r="BQL85" s="4"/>
      <c r="BQM85" s="4"/>
      <c r="BQN85" s="4"/>
      <c r="BQO85" s="4"/>
      <c r="BQP85" s="4"/>
      <c r="BQQ85" s="4"/>
      <c r="BQR85" s="4"/>
      <c r="BQS85" s="4"/>
      <c r="BQT85" s="4"/>
      <c r="BQU85" s="4"/>
      <c r="BQV85" s="4"/>
      <c r="BQW85" s="4"/>
      <c r="BQX85" s="4"/>
      <c r="BQY85" s="4"/>
      <c r="BQZ85" s="4"/>
      <c r="BRA85" s="4"/>
      <c r="BRB85" s="4"/>
      <c r="BRC85" s="4"/>
      <c r="BRD85" s="4"/>
      <c r="BRE85" s="4"/>
      <c r="BRF85" s="4"/>
      <c r="BRG85" s="4"/>
      <c r="BRH85" s="4"/>
      <c r="BRI85" s="4"/>
      <c r="BRJ85" s="4"/>
      <c r="BRK85" s="4"/>
      <c r="BRL85" s="4"/>
      <c r="BRM85" s="4"/>
      <c r="BRN85" s="4"/>
      <c r="BRO85" s="4"/>
      <c r="BRP85" s="4"/>
      <c r="BRQ85" s="4"/>
      <c r="BRR85" s="4"/>
      <c r="BRS85" s="4"/>
      <c r="BRT85" s="4"/>
      <c r="BRU85" s="4"/>
      <c r="BRV85" s="4"/>
      <c r="BRW85" s="4"/>
      <c r="BRX85" s="4"/>
      <c r="BRY85" s="4"/>
      <c r="BRZ85" s="4"/>
      <c r="BSA85" s="4"/>
      <c r="BSB85" s="4"/>
      <c r="BSC85" s="4"/>
      <c r="BSD85" s="4"/>
      <c r="BSE85" s="4"/>
      <c r="BSF85" s="4"/>
      <c r="BSG85" s="4"/>
      <c r="BSH85" s="4"/>
      <c r="BSI85" s="4"/>
      <c r="BSJ85" s="4"/>
      <c r="BSK85" s="4"/>
      <c r="BSL85" s="4"/>
      <c r="BSM85" s="4"/>
      <c r="BSN85" s="4"/>
      <c r="BSO85" s="4"/>
      <c r="BSP85" s="4"/>
      <c r="BSQ85" s="4"/>
      <c r="BSR85" s="4"/>
      <c r="BSS85" s="4"/>
      <c r="BST85" s="4"/>
      <c r="BSU85" s="4"/>
      <c r="BSV85" s="4"/>
      <c r="BSW85" s="4"/>
      <c r="BSX85" s="4"/>
      <c r="BSY85" s="4"/>
      <c r="BSZ85" s="4"/>
      <c r="BTA85" s="4"/>
      <c r="BTB85" s="4"/>
      <c r="BTC85" s="4"/>
      <c r="BTD85" s="4"/>
      <c r="BTE85" s="4"/>
      <c r="BTF85" s="4"/>
      <c r="BTG85" s="4"/>
      <c r="BTH85" s="4"/>
      <c r="BTI85" s="4"/>
      <c r="BTJ85" s="4"/>
      <c r="BTK85" s="4"/>
      <c r="BTL85" s="4"/>
      <c r="BTM85" s="4"/>
      <c r="BTN85" s="4"/>
      <c r="BTO85" s="4"/>
      <c r="BTP85" s="4"/>
      <c r="BTQ85" s="4"/>
      <c r="BTR85" s="4"/>
      <c r="BTS85" s="4"/>
      <c r="BTT85" s="4"/>
      <c r="BTU85" s="4"/>
      <c r="BTV85" s="4"/>
      <c r="BTW85" s="4"/>
      <c r="BTX85" s="4"/>
      <c r="BTY85" s="4"/>
      <c r="BTZ85" s="4"/>
      <c r="BUA85" s="4"/>
      <c r="BUB85" s="4"/>
      <c r="BUC85" s="4"/>
      <c r="BUD85" s="4"/>
      <c r="BUE85" s="4"/>
      <c r="BUF85" s="4"/>
      <c r="BUG85" s="4"/>
      <c r="BUH85" s="4"/>
      <c r="BUI85" s="4"/>
      <c r="BUJ85" s="4"/>
      <c r="BUK85" s="4"/>
      <c r="BUL85" s="4"/>
      <c r="BUM85" s="4"/>
      <c r="BUN85" s="4"/>
      <c r="BUO85" s="4"/>
      <c r="BUP85" s="4"/>
      <c r="BUQ85" s="4"/>
      <c r="BUR85" s="4"/>
      <c r="BUS85" s="4"/>
      <c r="BUT85" s="4"/>
      <c r="BUU85" s="4"/>
      <c r="BUV85" s="4"/>
      <c r="BUW85" s="4"/>
      <c r="BUX85" s="4"/>
      <c r="BUY85" s="4"/>
      <c r="BUZ85" s="4"/>
      <c r="BVA85" s="4"/>
      <c r="BVB85" s="4"/>
      <c r="BVC85" s="4"/>
      <c r="BVD85" s="4"/>
      <c r="BVE85" s="4"/>
      <c r="BVF85" s="4"/>
      <c r="BVG85" s="4"/>
      <c r="BVH85" s="4"/>
      <c r="BVI85" s="4"/>
      <c r="BVJ85" s="4"/>
      <c r="BVK85" s="4"/>
      <c r="BVL85" s="4"/>
      <c r="BVM85" s="4"/>
      <c r="BVN85" s="4"/>
      <c r="BVO85" s="4"/>
      <c r="BVP85" s="4"/>
      <c r="BVQ85" s="4"/>
      <c r="BVR85" s="4"/>
      <c r="BVS85" s="4"/>
      <c r="BVT85" s="4"/>
      <c r="BVU85" s="4"/>
      <c r="BVV85" s="4"/>
      <c r="BVW85" s="4"/>
      <c r="BVX85" s="4"/>
      <c r="BVY85" s="4"/>
      <c r="BVZ85" s="4"/>
      <c r="BWA85" s="4"/>
      <c r="BWB85" s="4"/>
      <c r="BWC85" s="4"/>
      <c r="BWD85" s="4"/>
      <c r="BWE85" s="4"/>
      <c r="BWF85" s="4"/>
      <c r="BWG85" s="4"/>
      <c r="BWH85" s="4"/>
      <c r="BWI85" s="4"/>
      <c r="BWJ85" s="4"/>
      <c r="BWK85" s="4"/>
      <c r="BWL85" s="4"/>
      <c r="BWM85" s="4"/>
      <c r="BWN85" s="4"/>
      <c r="BWO85" s="4"/>
      <c r="BWP85" s="4"/>
      <c r="BWQ85" s="4"/>
      <c r="BWR85" s="4"/>
      <c r="BWS85" s="4"/>
      <c r="BWT85" s="4"/>
      <c r="BWU85" s="4"/>
      <c r="BWV85" s="4"/>
      <c r="BWW85" s="4"/>
      <c r="BWX85" s="4"/>
      <c r="BWY85" s="4"/>
      <c r="BWZ85" s="4"/>
      <c r="BXA85" s="4"/>
      <c r="BXB85" s="4"/>
      <c r="BXC85" s="4"/>
      <c r="BXD85" s="4"/>
      <c r="BXE85" s="4"/>
      <c r="BXF85" s="4"/>
      <c r="BXG85" s="4"/>
      <c r="BXH85" s="4"/>
      <c r="BXI85" s="4"/>
      <c r="BXJ85" s="4"/>
      <c r="BXK85" s="4"/>
      <c r="BXL85" s="4"/>
      <c r="BXM85" s="4"/>
      <c r="BXN85" s="4"/>
      <c r="BXO85" s="4"/>
      <c r="BXP85" s="4"/>
      <c r="BXQ85" s="4"/>
      <c r="BXR85" s="4"/>
      <c r="BXS85" s="4"/>
      <c r="BXT85" s="4"/>
      <c r="BXU85" s="4"/>
      <c r="BXV85" s="4"/>
      <c r="BXW85" s="4"/>
      <c r="BXX85" s="4"/>
      <c r="BXY85" s="4"/>
      <c r="BXZ85" s="4"/>
      <c r="BYA85" s="4"/>
      <c r="BYB85" s="4"/>
      <c r="BYC85" s="4"/>
      <c r="BYD85" s="4"/>
      <c r="BYE85" s="4"/>
      <c r="BYF85" s="4"/>
      <c r="BYG85" s="4"/>
      <c r="BYH85" s="4"/>
      <c r="BYI85" s="4"/>
      <c r="BYJ85" s="4"/>
      <c r="BYK85" s="4"/>
      <c r="BYL85" s="4"/>
      <c r="BYM85" s="4"/>
      <c r="BYN85" s="4"/>
      <c r="BYO85" s="4"/>
      <c r="BYP85" s="4"/>
      <c r="BYQ85" s="4"/>
      <c r="BYR85" s="4"/>
      <c r="BYS85" s="4"/>
      <c r="BYT85" s="4"/>
      <c r="BYU85" s="4"/>
      <c r="BYV85" s="4"/>
      <c r="BYW85" s="4"/>
      <c r="BYX85" s="4"/>
      <c r="BYY85" s="4"/>
      <c r="BYZ85" s="4"/>
      <c r="BZA85" s="4"/>
      <c r="BZB85" s="4"/>
      <c r="BZC85" s="4"/>
      <c r="BZD85" s="4"/>
      <c r="BZE85" s="4"/>
      <c r="BZF85" s="4"/>
      <c r="BZG85" s="4"/>
      <c r="BZH85" s="4"/>
      <c r="BZI85" s="4"/>
      <c r="BZJ85" s="4"/>
      <c r="BZK85" s="4"/>
      <c r="BZL85" s="4"/>
      <c r="BZM85" s="4"/>
      <c r="BZN85" s="4"/>
      <c r="BZO85" s="4"/>
      <c r="BZP85" s="4"/>
      <c r="BZQ85" s="4"/>
      <c r="BZR85" s="4"/>
      <c r="BZS85" s="4"/>
      <c r="BZT85" s="4"/>
      <c r="BZU85" s="4"/>
      <c r="BZV85" s="4"/>
      <c r="BZW85" s="4"/>
      <c r="BZX85" s="4"/>
      <c r="BZY85" s="4"/>
      <c r="BZZ85" s="4"/>
      <c r="CAA85" s="4"/>
      <c r="CAB85" s="4"/>
      <c r="CAC85" s="4"/>
      <c r="CAD85" s="4"/>
      <c r="CAE85" s="4"/>
      <c r="CAF85" s="4"/>
      <c r="CAG85" s="4"/>
      <c r="CAH85" s="4"/>
      <c r="CAI85" s="4"/>
      <c r="CAJ85" s="4"/>
      <c r="CAK85" s="4"/>
      <c r="CAL85" s="4"/>
      <c r="CAM85" s="4"/>
      <c r="CAN85" s="4"/>
      <c r="CAO85" s="4"/>
      <c r="CAP85" s="4"/>
      <c r="CAQ85" s="4"/>
      <c r="CAR85" s="4"/>
      <c r="CAS85" s="4"/>
      <c r="CAT85" s="4"/>
      <c r="CAU85" s="4"/>
      <c r="CAV85" s="4"/>
      <c r="CAW85" s="4"/>
      <c r="CAX85" s="4"/>
      <c r="CAY85" s="4"/>
      <c r="CAZ85" s="4"/>
      <c r="CBA85" s="4"/>
      <c r="CBB85" s="4"/>
      <c r="CBC85" s="4"/>
      <c r="CBD85" s="4"/>
      <c r="CBE85" s="4"/>
      <c r="CBF85" s="4"/>
      <c r="CBG85" s="4"/>
      <c r="CBH85" s="4"/>
      <c r="CBI85" s="4"/>
      <c r="CBJ85" s="4"/>
      <c r="CBK85" s="4"/>
      <c r="CBL85" s="4"/>
      <c r="CBM85" s="4"/>
      <c r="CBN85" s="4"/>
      <c r="CBO85" s="4"/>
      <c r="CBP85" s="4"/>
      <c r="CBQ85" s="4"/>
      <c r="CBR85" s="4"/>
      <c r="CBS85" s="4"/>
      <c r="CBT85" s="4"/>
      <c r="CBU85" s="4"/>
      <c r="CBV85" s="4"/>
      <c r="CBW85" s="4"/>
      <c r="CBX85" s="4"/>
      <c r="CBY85" s="4"/>
      <c r="CBZ85" s="4"/>
      <c r="CCA85" s="4"/>
      <c r="CCB85" s="4"/>
      <c r="CCC85" s="4"/>
      <c r="CCD85" s="4"/>
      <c r="CCE85" s="4"/>
      <c r="CCF85" s="4"/>
      <c r="CCG85" s="4"/>
      <c r="CCH85" s="4"/>
      <c r="CCI85" s="4"/>
      <c r="CCJ85" s="4"/>
      <c r="CCK85" s="4"/>
      <c r="CCL85" s="4"/>
      <c r="CCM85" s="4"/>
      <c r="CCN85" s="4"/>
      <c r="CCO85" s="4"/>
      <c r="CCP85" s="4"/>
      <c r="CCQ85" s="4"/>
      <c r="CCR85" s="4"/>
      <c r="CCS85" s="4"/>
      <c r="CCT85" s="4"/>
      <c r="CCU85" s="4"/>
      <c r="CCV85" s="4"/>
      <c r="CCW85" s="4"/>
      <c r="CCX85" s="4"/>
      <c r="CCY85" s="4"/>
      <c r="CCZ85" s="4"/>
      <c r="CDA85" s="4"/>
      <c r="CDB85" s="4"/>
      <c r="CDC85" s="4"/>
      <c r="CDD85" s="4"/>
      <c r="CDE85" s="4"/>
      <c r="CDF85" s="4"/>
      <c r="CDG85" s="4"/>
      <c r="CDH85" s="4"/>
      <c r="CDI85" s="4"/>
      <c r="CDJ85" s="4"/>
      <c r="CDK85" s="4"/>
      <c r="CDL85" s="4"/>
      <c r="CDM85" s="4"/>
      <c r="CDN85" s="4"/>
      <c r="CDO85" s="4"/>
      <c r="CDP85" s="4"/>
      <c r="CDQ85" s="4"/>
      <c r="CDR85" s="4"/>
      <c r="CDS85" s="4"/>
      <c r="CDT85" s="4"/>
      <c r="CDU85" s="4"/>
      <c r="CDV85" s="4"/>
      <c r="CDW85" s="4"/>
      <c r="CDX85" s="4"/>
      <c r="CDY85" s="4"/>
      <c r="CDZ85" s="4"/>
      <c r="CEA85" s="4"/>
      <c r="CEB85" s="4"/>
      <c r="CEC85" s="4"/>
      <c r="CED85" s="4"/>
      <c r="CEE85" s="4"/>
      <c r="CEF85" s="4"/>
      <c r="CEG85" s="4"/>
      <c r="CEH85" s="4"/>
      <c r="CEI85" s="4"/>
      <c r="CEJ85" s="4"/>
      <c r="CEK85" s="4"/>
      <c r="CEL85" s="4"/>
      <c r="CEM85" s="4"/>
      <c r="CEN85" s="4"/>
      <c r="CEO85" s="4"/>
      <c r="CEP85" s="4"/>
      <c r="CEQ85" s="4"/>
      <c r="CER85" s="4"/>
      <c r="CES85" s="4"/>
      <c r="CET85" s="4"/>
      <c r="CEU85" s="4"/>
      <c r="CEV85" s="4"/>
      <c r="CEW85" s="4"/>
      <c r="CEX85" s="4"/>
      <c r="CEY85" s="4"/>
      <c r="CEZ85" s="4"/>
      <c r="CFA85" s="4"/>
      <c r="CFB85" s="4"/>
      <c r="CFC85" s="4"/>
      <c r="CFD85" s="4"/>
      <c r="CFE85" s="4"/>
      <c r="CFF85" s="4"/>
      <c r="CFG85" s="4"/>
      <c r="CFH85" s="4"/>
      <c r="CFI85" s="4"/>
      <c r="CFJ85" s="4"/>
      <c r="CFK85" s="4"/>
      <c r="CFL85" s="4"/>
      <c r="CFM85" s="4"/>
      <c r="CFN85" s="4"/>
      <c r="CFO85" s="4"/>
      <c r="CFP85" s="4"/>
      <c r="CFQ85" s="4"/>
      <c r="CFR85" s="4"/>
      <c r="CFS85" s="4"/>
      <c r="CFT85" s="4"/>
      <c r="CFU85" s="4"/>
      <c r="CFV85" s="4"/>
      <c r="CFW85" s="4"/>
      <c r="CFX85" s="4"/>
      <c r="CFY85" s="4"/>
      <c r="CFZ85" s="4"/>
      <c r="CGA85" s="4"/>
      <c r="CGB85" s="4"/>
      <c r="CGC85" s="4"/>
      <c r="CGD85" s="4"/>
      <c r="CGE85" s="4"/>
      <c r="CGF85" s="4"/>
      <c r="CGG85" s="4"/>
      <c r="CGH85" s="4"/>
      <c r="CGI85" s="4"/>
      <c r="CGJ85" s="4"/>
      <c r="CGK85" s="4"/>
      <c r="CGL85" s="4"/>
      <c r="CGM85" s="4"/>
      <c r="CGN85" s="4"/>
      <c r="CGO85" s="4"/>
      <c r="CGP85" s="4"/>
      <c r="CGQ85" s="4"/>
      <c r="CGR85" s="4"/>
      <c r="CGS85" s="4"/>
      <c r="CGT85" s="4"/>
      <c r="CGU85" s="4"/>
      <c r="CGV85" s="4"/>
      <c r="CGW85" s="4"/>
      <c r="CGX85" s="4"/>
      <c r="CGY85" s="4"/>
      <c r="CGZ85" s="4"/>
      <c r="CHA85" s="4"/>
      <c r="CHB85" s="4"/>
      <c r="CHC85" s="4"/>
      <c r="CHD85" s="4"/>
      <c r="CHE85" s="4"/>
      <c r="CHF85" s="4"/>
      <c r="CHG85" s="4"/>
      <c r="CHH85" s="4"/>
      <c r="CHI85" s="4"/>
      <c r="CHJ85" s="4"/>
      <c r="CHK85" s="4"/>
      <c r="CHL85" s="4"/>
      <c r="CHM85" s="4"/>
      <c r="CHN85" s="4"/>
      <c r="CHO85" s="4"/>
      <c r="CHP85" s="4"/>
      <c r="CHQ85" s="4"/>
      <c r="CHR85" s="4"/>
      <c r="CHS85" s="4"/>
      <c r="CHT85" s="4"/>
      <c r="CHU85" s="4"/>
      <c r="CHV85" s="4"/>
      <c r="CHW85" s="4"/>
      <c r="CHX85" s="4"/>
      <c r="CHY85" s="4"/>
      <c r="CHZ85" s="4"/>
      <c r="CIA85" s="4"/>
      <c r="CIB85" s="4"/>
      <c r="CIC85" s="4"/>
      <c r="CID85" s="4"/>
      <c r="CIE85" s="4"/>
      <c r="CIF85" s="4"/>
      <c r="CIG85" s="4"/>
      <c r="CIH85" s="4"/>
      <c r="CII85" s="4"/>
      <c r="CIJ85" s="4"/>
      <c r="CIK85" s="4"/>
      <c r="CIL85" s="4"/>
      <c r="CIM85" s="4"/>
      <c r="CIN85" s="4"/>
      <c r="CIO85" s="4"/>
      <c r="CIP85" s="4"/>
      <c r="CIQ85" s="4"/>
      <c r="CIR85" s="4"/>
      <c r="CIS85" s="4"/>
      <c r="CIT85" s="4"/>
      <c r="CIU85" s="4"/>
      <c r="CIV85" s="4"/>
      <c r="CIW85" s="4"/>
      <c r="CIX85" s="4"/>
      <c r="CIY85" s="4"/>
      <c r="CIZ85" s="4"/>
      <c r="CJA85" s="4"/>
      <c r="CJB85" s="4"/>
      <c r="CJC85" s="4"/>
      <c r="CJD85" s="4"/>
      <c r="CJE85" s="4"/>
      <c r="CJF85" s="4"/>
      <c r="CJG85" s="4"/>
      <c r="CJH85" s="4"/>
      <c r="CJI85" s="4"/>
      <c r="CJJ85" s="4"/>
      <c r="CJK85" s="4"/>
      <c r="CJL85" s="4"/>
      <c r="CJM85" s="4"/>
      <c r="CJN85" s="4"/>
      <c r="CJO85" s="4"/>
      <c r="CJP85" s="4"/>
      <c r="CJQ85" s="4"/>
      <c r="CJR85" s="4"/>
      <c r="CJS85" s="4"/>
      <c r="CJT85" s="4"/>
      <c r="CJU85" s="4"/>
      <c r="CJV85" s="4"/>
      <c r="CJW85" s="4"/>
      <c r="CJX85" s="4"/>
      <c r="CJY85" s="4"/>
      <c r="CJZ85" s="4"/>
      <c r="CKA85" s="4"/>
      <c r="CKB85" s="4"/>
      <c r="CKC85" s="4"/>
      <c r="CKD85" s="4"/>
      <c r="CKE85" s="4"/>
      <c r="CKF85" s="4"/>
      <c r="CKG85" s="4"/>
      <c r="CKH85" s="4"/>
      <c r="CKI85" s="4"/>
      <c r="CKJ85" s="4"/>
      <c r="CKK85" s="4"/>
      <c r="CKL85" s="4"/>
      <c r="CKM85" s="4"/>
      <c r="CKN85" s="4"/>
      <c r="CKO85" s="4"/>
      <c r="CKP85" s="4"/>
      <c r="CKQ85" s="4"/>
      <c r="CKR85" s="4"/>
      <c r="CKS85" s="4"/>
      <c r="CKT85" s="4"/>
      <c r="CKU85" s="4"/>
      <c r="CKV85" s="4"/>
      <c r="CKW85" s="4"/>
      <c r="CKX85" s="4"/>
      <c r="CKY85" s="4"/>
      <c r="CKZ85" s="4"/>
      <c r="CLA85" s="4"/>
      <c r="CLB85" s="4"/>
      <c r="CLC85" s="4"/>
      <c r="CLD85" s="4"/>
      <c r="CLE85" s="4"/>
      <c r="CLF85" s="4"/>
      <c r="CLG85" s="4"/>
      <c r="CLH85" s="4"/>
      <c r="CLI85" s="4"/>
      <c r="CLJ85" s="4"/>
      <c r="CLK85" s="4"/>
      <c r="CLL85" s="4"/>
      <c r="CLM85" s="4"/>
      <c r="CLN85" s="4"/>
      <c r="CLO85" s="4"/>
      <c r="CLP85" s="4"/>
      <c r="CLQ85" s="4"/>
      <c r="CLR85" s="4"/>
      <c r="CLS85" s="4"/>
      <c r="CLT85" s="4"/>
      <c r="CLU85" s="4"/>
      <c r="CLV85" s="4"/>
      <c r="CLW85" s="4"/>
      <c r="CLX85" s="4"/>
      <c r="CLY85" s="4"/>
      <c r="CLZ85" s="4"/>
      <c r="CMA85" s="4"/>
      <c r="CMB85" s="4"/>
      <c r="CMC85" s="4"/>
      <c r="CMD85" s="4"/>
      <c r="CME85" s="4"/>
      <c r="CMF85" s="4"/>
      <c r="CMG85" s="4"/>
      <c r="CMH85" s="4"/>
      <c r="CMI85" s="4"/>
      <c r="CMJ85" s="4"/>
      <c r="CMK85" s="4"/>
      <c r="CML85" s="4"/>
      <c r="CMM85" s="4"/>
      <c r="CMN85" s="4"/>
      <c r="CMO85" s="4"/>
      <c r="CMP85" s="4"/>
      <c r="CMQ85" s="4"/>
      <c r="CMR85" s="4"/>
      <c r="CMS85" s="4"/>
      <c r="CMT85" s="4"/>
      <c r="CMU85" s="4"/>
      <c r="CMV85" s="4"/>
      <c r="CMW85" s="4"/>
      <c r="CMX85" s="4"/>
      <c r="CMY85" s="4"/>
      <c r="CMZ85" s="4"/>
      <c r="CNA85" s="4"/>
      <c r="CNB85" s="4"/>
      <c r="CNC85" s="4"/>
      <c r="CND85" s="4"/>
      <c r="CNE85" s="4"/>
      <c r="CNF85" s="4"/>
      <c r="CNG85" s="4"/>
      <c r="CNH85" s="4"/>
      <c r="CNI85" s="4"/>
      <c r="CNJ85" s="4"/>
      <c r="CNK85" s="4"/>
      <c r="CNL85" s="4"/>
      <c r="CNM85" s="4"/>
      <c r="CNN85" s="4"/>
      <c r="CNO85" s="4"/>
      <c r="CNP85" s="4"/>
      <c r="CNQ85" s="4"/>
      <c r="CNR85" s="4"/>
      <c r="CNS85" s="4"/>
      <c r="CNT85" s="4"/>
      <c r="CNU85" s="4"/>
      <c r="CNV85" s="4"/>
      <c r="CNW85" s="4"/>
      <c r="CNX85" s="4"/>
      <c r="CNY85" s="4"/>
      <c r="CNZ85" s="4"/>
      <c r="COA85" s="4"/>
      <c r="COB85" s="4"/>
      <c r="COC85" s="4"/>
      <c r="COD85" s="4"/>
      <c r="COE85" s="4"/>
      <c r="COF85" s="4"/>
      <c r="COG85" s="4"/>
      <c r="COH85" s="4"/>
      <c r="COI85" s="4"/>
      <c r="COJ85" s="4"/>
      <c r="COK85" s="4"/>
      <c r="COL85" s="4"/>
      <c r="COM85" s="4"/>
      <c r="CON85" s="4"/>
      <c r="COO85" s="4"/>
      <c r="COP85" s="4"/>
      <c r="COQ85" s="4"/>
      <c r="COR85" s="4"/>
      <c r="COS85" s="4"/>
      <c r="COT85" s="4"/>
      <c r="COU85" s="4"/>
      <c r="COV85" s="4"/>
      <c r="COW85" s="4"/>
      <c r="COX85" s="4"/>
      <c r="COY85" s="4"/>
      <c r="COZ85" s="4"/>
      <c r="CPA85" s="4"/>
      <c r="CPB85" s="4"/>
      <c r="CPC85" s="4"/>
      <c r="CPD85" s="4"/>
      <c r="CPE85" s="4"/>
      <c r="CPF85" s="4"/>
      <c r="CPG85" s="4"/>
      <c r="CPH85" s="4"/>
      <c r="CPI85" s="4"/>
      <c r="CPJ85" s="4"/>
      <c r="CPK85" s="4"/>
      <c r="CPL85" s="4"/>
      <c r="CPM85" s="4"/>
      <c r="CPN85" s="4"/>
      <c r="CPO85" s="4"/>
      <c r="CPP85" s="4"/>
      <c r="CPQ85" s="4"/>
      <c r="CPR85" s="4"/>
      <c r="CPS85" s="4"/>
      <c r="CPT85" s="4"/>
      <c r="CPU85" s="4"/>
      <c r="CPV85" s="4"/>
      <c r="CPW85" s="4"/>
      <c r="CPX85" s="4"/>
      <c r="CPY85" s="4"/>
      <c r="CPZ85" s="4"/>
      <c r="CQA85" s="4"/>
      <c r="CQB85" s="4"/>
      <c r="CQC85" s="4"/>
      <c r="CQD85" s="4"/>
      <c r="CQE85" s="4"/>
      <c r="CQF85" s="4"/>
      <c r="CQG85" s="4"/>
      <c r="CQH85" s="4"/>
      <c r="CQI85" s="4"/>
      <c r="CQJ85" s="4"/>
      <c r="CQK85" s="4"/>
      <c r="CQL85" s="4"/>
      <c r="CQM85" s="4"/>
      <c r="CQN85" s="4"/>
      <c r="CQO85" s="4"/>
      <c r="CQP85" s="4"/>
      <c r="CQQ85" s="4"/>
      <c r="CQR85" s="4"/>
      <c r="CQS85" s="4"/>
      <c r="CQT85" s="4"/>
      <c r="CQU85" s="4"/>
      <c r="CQV85" s="4"/>
      <c r="CQW85" s="4"/>
      <c r="CQX85" s="4"/>
      <c r="CQY85" s="4"/>
      <c r="CQZ85" s="4"/>
      <c r="CRA85" s="4"/>
      <c r="CRB85" s="4"/>
      <c r="CRC85" s="4"/>
      <c r="CRD85" s="4"/>
      <c r="CRE85" s="4"/>
      <c r="CRF85" s="4"/>
      <c r="CRG85" s="4"/>
      <c r="CRH85" s="4"/>
      <c r="CRI85" s="4"/>
      <c r="CRJ85" s="4"/>
      <c r="CRK85" s="4"/>
      <c r="CRL85" s="4"/>
      <c r="CRM85" s="4"/>
      <c r="CRN85" s="4"/>
      <c r="CRO85" s="4"/>
      <c r="CRP85" s="4"/>
      <c r="CRQ85" s="4"/>
      <c r="CRR85" s="4"/>
      <c r="CRS85" s="4"/>
      <c r="CRT85" s="4"/>
      <c r="CRU85" s="4"/>
      <c r="CRV85" s="4"/>
      <c r="CRW85" s="4"/>
      <c r="CRX85" s="4"/>
      <c r="CRY85" s="4"/>
      <c r="CRZ85" s="4"/>
      <c r="CSA85" s="4"/>
      <c r="CSB85" s="4"/>
      <c r="CSC85" s="4"/>
      <c r="CSD85" s="4"/>
      <c r="CSE85" s="4"/>
      <c r="CSF85" s="4"/>
      <c r="CSG85" s="4"/>
      <c r="CSH85" s="4"/>
      <c r="CSI85" s="4"/>
      <c r="CSJ85" s="4"/>
      <c r="CSK85" s="4"/>
      <c r="CSL85" s="4"/>
      <c r="CSM85" s="4"/>
      <c r="CSN85" s="4"/>
      <c r="CSO85" s="4"/>
      <c r="CSP85" s="4"/>
      <c r="CSQ85" s="4"/>
      <c r="CSR85" s="4"/>
      <c r="CSS85" s="4"/>
      <c r="CST85" s="4"/>
      <c r="CSU85" s="4"/>
      <c r="CSV85" s="4"/>
      <c r="CSW85" s="4"/>
      <c r="CSX85" s="4"/>
      <c r="CSY85" s="4"/>
      <c r="CSZ85" s="4"/>
      <c r="CTA85" s="4"/>
      <c r="CTB85" s="4"/>
      <c r="CTC85" s="4"/>
      <c r="CTD85" s="4"/>
      <c r="CTE85" s="4"/>
      <c r="CTF85" s="4"/>
      <c r="CTG85" s="4"/>
      <c r="CTH85" s="4"/>
      <c r="CTI85" s="4"/>
      <c r="CTJ85" s="4"/>
      <c r="CTK85" s="4"/>
      <c r="CTL85" s="4"/>
      <c r="CTM85" s="4"/>
      <c r="CTN85" s="4"/>
      <c r="CTO85" s="4"/>
      <c r="CTP85" s="4"/>
      <c r="CTQ85" s="4"/>
      <c r="CTR85" s="4"/>
      <c r="CTS85" s="4"/>
      <c r="CTT85" s="4"/>
      <c r="CTU85" s="4"/>
      <c r="CTV85" s="4"/>
      <c r="CTW85" s="4"/>
      <c r="CTX85" s="4"/>
      <c r="CTY85" s="4"/>
      <c r="CTZ85" s="4"/>
      <c r="CUA85" s="4"/>
      <c r="CUB85" s="4"/>
      <c r="CUC85" s="4"/>
      <c r="CUD85" s="4"/>
      <c r="CUE85" s="4"/>
      <c r="CUF85" s="4"/>
      <c r="CUG85" s="4"/>
      <c r="CUH85" s="4"/>
      <c r="CUI85" s="4"/>
      <c r="CUJ85" s="4"/>
      <c r="CUK85" s="4"/>
      <c r="CUL85" s="4"/>
      <c r="CUM85" s="4"/>
      <c r="CUN85" s="4"/>
      <c r="CUO85" s="4"/>
      <c r="CUP85" s="4"/>
      <c r="CUQ85" s="4"/>
      <c r="CUR85" s="4"/>
      <c r="CUS85" s="4"/>
      <c r="CUT85" s="4"/>
      <c r="CUU85" s="4"/>
      <c r="CUV85" s="4"/>
      <c r="CUW85" s="4"/>
      <c r="CUX85" s="4"/>
      <c r="CUY85" s="4"/>
      <c r="CUZ85" s="4"/>
      <c r="CVA85" s="4"/>
      <c r="CVB85" s="4"/>
      <c r="CVC85" s="4"/>
      <c r="CVD85" s="4"/>
      <c r="CVE85" s="4"/>
      <c r="CVF85" s="4"/>
      <c r="CVG85" s="4"/>
      <c r="CVH85" s="4"/>
      <c r="CVI85" s="4"/>
      <c r="CVJ85" s="4"/>
      <c r="CVK85" s="4"/>
      <c r="CVL85" s="4"/>
      <c r="CVM85" s="4"/>
      <c r="CVN85" s="4"/>
      <c r="CVO85" s="4"/>
      <c r="CVP85" s="4"/>
      <c r="CVQ85" s="4"/>
      <c r="CVR85" s="4"/>
      <c r="CVS85" s="4"/>
      <c r="CVT85" s="4"/>
      <c r="CVU85" s="4"/>
      <c r="CVV85" s="4"/>
      <c r="CVW85" s="4"/>
      <c r="CVX85" s="4"/>
      <c r="CVY85" s="4"/>
      <c r="CVZ85" s="4"/>
      <c r="CWA85" s="4"/>
      <c r="CWB85" s="4"/>
      <c r="CWC85" s="4"/>
      <c r="CWD85" s="4"/>
      <c r="CWE85" s="4"/>
      <c r="CWF85" s="4"/>
      <c r="CWG85" s="4"/>
      <c r="CWH85" s="4"/>
      <c r="CWI85" s="4"/>
      <c r="CWJ85" s="4"/>
      <c r="CWK85" s="4"/>
      <c r="CWL85" s="4"/>
      <c r="CWM85" s="4"/>
      <c r="CWN85" s="4"/>
      <c r="CWO85" s="4"/>
      <c r="CWP85" s="4"/>
      <c r="CWQ85" s="4"/>
      <c r="CWR85" s="4"/>
      <c r="CWS85" s="4"/>
      <c r="CWT85" s="4"/>
      <c r="CWU85" s="4"/>
      <c r="CWV85" s="4"/>
      <c r="CWW85" s="4"/>
      <c r="CWX85" s="4"/>
      <c r="CWY85" s="4"/>
      <c r="CWZ85" s="4"/>
      <c r="CXA85" s="4"/>
      <c r="CXB85" s="4"/>
      <c r="CXC85" s="4"/>
      <c r="CXD85" s="4"/>
      <c r="CXE85" s="4"/>
      <c r="CXF85" s="4"/>
      <c r="CXG85" s="4"/>
      <c r="CXH85" s="4"/>
      <c r="CXI85" s="4"/>
      <c r="CXJ85" s="4"/>
      <c r="CXK85" s="4"/>
      <c r="CXL85" s="4"/>
      <c r="CXM85" s="4"/>
      <c r="CXN85" s="4"/>
      <c r="CXO85" s="4"/>
      <c r="CXP85" s="4"/>
      <c r="CXQ85" s="4"/>
      <c r="CXR85" s="4"/>
      <c r="CXS85" s="4"/>
      <c r="CXT85" s="4"/>
      <c r="CXU85" s="4"/>
      <c r="CXV85" s="4"/>
      <c r="CXW85" s="4"/>
      <c r="CXX85" s="4"/>
      <c r="CXY85" s="4"/>
      <c r="CXZ85" s="4"/>
      <c r="CYA85" s="4"/>
      <c r="CYB85" s="4"/>
      <c r="CYC85" s="4"/>
      <c r="CYD85" s="4"/>
      <c r="CYE85" s="4"/>
      <c r="CYF85" s="4"/>
      <c r="CYG85" s="4"/>
      <c r="CYH85" s="4"/>
      <c r="CYI85" s="4"/>
      <c r="CYJ85" s="4"/>
      <c r="CYK85" s="4"/>
      <c r="CYL85" s="4"/>
      <c r="CYM85" s="4"/>
      <c r="CYN85" s="4"/>
      <c r="CYO85" s="4"/>
      <c r="CYP85" s="4"/>
      <c r="CYQ85" s="4"/>
      <c r="CYR85" s="4"/>
      <c r="CYS85" s="4"/>
      <c r="CYT85" s="4"/>
      <c r="CYU85" s="4"/>
      <c r="CYV85" s="4"/>
      <c r="CYW85" s="4"/>
      <c r="CYX85" s="4"/>
      <c r="CYY85" s="4"/>
      <c r="CYZ85" s="4"/>
      <c r="CZA85" s="4"/>
      <c r="CZB85" s="4"/>
      <c r="CZC85" s="4"/>
      <c r="CZD85" s="4"/>
      <c r="CZE85" s="4"/>
      <c r="CZF85" s="4"/>
      <c r="CZG85" s="4"/>
      <c r="CZH85" s="4"/>
      <c r="CZI85" s="4"/>
      <c r="CZJ85" s="4"/>
      <c r="CZK85" s="4"/>
      <c r="CZL85" s="4"/>
      <c r="CZM85" s="4"/>
      <c r="CZN85" s="4"/>
      <c r="CZO85" s="4"/>
      <c r="CZP85" s="4"/>
      <c r="CZQ85" s="4"/>
      <c r="CZR85" s="4"/>
      <c r="CZS85" s="4"/>
      <c r="CZT85" s="4"/>
      <c r="CZU85" s="4"/>
      <c r="CZV85" s="4"/>
      <c r="CZW85" s="4"/>
      <c r="CZX85" s="4"/>
      <c r="CZY85" s="4"/>
      <c r="CZZ85" s="4"/>
      <c r="DAA85" s="4"/>
      <c r="DAB85" s="4"/>
      <c r="DAC85" s="4"/>
      <c r="DAD85" s="4"/>
      <c r="DAE85" s="4"/>
      <c r="DAF85" s="4"/>
      <c r="DAG85" s="4"/>
      <c r="DAH85" s="4"/>
      <c r="DAI85" s="4"/>
      <c r="DAJ85" s="4"/>
      <c r="DAK85" s="4"/>
      <c r="DAL85" s="4"/>
      <c r="DAM85" s="4"/>
      <c r="DAN85" s="4"/>
      <c r="DAO85" s="4"/>
      <c r="DAP85" s="4"/>
      <c r="DAQ85" s="4"/>
      <c r="DAR85" s="4"/>
      <c r="DAS85" s="4"/>
      <c r="DAT85" s="4"/>
      <c r="DAU85" s="4"/>
      <c r="DAV85" s="4"/>
      <c r="DAW85" s="4"/>
      <c r="DAX85" s="4"/>
      <c r="DAY85" s="4"/>
      <c r="DAZ85" s="4"/>
      <c r="DBA85" s="4"/>
      <c r="DBB85" s="4"/>
      <c r="DBC85" s="4"/>
      <c r="DBD85" s="4"/>
      <c r="DBE85" s="4"/>
      <c r="DBF85" s="4"/>
      <c r="DBG85" s="4"/>
      <c r="DBH85" s="4"/>
      <c r="DBI85" s="4"/>
      <c r="DBJ85" s="4"/>
      <c r="DBK85" s="4"/>
      <c r="DBL85" s="4"/>
      <c r="DBM85" s="4"/>
      <c r="DBN85" s="4"/>
      <c r="DBO85" s="4"/>
      <c r="DBP85" s="4"/>
      <c r="DBQ85" s="4"/>
      <c r="DBR85" s="4"/>
      <c r="DBS85" s="4"/>
      <c r="DBT85" s="4"/>
      <c r="DBU85" s="4"/>
      <c r="DBV85" s="4"/>
      <c r="DBW85" s="4"/>
      <c r="DBX85" s="4"/>
      <c r="DBY85" s="4"/>
      <c r="DBZ85" s="4"/>
      <c r="DCA85" s="4"/>
      <c r="DCB85" s="4"/>
      <c r="DCC85" s="4"/>
      <c r="DCD85" s="4"/>
      <c r="DCE85" s="4"/>
      <c r="DCF85" s="4"/>
      <c r="DCG85" s="4"/>
      <c r="DCH85" s="4"/>
      <c r="DCI85" s="4"/>
      <c r="DCJ85" s="4"/>
      <c r="DCK85" s="4"/>
      <c r="DCL85" s="4"/>
      <c r="DCM85" s="4"/>
      <c r="DCN85" s="4"/>
      <c r="DCO85" s="4"/>
      <c r="DCP85" s="4"/>
      <c r="DCQ85" s="4"/>
      <c r="DCR85" s="4"/>
      <c r="DCS85" s="4"/>
      <c r="DCT85" s="4"/>
      <c r="DCU85" s="4"/>
      <c r="DCV85" s="4"/>
      <c r="DCW85" s="4"/>
      <c r="DCX85" s="4"/>
      <c r="DCY85" s="4"/>
      <c r="DCZ85" s="4"/>
      <c r="DDA85" s="4"/>
      <c r="DDB85" s="4"/>
      <c r="DDC85" s="4"/>
      <c r="DDD85" s="4"/>
      <c r="DDE85" s="4"/>
      <c r="DDF85" s="4"/>
      <c r="DDG85" s="4"/>
      <c r="DDH85" s="4"/>
      <c r="DDI85" s="4"/>
      <c r="DDJ85" s="4"/>
      <c r="DDK85" s="4"/>
      <c r="DDL85" s="4"/>
      <c r="DDM85" s="4"/>
      <c r="DDN85" s="4"/>
      <c r="DDO85" s="4"/>
      <c r="DDP85" s="4"/>
      <c r="DDQ85" s="4"/>
      <c r="DDR85" s="4"/>
      <c r="DDS85" s="4"/>
      <c r="DDT85" s="4"/>
      <c r="DDU85" s="4"/>
      <c r="DDV85" s="4"/>
      <c r="DDW85" s="4"/>
      <c r="DDX85" s="4"/>
      <c r="DDY85" s="4"/>
      <c r="DDZ85" s="4"/>
      <c r="DEA85" s="4"/>
      <c r="DEB85" s="4"/>
      <c r="DEC85" s="4"/>
      <c r="DED85" s="4"/>
      <c r="DEE85" s="4"/>
      <c r="DEF85" s="4"/>
      <c r="DEG85" s="4"/>
      <c r="DEH85" s="4"/>
      <c r="DEI85" s="4"/>
      <c r="DEJ85" s="4"/>
      <c r="DEK85" s="4"/>
      <c r="DEL85" s="4"/>
      <c r="DEM85" s="4"/>
      <c r="DEN85" s="4"/>
      <c r="DEO85" s="4"/>
      <c r="DEP85" s="4"/>
      <c r="DEQ85" s="4"/>
      <c r="DER85" s="4"/>
      <c r="DES85" s="4"/>
      <c r="DET85" s="4"/>
      <c r="DEU85" s="4"/>
      <c r="DEV85" s="4"/>
      <c r="DEW85" s="4"/>
      <c r="DEX85" s="4"/>
      <c r="DEY85" s="4"/>
      <c r="DEZ85" s="4"/>
      <c r="DFA85" s="4"/>
      <c r="DFB85" s="4"/>
      <c r="DFC85" s="4"/>
      <c r="DFD85" s="4"/>
      <c r="DFE85" s="4"/>
      <c r="DFF85" s="4"/>
      <c r="DFG85" s="4"/>
      <c r="DFH85" s="4"/>
      <c r="DFI85" s="4"/>
      <c r="DFJ85" s="4"/>
      <c r="DFK85" s="4"/>
      <c r="DFL85" s="4"/>
      <c r="DFM85" s="4"/>
      <c r="DFN85" s="4"/>
      <c r="DFO85" s="4"/>
      <c r="DFP85" s="4"/>
      <c r="DFQ85" s="4"/>
      <c r="DFR85" s="4"/>
      <c r="DFS85" s="4"/>
      <c r="DFT85" s="4"/>
      <c r="DFU85" s="4"/>
      <c r="DFV85" s="4"/>
      <c r="DFW85" s="4"/>
      <c r="DFX85" s="4"/>
      <c r="DFY85" s="4"/>
      <c r="DFZ85" s="4"/>
      <c r="DGA85" s="4"/>
      <c r="DGB85" s="4"/>
      <c r="DGC85" s="4"/>
      <c r="DGD85" s="4"/>
      <c r="DGE85" s="4"/>
      <c r="DGF85" s="4"/>
      <c r="DGG85" s="4"/>
      <c r="DGH85" s="4"/>
      <c r="DGI85" s="4"/>
      <c r="DGJ85" s="4"/>
      <c r="DGK85" s="4"/>
      <c r="DGL85" s="4"/>
      <c r="DGM85" s="4"/>
      <c r="DGN85" s="4"/>
      <c r="DGO85" s="4"/>
      <c r="DGP85" s="4"/>
      <c r="DGQ85" s="4"/>
      <c r="DGR85" s="4"/>
      <c r="DGS85" s="4"/>
      <c r="DGT85" s="4"/>
      <c r="DGU85" s="4"/>
      <c r="DGV85" s="4"/>
      <c r="DGW85" s="4"/>
      <c r="DGX85" s="4"/>
      <c r="DGY85" s="4"/>
      <c r="DGZ85" s="4"/>
      <c r="DHA85" s="4"/>
      <c r="DHB85" s="4"/>
      <c r="DHC85" s="4"/>
      <c r="DHD85" s="4"/>
      <c r="DHE85" s="4"/>
      <c r="DHF85" s="4"/>
      <c r="DHG85" s="4"/>
      <c r="DHH85" s="4"/>
      <c r="DHI85" s="4"/>
      <c r="DHJ85" s="4"/>
      <c r="DHK85" s="4"/>
      <c r="DHL85" s="4"/>
      <c r="DHM85" s="4"/>
      <c r="DHN85" s="4"/>
      <c r="DHO85" s="4"/>
      <c r="DHP85" s="4"/>
      <c r="DHQ85" s="4"/>
      <c r="DHR85" s="4"/>
      <c r="DHS85" s="4"/>
      <c r="DHT85" s="4"/>
      <c r="DHU85" s="4"/>
      <c r="DHV85" s="4"/>
      <c r="DHW85" s="4"/>
      <c r="DHX85" s="4"/>
      <c r="DHY85" s="4"/>
      <c r="DHZ85" s="4"/>
      <c r="DIA85" s="4"/>
      <c r="DIB85" s="4"/>
      <c r="DIC85" s="4"/>
      <c r="DID85" s="4"/>
      <c r="DIE85" s="4"/>
      <c r="DIF85" s="4"/>
      <c r="DIG85" s="4"/>
      <c r="DIH85" s="4"/>
      <c r="DII85" s="4"/>
      <c r="DIJ85" s="4"/>
      <c r="DIK85" s="4"/>
      <c r="DIL85" s="4"/>
      <c r="DIM85" s="4"/>
      <c r="DIN85" s="4"/>
      <c r="DIO85" s="4"/>
      <c r="DIP85" s="4"/>
      <c r="DIQ85" s="4"/>
      <c r="DIR85" s="4"/>
      <c r="DIS85" s="4"/>
      <c r="DIT85" s="4"/>
      <c r="DIU85" s="4"/>
      <c r="DIV85" s="4"/>
      <c r="DIW85" s="4"/>
      <c r="DIX85" s="4"/>
      <c r="DIY85" s="4"/>
      <c r="DIZ85" s="4"/>
      <c r="DJA85" s="4"/>
      <c r="DJB85" s="4"/>
      <c r="DJC85" s="4"/>
      <c r="DJD85" s="4"/>
      <c r="DJE85" s="4"/>
      <c r="DJF85" s="4"/>
      <c r="DJG85" s="4"/>
      <c r="DJH85" s="4"/>
      <c r="DJI85" s="4"/>
      <c r="DJJ85" s="4"/>
      <c r="DJK85" s="4"/>
      <c r="DJL85" s="4"/>
      <c r="DJM85" s="4"/>
      <c r="DJN85" s="4"/>
      <c r="DJO85" s="4"/>
      <c r="DJP85" s="4"/>
      <c r="DJQ85" s="4"/>
      <c r="DJR85" s="4"/>
      <c r="DJS85" s="4"/>
      <c r="DJT85" s="4"/>
      <c r="DJU85" s="4"/>
      <c r="DJV85" s="4"/>
      <c r="DJW85" s="4"/>
      <c r="DJX85" s="4"/>
      <c r="DJY85" s="4"/>
      <c r="DJZ85" s="4"/>
      <c r="DKA85" s="4"/>
      <c r="DKB85" s="4"/>
      <c r="DKC85" s="4"/>
      <c r="DKD85" s="4"/>
      <c r="DKE85" s="4"/>
      <c r="DKF85" s="4"/>
      <c r="DKG85" s="4"/>
      <c r="DKH85" s="4"/>
      <c r="DKI85" s="4"/>
      <c r="DKJ85" s="4"/>
      <c r="DKK85" s="4"/>
      <c r="DKL85" s="4"/>
      <c r="DKM85" s="4"/>
      <c r="DKN85" s="4"/>
      <c r="DKO85" s="4"/>
      <c r="DKP85" s="4"/>
      <c r="DKQ85" s="4"/>
      <c r="DKR85" s="4"/>
      <c r="DKS85" s="4"/>
      <c r="DKT85" s="4"/>
      <c r="DKU85" s="4"/>
      <c r="DKV85" s="4"/>
      <c r="DKW85" s="4"/>
      <c r="DKX85" s="4"/>
      <c r="DKY85" s="4"/>
      <c r="DKZ85" s="4"/>
      <c r="DLA85" s="4"/>
      <c r="DLB85" s="4"/>
      <c r="DLC85" s="4"/>
      <c r="DLD85" s="4"/>
      <c r="DLE85" s="4"/>
      <c r="DLF85" s="4"/>
      <c r="DLG85" s="4"/>
      <c r="DLH85" s="4"/>
      <c r="DLI85" s="4"/>
      <c r="DLJ85" s="4"/>
      <c r="DLK85" s="4"/>
      <c r="DLL85" s="4"/>
      <c r="DLM85" s="4"/>
      <c r="DLN85" s="4"/>
      <c r="DLO85" s="4"/>
      <c r="DLP85" s="4"/>
      <c r="DLQ85" s="4"/>
      <c r="DLR85" s="4"/>
      <c r="DLS85" s="4"/>
      <c r="DLT85" s="4"/>
      <c r="DLU85" s="4"/>
      <c r="DLV85" s="4"/>
      <c r="DLW85" s="4"/>
      <c r="DLX85" s="4"/>
      <c r="DLY85" s="4"/>
      <c r="DLZ85" s="4"/>
      <c r="DMA85" s="4"/>
      <c r="DMB85" s="4"/>
      <c r="DMC85" s="4"/>
      <c r="DMD85" s="4"/>
      <c r="DME85" s="4"/>
      <c r="DMF85" s="4"/>
      <c r="DMG85" s="4"/>
      <c r="DMH85" s="4"/>
      <c r="DMI85" s="4"/>
      <c r="DMJ85" s="4"/>
      <c r="DMK85" s="4"/>
      <c r="DML85" s="4"/>
      <c r="DMM85" s="4"/>
      <c r="DMN85" s="4"/>
      <c r="DMO85" s="4"/>
      <c r="DMP85" s="4"/>
      <c r="DMQ85" s="4"/>
      <c r="DMR85" s="4"/>
      <c r="DMS85" s="4"/>
      <c r="DMT85" s="4"/>
      <c r="DMU85" s="4"/>
      <c r="DMV85" s="4"/>
      <c r="DMW85" s="4"/>
      <c r="DMX85" s="4"/>
      <c r="DMY85" s="4"/>
      <c r="DMZ85" s="4"/>
      <c r="DNA85" s="4"/>
      <c r="DNB85" s="4"/>
      <c r="DNC85" s="4"/>
      <c r="DND85" s="4"/>
      <c r="DNE85" s="4"/>
      <c r="DNF85" s="4"/>
      <c r="DNG85" s="4"/>
      <c r="DNH85" s="4"/>
      <c r="DNI85" s="4"/>
      <c r="DNJ85" s="4"/>
      <c r="DNK85" s="4"/>
      <c r="DNL85" s="4"/>
      <c r="DNM85" s="4"/>
      <c r="DNN85" s="4"/>
      <c r="DNO85" s="4"/>
      <c r="DNP85" s="4"/>
      <c r="DNQ85" s="4"/>
      <c r="DNR85" s="4"/>
      <c r="DNS85" s="4"/>
      <c r="DNT85" s="4"/>
      <c r="DNU85" s="4"/>
      <c r="DNV85" s="4"/>
      <c r="DNW85" s="4"/>
      <c r="DNX85" s="4"/>
      <c r="DNY85" s="4"/>
      <c r="DNZ85" s="4"/>
      <c r="DOA85" s="4"/>
      <c r="DOB85" s="4"/>
      <c r="DOC85" s="4"/>
      <c r="DOD85" s="4"/>
      <c r="DOE85" s="4"/>
      <c r="DOF85" s="4"/>
      <c r="DOG85" s="4"/>
      <c r="DOH85" s="4"/>
      <c r="DOI85" s="4"/>
      <c r="DOJ85" s="4"/>
      <c r="DOK85" s="4"/>
      <c r="DOL85" s="4"/>
      <c r="DOM85" s="4"/>
      <c r="DON85" s="4"/>
      <c r="DOO85" s="4"/>
      <c r="DOP85" s="4"/>
      <c r="DOQ85" s="4"/>
      <c r="DOR85" s="4"/>
      <c r="DOS85" s="4"/>
      <c r="DOT85" s="4"/>
      <c r="DOU85" s="4"/>
      <c r="DOV85" s="4"/>
      <c r="DOW85" s="4"/>
      <c r="DOX85" s="4"/>
      <c r="DOY85" s="4"/>
      <c r="DOZ85" s="4"/>
      <c r="DPA85" s="4"/>
      <c r="DPB85" s="4"/>
      <c r="DPC85" s="4"/>
      <c r="DPD85" s="4"/>
      <c r="DPE85" s="4"/>
      <c r="DPF85" s="4"/>
      <c r="DPG85" s="4"/>
      <c r="DPH85" s="4"/>
      <c r="DPI85" s="4"/>
      <c r="DPJ85" s="4"/>
      <c r="DPK85" s="4"/>
      <c r="DPL85" s="4"/>
      <c r="DPM85" s="4"/>
      <c r="DPN85" s="4"/>
      <c r="DPO85" s="4"/>
      <c r="DPP85" s="4"/>
      <c r="DPQ85" s="4"/>
      <c r="DPR85" s="4"/>
      <c r="DPS85" s="4"/>
      <c r="DPT85" s="4"/>
      <c r="DPU85" s="4"/>
      <c r="DPV85" s="4"/>
      <c r="DPW85" s="4"/>
      <c r="DPX85" s="4"/>
      <c r="DPY85" s="4"/>
      <c r="DPZ85" s="4"/>
      <c r="DQA85" s="4"/>
      <c r="DQB85" s="4"/>
      <c r="DQC85" s="4"/>
      <c r="DQD85" s="4"/>
      <c r="DQE85" s="4"/>
      <c r="DQF85" s="4"/>
      <c r="DQG85" s="4"/>
      <c r="DQH85" s="4"/>
      <c r="DQI85" s="4"/>
      <c r="DQJ85" s="4"/>
      <c r="DQK85" s="4"/>
      <c r="DQL85" s="4"/>
      <c r="DQM85" s="4"/>
      <c r="DQN85" s="4"/>
      <c r="DQO85" s="4"/>
      <c r="DQP85" s="4"/>
      <c r="DQQ85" s="4"/>
      <c r="DQR85" s="4"/>
      <c r="DQS85" s="4"/>
      <c r="DQT85" s="4"/>
      <c r="DQU85" s="4"/>
      <c r="DQV85" s="4"/>
      <c r="DQW85" s="4"/>
      <c r="DQX85" s="4"/>
      <c r="DQY85" s="4"/>
      <c r="DQZ85" s="4"/>
      <c r="DRA85" s="4"/>
      <c r="DRB85" s="4"/>
      <c r="DRC85" s="4"/>
      <c r="DRD85" s="4"/>
      <c r="DRE85" s="4"/>
      <c r="DRF85" s="4"/>
      <c r="DRG85" s="4"/>
      <c r="DRH85" s="4"/>
      <c r="DRI85" s="4"/>
      <c r="DRJ85" s="4"/>
      <c r="DRK85" s="4"/>
      <c r="DRL85" s="4"/>
      <c r="DRM85" s="4"/>
      <c r="DRN85" s="4"/>
      <c r="DRO85" s="4"/>
      <c r="DRP85" s="4"/>
      <c r="DRQ85" s="4"/>
      <c r="DRR85" s="4"/>
      <c r="DRS85" s="4"/>
      <c r="DRT85" s="4"/>
      <c r="DRU85" s="4"/>
      <c r="DRV85" s="4"/>
      <c r="DRW85" s="4"/>
      <c r="DRX85" s="4"/>
      <c r="DRY85" s="4"/>
      <c r="DRZ85" s="4"/>
      <c r="DSA85" s="4"/>
      <c r="DSB85" s="4"/>
      <c r="DSC85" s="4"/>
      <c r="DSD85" s="4"/>
      <c r="DSE85" s="4"/>
      <c r="DSF85" s="4"/>
      <c r="DSG85" s="4"/>
      <c r="DSH85" s="4"/>
      <c r="DSI85" s="4"/>
      <c r="DSJ85" s="4"/>
      <c r="DSK85" s="4"/>
      <c r="DSL85" s="4"/>
      <c r="DSM85" s="4"/>
      <c r="DSN85" s="4"/>
      <c r="DSO85" s="4"/>
      <c r="DSP85" s="4"/>
      <c r="DSQ85" s="4"/>
      <c r="DSR85" s="4"/>
      <c r="DSS85" s="4"/>
      <c r="DST85" s="4"/>
      <c r="DSU85" s="4"/>
      <c r="DSV85" s="4"/>
      <c r="DSW85" s="4"/>
      <c r="DSX85" s="4"/>
      <c r="DSY85" s="4"/>
      <c r="DSZ85" s="4"/>
      <c r="DTA85" s="4"/>
      <c r="DTB85" s="4"/>
      <c r="DTC85" s="4"/>
      <c r="DTD85" s="4"/>
      <c r="DTE85" s="4"/>
      <c r="DTF85" s="4"/>
      <c r="DTG85" s="4"/>
      <c r="DTH85" s="4"/>
      <c r="DTI85" s="4"/>
      <c r="DTJ85" s="4"/>
      <c r="DTK85" s="4"/>
      <c r="DTL85" s="4"/>
      <c r="DTM85" s="4"/>
      <c r="DTN85" s="4"/>
      <c r="DTO85" s="4"/>
      <c r="DTP85" s="4"/>
      <c r="DTQ85" s="4"/>
      <c r="DTR85" s="4"/>
      <c r="DTS85" s="4"/>
      <c r="DTT85" s="4"/>
      <c r="DTU85" s="4"/>
      <c r="DTV85" s="4"/>
      <c r="DTW85" s="4"/>
      <c r="DTX85" s="4"/>
      <c r="DTY85" s="4"/>
      <c r="DTZ85" s="4"/>
      <c r="DUA85" s="4"/>
      <c r="DUB85" s="4"/>
      <c r="DUC85" s="4"/>
      <c r="DUD85" s="4"/>
      <c r="DUE85" s="4"/>
      <c r="DUF85" s="4"/>
      <c r="DUG85" s="4"/>
      <c r="DUH85" s="4"/>
      <c r="DUI85" s="4"/>
      <c r="DUJ85" s="4"/>
      <c r="DUK85" s="4"/>
      <c r="DUL85" s="4"/>
      <c r="DUM85" s="4"/>
      <c r="DUN85" s="4"/>
      <c r="DUO85" s="4"/>
      <c r="DUP85" s="4"/>
      <c r="DUQ85" s="4"/>
      <c r="DUR85" s="4"/>
      <c r="DUS85" s="4"/>
      <c r="DUT85" s="4"/>
      <c r="DUU85" s="4"/>
      <c r="DUV85" s="4"/>
      <c r="DUW85" s="4"/>
      <c r="DUX85" s="4"/>
      <c r="DUY85" s="4"/>
      <c r="DUZ85" s="4"/>
      <c r="DVA85" s="4"/>
      <c r="DVB85" s="4"/>
      <c r="DVC85" s="4"/>
      <c r="DVD85" s="4"/>
      <c r="DVE85" s="4"/>
      <c r="DVF85" s="4"/>
      <c r="DVG85" s="4"/>
      <c r="DVH85" s="4"/>
      <c r="DVI85" s="4"/>
      <c r="DVJ85" s="4"/>
      <c r="DVK85" s="4"/>
      <c r="DVL85" s="4"/>
      <c r="DVM85" s="4"/>
      <c r="DVN85" s="4"/>
      <c r="DVO85" s="4"/>
      <c r="DVP85" s="4"/>
      <c r="DVQ85" s="4"/>
      <c r="DVR85" s="4"/>
      <c r="DVS85" s="4"/>
      <c r="DVT85" s="4"/>
      <c r="DVU85" s="4"/>
      <c r="DVV85" s="4"/>
      <c r="DVW85" s="4"/>
      <c r="DVX85" s="4"/>
      <c r="DVY85" s="4"/>
      <c r="DVZ85" s="4"/>
      <c r="DWA85" s="4"/>
      <c r="DWB85" s="4"/>
      <c r="DWC85" s="4"/>
      <c r="DWD85" s="4"/>
      <c r="DWE85" s="4"/>
      <c r="DWF85" s="4"/>
      <c r="DWG85" s="4"/>
      <c r="DWH85" s="4"/>
      <c r="DWI85" s="4"/>
      <c r="DWJ85" s="4"/>
      <c r="DWK85" s="4"/>
      <c r="DWL85" s="4"/>
      <c r="DWM85" s="4"/>
      <c r="DWN85" s="4"/>
      <c r="DWO85" s="4"/>
      <c r="DWP85" s="4"/>
      <c r="DWQ85" s="4"/>
      <c r="DWR85" s="4"/>
      <c r="DWS85" s="4"/>
      <c r="DWT85" s="4"/>
      <c r="DWU85" s="4"/>
      <c r="DWV85" s="4"/>
      <c r="DWW85" s="4"/>
      <c r="DWX85" s="4"/>
      <c r="DWY85" s="4"/>
      <c r="DWZ85" s="4"/>
      <c r="DXA85" s="4"/>
      <c r="DXB85" s="4"/>
      <c r="DXC85" s="4"/>
      <c r="DXD85" s="4"/>
      <c r="DXE85" s="4"/>
      <c r="DXF85" s="4"/>
      <c r="DXG85" s="4"/>
      <c r="DXH85" s="4"/>
      <c r="DXI85" s="4"/>
      <c r="DXJ85" s="4"/>
      <c r="DXK85" s="4"/>
      <c r="DXL85" s="4"/>
      <c r="DXM85" s="4"/>
      <c r="DXN85" s="4"/>
      <c r="DXO85" s="4"/>
      <c r="DXP85" s="4"/>
      <c r="DXQ85" s="4"/>
      <c r="DXR85" s="4"/>
      <c r="DXS85" s="4"/>
      <c r="DXT85" s="4"/>
      <c r="DXU85" s="4"/>
      <c r="DXV85" s="4"/>
      <c r="DXW85" s="4"/>
      <c r="DXX85" s="4"/>
      <c r="DXY85" s="4"/>
      <c r="DXZ85" s="4"/>
      <c r="DYA85" s="4"/>
      <c r="DYB85" s="4"/>
      <c r="DYC85" s="4"/>
      <c r="DYD85" s="4"/>
      <c r="DYE85" s="4"/>
      <c r="DYF85" s="4"/>
      <c r="DYG85" s="4"/>
      <c r="DYH85" s="4"/>
      <c r="DYI85" s="4"/>
      <c r="DYJ85" s="4"/>
      <c r="DYK85" s="4"/>
      <c r="DYL85" s="4"/>
      <c r="DYM85" s="4"/>
      <c r="DYN85" s="4"/>
      <c r="DYO85" s="4"/>
      <c r="DYP85" s="4"/>
      <c r="DYQ85" s="4"/>
      <c r="DYR85" s="4"/>
      <c r="DYS85" s="4"/>
      <c r="DYT85" s="4"/>
      <c r="DYU85" s="4"/>
      <c r="DYV85" s="4"/>
      <c r="DYW85" s="4"/>
      <c r="DYX85" s="4"/>
      <c r="DYY85" s="4"/>
      <c r="DYZ85" s="4"/>
      <c r="DZA85" s="4"/>
      <c r="DZB85" s="4"/>
      <c r="DZC85" s="4"/>
      <c r="DZD85" s="4"/>
      <c r="DZE85" s="4"/>
      <c r="DZF85" s="4"/>
      <c r="DZG85" s="4"/>
      <c r="DZH85" s="4"/>
      <c r="DZI85" s="4"/>
      <c r="DZJ85" s="4"/>
      <c r="DZK85" s="4"/>
      <c r="DZL85" s="4"/>
      <c r="DZM85" s="4"/>
      <c r="DZN85" s="4"/>
      <c r="DZO85" s="4"/>
      <c r="DZP85" s="4"/>
      <c r="DZQ85" s="4"/>
      <c r="DZR85" s="4"/>
      <c r="DZS85" s="4"/>
      <c r="DZT85" s="4"/>
      <c r="DZU85" s="4"/>
      <c r="DZV85" s="4"/>
      <c r="DZW85" s="4"/>
      <c r="DZX85" s="4"/>
      <c r="DZY85" s="4"/>
      <c r="DZZ85" s="4"/>
      <c r="EAA85" s="4"/>
      <c r="EAB85" s="4"/>
      <c r="EAC85" s="4"/>
      <c r="EAD85" s="4"/>
      <c r="EAE85" s="4"/>
      <c r="EAF85" s="4"/>
      <c r="EAG85" s="4"/>
      <c r="EAH85" s="4"/>
      <c r="EAI85" s="4"/>
      <c r="EAJ85" s="4"/>
      <c r="EAK85" s="4"/>
      <c r="EAL85" s="4"/>
      <c r="EAM85" s="4"/>
      <c r="EAN85" s="4"/>
      <c r="EAO85" s="4"/>
      <c r="EAP85" s="4"/>
      <c r="EAQ85" s="4"/>
      <c r="EAR85" s="4"/>
      <c r="EAS85" s="4"/>
      <c r="EAT85" s="4"/>
      <c r="EAU85" s="4"/>
      <c r="EAV85" s="4"/>
      <c r="EAW85" s="4"/>
      <c r="EAX85" s="4"/>
      <c r="EAY85" s="4"/>
      <c r="EAZ85" s="4"/>
      <c r="EBA85" s="4"/>
      <c r="EBB85" s="4"/>
      <c r="EBC85" s="4"/>
      <c r="EBD85" s="4"/>
      <c r="EBE85" s="4"/>
      <c r="EBF85" s="4"/>
      <c r="EBG85" s="4"/>
      <c r="EBH85" s="4"/>
      <c r="EBI85" s="4"/>
      <c r="EBJ85" s="4"/>
      <c r="EBK85" s="4"/>
      <c r="EBL85" s="4"/>
      <c r="EBM85" s="4"/>
      <c r="EBN85" s="4"/>
      <c r="EBO85" s="4"/>
      <c r="EBP85" s="4"/>
      <c r="EBQ85" s="4"/>
      <c r="EBR85" s="4"/>
      <c r="EBS85" s="4"/>
      <c r="EBT85" s="4"/>
      <c r="EBU85" s="4"/>
      <c r="EBV85" s="4"/>
      <c r="EBW85" s="4"/>
      <c r="EBX85" s="4"/>
      <c r="EBY85" s="4"/>
      <c r="EBZ85" s="4"/>
      <c r="ECA85" s="4"/>
      <c r="ECB85" s="4"/>
      <c r="ECC85" s="4"/>
      <c r="ECD85" s="4"/>
      <c r="ECE85" s="4"/>
      <c r="ECF85" s="4"/>
      <c r="ECG85" s="4"/>
      <c r="ECH85" s="4"/>
      <c r="ECI85" s="4"/>
      <c r="ECJ85" s="4"/>
      <c r="ECK85" s="4"/>
      <c r="ECL85" s="4"/>
      <c r="ECM85" s="4"/>
      <c r="ECN85" s="4"/>
      <c r="ECO85" s="4"/>
      <c r="ECP85" s="4"/>
      <c r="ECQ85" s="4"/>
      <c r="ECR85" s="4"/>
      <c r="ECS85" s="4"/>
      <c r="ECT85" s="4"/>
      <c r="ECU85" s="4"/>
      <c r="ECV85" s="4"/>
      <c r="ECW85" s="4"/>
      <c r="ECX85" s="4"/>
      <c r="ECY85" s="4"/>
      <c r="ECZ85" s="4"/>
      <c r="EDA85" s="4"/>
      <c r="EDB85" s="4"/>
      <c r="EDC85" s="4"/>
      <c r="EDD85" s="4"/>
      <c r="EDE85" s="4"/>
      <c r="EDF85" s="4"/>
      <c r="EDG85" s="4"/>
      <c r="EDH85" s="4"/>
      <c r="EDI85" s="4"/>
      <c r="EDJ85" s="4"/>
      <c r="EDK85" s="4"/>
      <c r="EDL85" s="4"/>
      <c r="EDM85" s="4"/>
      <c r="EDN85" s="4"/>
      <c r="EDO85" s="4"/>
      <c r="EDP85" s="4"/>
      <c r="EDQ85" s="4"/>
      <c r="EDR85" s="4"/>
      <c r="EDS85" s="4"/>
      <c r="EDT85" s="4"/>
      <c r="EDU85" s="4"/>
      <c r="EDV85" s="4"/>
      <c r="EDW85" s="4"/>
      <c r="EDX85" s="4"/>
      <c r="EDY85" s="4"/>
      <c r="EDZ85" s="4"/>
      <c r="EEA85" s="4"/>
      <c r="EEB85" s="4"/>
      <c r="EEC85" s="4"/>
      <c r="EED85" s="4"/>
      <c r="EEE85" s="4"/>
      <c r="EEF85" s="4"/>
      <c r="EEG85" s="4"/>
      <c r="EEH85" s="4"/>
      <c r="EEI85" s="4"/>
      <c r="EEJ85" s="4"/>
      <c r="EEK85" s="4"/>
      <c r="EEL85" s="4"/>
      <c r="EEM85" s="4"/>
      <c r="EEN85" s="4"/>
      <c r="EEO85" s="4"/>
      <c r="EEP85" s="4"/>
      <c r="EEQ85" s="4"/>
      <c r="EER85" s="4"/>
      <c r="EES85" s="4"/>
      <c r="EET85" s="4"/>
      <c r="EEU85" s="4"/>
      <c r="EEV85" s="4"/>
      <c r="EEW85" s="4"/>
      <c r="EEX85" s="4"/>
      <c r="EEY85" s="4"/>
      <c r="EEZ85" s="4"/>
      <c r="EFA85" s="4"/>
      <c r="EFB85" s="4"/>
      <c r="EFC85" s="4"/>
      <c r="EFD85" s="4"/>
      <c r="EFE85" s="4"/>
      <c r="EFF85" s="4"/>
      <c r="EFG85" s="4"/>
      <c r="EFH85" s="4"/>
      <c r="EFI85" s="4"/>
      <c r="EFJ85" s="4"/>
      <c r="EFK85" s="4"/>
      <c r="EFL85" s="4"/>
      <c r="EFM85" s="4"/>
      <c r="EFN85" s="4"/>
      <c r="EFO85" s="4"/>
      <c r="EFP85" s="4"/>
      <c r="EFQ85" s="4"/>
      <c r="EFR85" s="4"/>
      <c r="EFS85" s="4"/>
      <c r="EFT85" s="4"/>
      <c r="EFU85" s="4"/>
      <c r="EFV85" s="4"/>
      <c r="EFW85" s="4"/>
      <c r="EFX85" s="4"/>
      <c r="EFY85" s="4"/>
      <c r="EFZ85" s="4"/>
      <c r="EGA85" s="4"/>
      <c r="EGB85" s="4"/>
      <c r="EGC85" s="4"/>
      <c r="EGD85" s="4"/>
      <c r="EGE85" s="4"/>
      <c r="EGF85" s="4"/>
      <c r="EGG85" s="4"/>
      <c r="EGH85" s="4"/>
      <c r="EGI85" s="4"/>
      <c r="EGJ85" s="4"/>
      <c r="EGK85" s="4"/>
      <c r="EGL85" s="4"/>
      <c r="EGM85" s="4"/>
      <c r="EGN85" s="4"/>
      <c r="EGO85" s="4"/>
      <c r="EGP85" s="4"/>
      <c r="EGQ85" s="4"/>
      <c r="EGR85" s="4"/>
      <c r="EGS85" s="4"/>
      <c r="EGT85" s="4"/>
      <c r="EGU85" s="4"/>
      <c r="EGV85" s="4"/>
      <c r="EGW85" s="4"/>
      <c r="EGX85" s="4"/>
      <c r="EGY85" s="4"/>
      <c r="EGZ85" s="4"/>
      <c r="EHA85" s="4"/>
      <c r="EHB85" s="4"/>
      <c r="EHC85" s="4"/>
      <c r="EHD85" s="4"/>
      <c r="EHE85" s="4"/>
      <c r="EHF85" s="4"/>
      <c r="EHG85" s="4"/>
      <c r="EHH85" s="4"/>
      <c r="EHI85" s="4"/>
      <c r="EHJ85" s="4"/>
      <c r="EHK85" s="4"/>
      <c r="EHL85" s="4"/>
      <c r="EHM85" s="4"/>
      <c r="EHN85" s="4"/>
      <c r="EHO85" s="4"/>
      <c r="EHP85" s="4"/>
      <c r="EHQ85" s="4"/>
      <c r="EHR85" s="4"/>
      <c r="EHS85" s="4"/>
      <c r="EHT85" s="4"/>
      <c r="EHU85" s="4"/>
      <c r="EHV85" s="4"/>
      <c r="EHW85" s="4"/>
      <c r="EHX85" s="4"/>
      <c r="EHY85" s="4"/>
      <c r="EHZ85" s="4"/>
      <c r="EIA85" s="4"/>
      <c r="EIB85" s="4"/>
      <c r="EIC85" s="4"/>
      <c r="EID85" s="4"/>
      <c r="EIE85" s="4"/>
      <c r="EIF85" s="4"/>
      <c r="EIG85" s="4"/>
      <c r="EIH85" s="4"/>
      <c r="EII85" s="4"/>
      <c r="EIJ85" s="4"/>
      <c r="EIK85" s="4"/>
      <c r="EIL85" s="4"/>
      <c r="EIM85" s="4"/>
      <c r="EIN85" s="4"/>
      <c r="EIO85" s="4"/>
      <c r="EIP85" s="4"/>
      <c r="EIQ85" s="4"/>
      <c r="EIR85" s="4"/>
      <c r="EIS85" s="4"/>
      <c r="EIT85" s="4"/>
      <c r="EIU85" s="4"/>
      <c r="EIV85" s="4"/>
      <c r="EIW85" s="4"/>
      <c r="EIX85" s="4"/>
      <c r="EIY85" s="4"/>
      <c r="EIZ85" s="4"/>
      <c r="EJA85" s="4"/>
      <c r="EJB85" s="4"/>
      <c r="EJC85" s="4"/>
      <c r="EJD85" s="4"/>
      <c r="EJE85" s="4"/>
      <c r="EJF85" s="4"/>
      <c r="EJG85" s="4"/>
      <c r="EJH85" s="4"/>
      <c r="EJI85" s="4"/>
      <c r="EJJ85" s="4"/>
      <c r="EJK85" s="4"/>
      <c r="EJL85" s="4"/>
      <c r="EJM85" s="4"/>
      <c r="EJN85" s="4"/>
      <c r="EJO85" s="4"/>
      <c r="EJP85" s="4"/>
      <c r="EJQ85" s="4"/>
      <c r="EJR85" s="4"/>
      <c r="EJS85" s="4"/>
      <c r="EJT85" s="4"/>
      <c r="EJU85" s="4"/>
      <c r="EJV85" s="4"/>
      <c r="EJW85" s="4"/>
      <c r="EJX85" s="4"/>
      <c r="EJY85" s="4"/>
      <c r="EJZ85" s="4"/>
      <c r="EKA85" s="4"/>
      <c r="EKB85" s="4"/>
      <c r="EKC85" s="4"/>
      <c r="EKD85" s="4"/>
      <c r="EKE85" s="4"/>
      <c r="EKF85" s="4"/>
      <c r="EKG85" s="4"/>
      <c r="EKH85" s="4"/>
      <c r="EKI85" s="4"/>
      <c r="EKJ85" s="4"/>
      <c r="EKK85" s="4"/>
      <c r="EKL85" s="4"/>
      <c r="EKM85" s="4"/>
      <c r="EKN85" s="4"/>
      <c r="EKO85" s="4"/>
      <c r="EKP85" s="4"/>
      <c r="EKQ85" s="4"/>
      <c r="EKR85" s="4"/>
      <c r="EKS85" s="4"/>
      <c r="EKT85" s="4"/>
      <c r="EKU85" s="4"/>
      <c r="EKV85" s="4"/>
      <c r="EKW85" s="4"/>
      <c r="EKX85" s="4"/>
      <c r="EKY85" s="4"/>
      <c r="EKZ85" s="4"/>
      <c r="ELA85" s="4"/>
      <c r="ELB85" s="4"/>
      <c r="ELC85" s="4"/>
      <c r="ELD85" s="4"/>
      <c r="ELE85" s="4"/>
      <c r="ELF85" s="4"/>
      <c r="ELG85" s="4"/>
      <c r="ELH85" s="4"/>
      <c r="ELI85" s="4"/>
      <c r="ELJ85" s="4"/>
      <c r="ELK85" s="4"/>
      <c r="ELL85" s="4"/>
      <c r="ELM85" s="4"/>
      <c r="ELN85" s="4"/>
      <c r="ELO85" s="4"/>
      <c r="ELP85" s="4"/>
      <c r="ELQ85" s="4"/>
      <c r="ELR85" s="4"/>
      <c r="ELS85" s="4"/>
      <c r="ELT85" s="4"/>
      <c r="ELU85" s="4"/>
      <c r="ELV85" s="4"/>
      <c r="ELW85" s="4"/>
      <c r="ELX85" s="4"/>
      <c r="ELY85" s="4"/>
      <c r="ELZ85" s="4"/>
      <c r="EMA85" s="4"/>
      <c r="EMB85" s="4"/>
      <c r="EMC85" s="4"/>
      <c r="EMD85" s="4"/>
      <c r="EME85" s="4"/>
      <c r="EMF85" s="4"/>
      <c r="EMG85" s="4"/>
      <c r="EMH85" s="4"/>
      <c r="EMI85" s="4"/>
      <c r="EMJ85" s="4"/>
      <c r="EMK85" s="4"/>
      <c r="EML85" s="4"/>
      <c r="EMM85" s="4"/>
      <c r="EMN85" s="4"/>
      <c r="EMO85" s="4"/>
      <c r="EMP85" s="4"/>
      <c r="EMQ85" s="4"/>
      <c r="EMR85" s="4"/>
      <c r="EMS85" s="4"/>
      <c r="EMT85" s="4"/>
      <c r="EMU85" s="4"/>
      <c r="EMV85" s="4"/>
      <c r="EMW85" s="4"/>
      <c r="EMX85" s="4"/>
      <c r="EMY85" s="4"/>
      <c r="EMZ85" s="4"/>
      <c r="ENA85" s="4"/>
      <c r="ENB85" s="4"/>
      <c r="ENC85" s="4"/>
      <c r="END85" s="4"/>
      <c r="ENE85" s="4"/>
      <c r="ENF85" s="4"/>
      <c r="ENG85" s="4"/>
      <c r="ENH85" s="4"/>
      <c r="ENI85" s="4"/>
      <c r="ENJ85" s="4"/>
      <c r="ENK85" s="4"/>
      <c r="ENL85" s="4"/>
      <c r="ENM85" s="4"/>
      <c r="ENN85" s="4"/>
      <c r="ENO85" s="4"/>
      <c r="ENP85" s="4"/>
      <c r="ENQ85" s="4"/>
      <c r="ENR85" s="4"/>
      <c r="ENS85" s="4"/>
      <c r="ENT85" s="4"/>
      <c r="ENU85" s="4"/>
      <c r="ENV85" s="4"/>
      <c r="ENW85" s="4"/>
      <c r="ENX85" s="4"/>
      <c r="ENY85" s="4"/>
      <c r="ENZ85" s="4"/>
      <c r="EOA85" s="4"/>
      <c r="EOB85" s="4"/>
      <c r="EOC85" s="4"/>
      <c r="EOD85" s="4"/>
      <c r="EOE85" s="4"/>
      <c r="EOF85" s="4"/>
      <c r="EOG85" s="4"/>
      <c r="EOH85" s="4"/>
      <c r="EOI85" s="4"/>
      <c r="EOJ85" s="4"/>
      <c r="EOK85" s="4"/>
      <c r="EOL85" s="4"/>
      <c r="EOM85" s="4"/>
      <c r="EON85" s="4"/>
      <c r="EOO85" s="4"/>
      <c r="EOP85" s="4"/>
      <c r="EOQ85" s="4"/>
      <c r="EOR85" s="4"/>
      <c r="EOS85" s="4"/>
      <c r="EOT85" s="4"/>
      <c r="EOU85" s="4"/>
      <c r="EOV85" s="4"/>
      <c r="EOW85" s="4"/>
      <c r="EOX85" s="4"/>
      <c r="EOY85" s="4"/>
      <c r="EOZ85" s="4"/>
      <c r="EPA85" s="4"/>
      <c r="EPB85" s="4"/>
      <c r="EPC85" s="4"/>
      <c r="EPD85" s="4"/>
      <c r="EPE85" s="4"/>
      <c r="EPF85" s="4"/>
      <c r="EPG85" s="4"/>
      <c r="EPH85" s="4"/>
      <c r="EPI85" s="4"/>
      <c r="EPJ85" s="4"/>
      <c r="EPK85" s="4"/>
      <c r="EPL85" s="4"/>
      <c r="EPM85" s="4"/>
      <c r="EPN85" s="4"/>
      <c r="EPO85" s="4"/>
      <c r="EPP85" s="4"/>
      <c r="EPQ85" s="4"/>
      <c r="EPR85" s="4"/>
      <c r="EPS85" s="4"/>
      <c r="EPT85" s="4"/>
      <c r="EPU85" s="4"/>
      <c r="EPV85" s="4"/>
      <c r="EPW85" s="4"/>
      <c r="EPX85" s="4"/>
      <c r="EPY85" s="4"/>
      <c r="EPZ85" s="4"/>
      <c r="EQA85" s="4"/>
      <c r="EQB85" s="4"/>
      <c r="EQC85" s="4"/>
      <c r="EQD85" s="4"/>
      <c r="EQE85" s="4"/>
      <c r="EQF85" s="4"/>
      <c r="EQG85" s="4"/>
      <c r="EQH85" s="4"/>
      <c r="EQI85" s="4"/>
      <c r="EQJ85" s="4"/>
      <c r="EQK85" s="4"/>
      <c r="EQL85" s="4"/>
      <c r="EQM85" s="4"/>
      <c r="EQN85" s="4"/>
      <c r="EQO85" s="4"/>
      <c r="EQP85" s="4"/>
      <c r="EQQ85" s="4"/>
      <c r="EQR85" s="4"/>
      <c r="EQS85" s="4"/>
      <c r="EQT85" s="4"/>
      <c r="EQU85" s="4"/>
      <c r="EQV85" s="4"/>
      <c r="EQW85" s="4"/>
      <c r="EQX85" s="4"/>
      <c r="EQY85" s="4"/>
      <c r="EQZ85" s="4"/>
      <c r="ERA85" s="4"/>
      <c r="ERB85" s="4"/>
      <c r="ERC85" s="4"/>
      <c r="ERD85" s="4"/>
      <c r="ERE85" s="4"/>
      <c r="ERF85" s="4"/>
      <c r="ERG85" s="4"/>
      <c r="ERH85" s="4"/>
      <c r="ERI85" s="4"/>
      <c r="ERJ85" s="4"/>
      <c r="ERK85" s="4"/>
      <c r="ERL85" s="4"/>
      <c r="ERM85" s="4"/>
      <c r="ERN85" s="4"/>
      <c r="ERO85" s="4"/>
      <c r="ERP85" s="4"/>
      <c r="ERQ85" s="4"/>
      <c r="ERR85" s="4"/>
      <c r="ERS85" s="4"/>
      <c r="ERT85" s="4"/>
      <c r="ERU85" s="4"/>
      <c r="ERV85" s="4"/>
      <c r="ERW85" s="4"/>
      <c r="ERX85" s="4"/>
      <c r="ERY85" s="4"/>
      <c r="ERZ85" s="4"/>
      <c r="ESA85" s="4"/>
      <c r="ESB85" s="4"/>
      <c r="ESC85" s="4"/>
      <c r="ESD85" s="4"/>
      <c r="ESE85" s="4"/>
      <c r="ESF85" s="4"/>
      <c r="ESG85" s="4"/>
      <c r="ESH85" s="4"/>
      <c r="ESI85" s="4"/>
      <c r="ESJ85" s="4"/>
      <c r="ESK85" s="4"/>
      <c r="ESL85" s="4"/>
      <c r="ESM85" s="4"/>
      <c r="ESN85" s="4"/>
      <c r="ESO85" s="4"/>
      <c r="ESP85" s="4"/>
      <c r="ESQ85" s="4"/>
      <c r="ESR85" s="4"/>
      <c r="ESS85" s="4"/>
      <c r="EST85" s="4"/>
      <c r="ESU85" s="4"/>
      <c r="ESV85" s="4"/>
      <c r="ESW85" s="4"/>
      <c r="ESX85" s="4"/>
      <c r="ESY85" s="4"/>
      <c r="ESZ85" s="4"/>
      <c r="ETA85" s="4"/>
      <c r="ETB85" s="4"/>
      <c r="ETC85" s="4"/>
      <c r="ETD85" s="4"/>
      <c r="ETE85" s="4"/>
      <c r="ETF85" s="4"/>
      <c r="ETG85" s="4"/>
      <c r="ETH85" s="4"/>
      <c r="ETI85" s="4"/>
      <c r="ETJ85" s="4"/>
      <c r="ETK85" s="4"/>
      <c r="ETL85" s="4"/>
      <c r="ETM85" s="4"/>
      <c r="ETN85" s="4"/>
      <c r="ETO85" s="4"/>
      <c r="ETP85" s="4"/>
      <c r="ETQ85" s="4"/>
      <c r="ETR85" s="4"/>
      <c r="ETS85" s="4"/>
      <c r="ETT85" s="4"/>
      <c r="ETU85" s="4"/>
      <c r="ETV85" s="4"/>
      <c r="ETW85" s="4"/>
      <c r="ETX85" s="4"/>
      <c r="ETY85" s="4"/>
      <c r="ETZ85" s="4"/>
      <c r="EUA85" s="4"/>
      <c r="EUB85" s="4"/>
      <c r="EUC85" s="4"/>
      <c r="EUD85" s="4"/>
      <c r="EUE85" s="4"/>
      <c r="EUF85" s="4"/>
      <c r="EUG85" s="4"/>
      <c r="EUH85" s="4"/>
      <c r="EUI85" s="4"/>
      <c r="EUJ85" s="4"/>
      <c r="EUK85" s="4"/>
      <c r="EUL85" s="4"/>
      <c r="EUM85" s="4"/>
      <c r="EUN85" s="4"/>
      <c r="EUO85" s="4"/>
      <c r="EUP85" s="4"/>
      <c r="EUQ85" s="4"/>
      <c r="EUR85" s="4"/>
      <c r="EUS85" s="4"/>
      <c r="EUT85" s="4"/>
      <c r="EUU85" s="4"/>
      <c r="EUV85" s="4"/>
      <c r="EUW85" s="4"/>
      <c r="EUX85" s="4"/>
      <c r="EUY85" s="4"/>
      <c r="EUZ85" s="4"/>
      <c r="EVA85" s="4"/>
      <c r="EVB85" s="4"/>
      <c r="EVC85" s="4"/>
      <c r="EVD85" s="4"/>
      <c r="EVE85" s="4"/>
      <c r="EVF85" s="4"/>
      <c r="EVG85" s="4"/>
      <c r="EVH85" s="4"/>
      <c r="EVI85" s="4"/>
      <c r="EVJ85" s="4"/>
      <c r="EVK85" s="4"/>
      <c r="EVL85" s="4"/>
      <c r="EVM85" s="4"/>
      <c r="EVN85" s="4"/>
      <c r="EVO85" s="4"/>
      <c r="EVP85" s="4"/>
      <c r="EVQ85" s="4"/>
      <c r="EVR85" s="4"/>
      <c r="EVS85" s="4"/>
      <c r="EVT85" s="4"/>
      <c r="EVU85" s="4"/>
      <c r="EVV85" s="4"/>
      <c r="EVW85" s="4"/>
      <c r="EVX85" s="4"/>
      <c r="EVY85" s="4"/>
      <c r="EVZ85" s="4"/>
      <c r="EWA85" s="4"/>
      <c r="EWB85" s="4"/>
      <c r="EWC85" s="4"/>
      <c r="EWD85" s="4"/>
      <c r="EWE85" s="4"/>
      <c r="EWF85" s="4"/>
      <c r="EWG85" s="4"/>
      <c r="EWH85" s="4"/>
      <c r="EWI85" s="4"/>
      <c r="EWJ85" s="4"/>
      <c r="EWK85" s="4"/>
      <c r="EWL85" s="4"/>
      <c r="EWM85" s="4"/>
      <c r="EWN85" s="4"/>
      <c r="EWO85" s="4"/>
      <c r="EWP85" s="4"/>
      <c r="EWQ85" s="4"/>
      <c r="EWR85" s="4"/>
      <c r="EWS85" s="4"/>
      <c r="EWT85" s="4"/>
      <c r="EWU85" s="4"/>
      <c r="EWV85" s="4"/>
      <c r="EWW85" s="4"/>
      <c r="EWX85" s="4"/>
      <c r="EWY85" s="4"/>
      <c r="EWZ85" s="4"/>
      <c r="EXA85" s="4"/>
      <c r="EXB85" s="4"/>
      <c r="EXC85" s="4"/>
      <c r="EXD85" s="4"/>
      <c r="EXE85" s="4"/>
      <c r="EXF85" s="4"/>
      <c r="EXG85" s="4"/>
      <c r="EXH85" s="4"/>
      <c r="EXI85" s="4"/>
      <c r="EXJ85" s="4"/>
      <c r="EXK85" s="4"/>
      <c r="EXL85" s="4"/>
      <c r="EXM85" s="4"/>
      <c r="EXN85" s="4"/>
      <c r="EXO85" s="4"/>
      <c r="EXP85" s="4"/>
      <c r="EXQ85" s="4"/>
      <c r="EXR85" s="4"/>
      <c r="EXS85" s="4"/>
      <c r="EXT85" s="4"/>
      <c r="EXU85" s="4"/>
      <c r="EXV85" s="4"/>
      <c r="EXW85" s="4"/>
      <c r="EXX85" s="4"/>
      <c r="EXY85" s="4"/>
      <c r="EXZ85" s="4"/>
      <c r="EYA85" s="4"/>
      <c r="EYB85" s="4"/>
      <c r="EYC85" s="4"/>
      <c r="EYD85" s="4"/>
      <c r="EYE85" s="4"/>
      <c r="EYF85" s="4"/>
      <c r="EYG85" s="4"/>
      <c r="EYH85" s="4"/>
      <c r="EYI85" s="4"/>
      <c r="EYJ85" s="4"/>
      <c r="EYK85" s="4"/>
      <c r="EYL85" s="4"/>
      <c r="EYM85" s="4"/>
      <c r="EYN85" s="4"/>
      <c r="EYO85" s="4"/>
      <c r="EYP85" s="4"/>
      <c r="EYQ85" s="4"/>
      <c r="EYR85" s="4"/>
      <c r="EYS85" s="4"/>
      <c r="EYT85" s="4"/>
      <c r="EYU85" s="4"/>
      <c r="EYV85" s="4"/>
      <c r="EYW85" s="4"/>
      <c r="EYX85" s="4"/>
      <c r="EYY85" s="4"/>
      <c r="EYZ85" s="4"/>
      <c r="EZA85" s="4"/>
      <c r="EZB85" s="4"/>
      <c r="EZC85" s="4"/>
      <c r="EZD85" s="4"/>
      <c r="EZE85" s="4"/>
      <c r="EZF85" s="4"/>
      <c r="EZG85" s="4"/>
      <c r="EZH85" s="4"/>
      <c r="EZI85" s="4"/>
      <c r="EZJ85" s="4"/>
      <c r="EZK85" s="4"/>
      <c r="EZL85" s="4"/>
      <c r="EZM85" s="4"/>
      <c r="EZN85" s="4"/>
      <c r="EZO85" s="4"/>
      <c r="EZP85" s="4"/>
      <c r="EZQ85" s="4"/>
      <c r="EZR85" s="4"/>
      <c r="EZS85" s="4"/>
      <c r="EZT85" s="4"/>
      <c r="EZU85" s="4"/>
      <c r="EZV85" s="4"/>
      <c r="EZW85" s="4"/>
      <c r="EZX85" s="4"/>
      <c r="EZY85" s="4"/>
      <c r="EZZ85" s="4"/>
      <c r="FAA85" s="4"/>
      <c r="FAB85" s="4"/>
      <c r="FAC85" s="4"/>
      <c r="FAD85" s="4"/>
      <c r="FAE85" s="4"/>
      <c r="FAF85" s="4"/>
      <c r="FAG85" s="4"/>
      <c r="FAH85" s="4"/>
      <c r="FAI85" s="4"/>
      <c r="FAJ85" s="4"/>
      <c r="FAK85" s="4"/>
      <c r="FAL85" s="4"/>
      <c r="FAM85" s="4"/>
      <c r="FAN85" s="4"/>
      <c r="FAO85" s="4"/>
      <c r="FAP85" s="4"/>
      <c r="FAQ85" s="4"/>
      <c r="FAR85" s="4"/>
      <c r="FAS85" s="4"/>
      <c r="FAT85" s="4"/>
      <c r="FAU85" s="4"/>
      <c r="FAV85" s="4"/>
      <c r="FAW85" s="4"/>
      <c r="FAX85" s="4"/>
      <c r="FAY85" s="4"/>
      <c r="FAZ85" s="4"/>
      <c r="FBA85" s="4"/>
      <c r="FBB85" s="4"/>
      <c r="FBC85" s="4"/>
      <c r="FBD85" s="4"/>
      <c r="FBE85" s="4"/>
      <c r="FBF85" s="4"/>
      <c r="FBG85" s="4"/>
      <c r="FBH85" s="4"/>
      <c r="FBI85" s="4"/>
      <c r="FBJ85" s="4"/>
      <c r="FBK85" s="4"/>
      <c r="FBL85" s="4"/>
      <c r="FBM85" s="4"/>
      <c r="FBN85" s="4"/>
      <c r="FBO85" s="4"/>
      <c r="FBP85" s="4"/>
      <c r="FBQ85" s="4"/>
      <c r="FBR85" s="4"/>
      <c r="FBS85" s="4"/>
      <c r="FBT85" s="4"/>
      <c r="FBU85" s="4"/>
      <c r="FBV85" s="4"/>
      <c r="FBW85" s="4"/>
      <c r="FBX85" s="4"/>
      <c r="FBY85" s="4"/>
      <c r="FBZ85" s="4"/>
      <c r="FCA85" s="4"/>
      <c r="FCB85" s="4"/>
      <c r="FCC85" s="4"/>
      <c r="FCD85" s="4"/>
      <c r="FCE85" s="4"/>
      <c r="FCF85" s="4"/>
      <c r="FCG85" s="4"/>
      <c r="FCH85" s="4"/>
      <c r="FCI85" s="4"/>
      <c r="FCJ85" s="4"/>
      <c r="FCK85" s="4"/>
      <c r="FCL85" s="4"/>
      <c r="FCM85" s="4"/>
      <c r="FCN85" s="4"/>
      <c r="FCO85" s="4"/>
      <c r="FCP85" s="4"/>
      <c r="FCQ85" s="4"/>
      <c r="FCR85" s="4"/>
      <c r="FCS85" s="4"/>
      <c r="FCT85" s="4"/>
      <c r="FCU85" s="4"/>
      <c r="FCV85" s="4"/>
      <c r="FCW85" s="4"/>
      <c r="FCX85" s="4"/>
      <c r="FCY85" s="4"/>
      <c r="FCZ85" s="4"/>
      <c r="FDA85" s="4"/>
      <c r="FDB85" s="4"/>
      <c r="FDC85" s="4"/>
      <c r="FDD85" s="4"/>
      <c r="FDE85" s="4"/>
      <c r="FDF85" s="4"/>
      <c r="FDG85" s="4"/>
      <c r="FDH85" s="4"/>
      <c r="FDI85" s="4"/>
      <c r="FDJ85" s="4"/>
      <c r="FDK85" s="4"/>
      <c r="FDL85" s="4"/>
      <c r="FDM85" s="4"/>
      <c r="FDN85" s="4"/>
      <c r="FDO85" s="4"/>
      <c r="FDP85" s="4"/>
      <c r="FDQ85" s="4"/>
      <c r="FDR85" s="4"/>
      <c r="FDS85" s="4"/>
      <c r="FDT85" s="4"/>
      <c r="FDU85" s="4"/>
      <c r="FDV85" s="4"/>
      <c r="FDW85" s="4"/>
      <c r="FDX85" s="4"/>
      <c r="FDY85" s="4"/>
      <c r="FDZ85" s="4"/>
      <c r="FEA85" s="4"/>
      <c r="FEB85" s="4"/>
      <c r="FEC85" s="4"/>
      <c r="FED85" s="4"/>
      <c r="FEE85" s="4"/>
      <c r="FEF85" s="4"/>
      <c r="FEG85" s="4"/>
      <c r="FEH85" s="4"/>
      <c r="FEI85" s="4"/>
      <c r="FEJ85" s="4"/>
      <c r="FEK85" s="4"/>
      <c r="FEL85" s="4"/>
      <c r="FEM85" s="4"/>
      <c r="FEN85" s="4"/>
      <c r="FEO85" s="4"/>
      <c r="FEP85" s="4"/>
      <c r="FEQ85" s="4"/>
      <c r="FER85" s="4"/>
      <c r="FES85" s="4"/>
      <c r="FET85" s="4"/>
      <c r="FEU85" s="4"/>
      <c r="FEV85" s="4"/>
      <c r="FEW85" s="4"/>
      <c r="FEX85" s="4"/>
      <c r="FEY85" s="4"/>
      <c r="FEZ85" s="4"/>
      <c r="FFA85" s="4"/>
      <c r="FFB85" s="4"/>
      <c r="FFC85" s="4"/>
      <c r="FFD85" s="4"/>
      <c r="FFE85" s="4"/>
      <c r="FFF85" s="4"/>
      <c r="FFG85" s="4"/>
      <c r="FFH85" s="4"/>
      <c r="FFI85" s="4"/>
      <c r="FFJ85" s="4"/>
      <c r="FFK85" s="4"/>
      <c r="FFL85" s="4"/>
      <c r="FFM85" s="4"/>
      <c r="FFN85" s="4"/>
      <c r="FFO85" s="4"/>
      <c r="FFP85" s="4"/>
      <c r="FFQ85" s="4"/>
      <c r="FFR85" s="4"/>
      <c r="FFS85" s="4"/>
      <c r="FFT85" s="4"/>
      <c r="FFU85" s="4"/>
      <c r="FFV85" s="4"/>
      <c r="FFW85" s="4"/>
      <c r="FFX85" s="4"/>
      <c r="FFY85" s="4"/>
      <c r="FFZ85" s="4"/>
      <c r="FGA85" s="4"/>
      <c r="FGB85" s="4"/>
      <c r="FGC85" s="4"/>
      <c r="FGD85" s="4"/>
      <c r="FGE85" s="4"/>
      <c r="FGF85" s="4"/>
      <c r="FGG85" s="4"/>
      <c r="FGH85" s="4"/>
      <c r="FGI85" s="4"/>
      <c r="FGJ85" s="4"/>
      <c r="FGK85" s="4"/>
      <c r="FGL85" s="4"/>
      <c r="FGM85" s="4"/>
      <c r="FGN85" s="4"/>
      <c r="FGO85" s="4"/>
      <c r="FGP85" s="4"/>
      <c r="FGQ85" s="4"/>
      <c r="FGR85" s="4"/>
      <c r="FGS85" s="4"/>
      <c r="FGT85" s="4"/>
      <c r="FGU85" s="4"/>
      <c r="FGV85" s="4"/>
      <c r="FGW85" s="4"/>
      <c r="FGX85" s="4"/>
      <c r="FGY85" s="4"/>
      <c r="FGZ85" s="4"/>
      <c r="FHA85" s="4"/>
      <c r="FHB85" s="4"/>
      <c r="FHC85" s="4"/>
      <c r="FHD85" s="4"/>
      <c r="FHE85" s="4"/>
      <c r="FHF85" s="4"/>
      <c r="FHG85" s="4"/>
      <c r="FHH85" s="4"/>
      <c r="FHI85" s="4"/>
      <c r="FHJ85" s="4"/>
      <c r="FHK85" s="4"/>
      <c r="FHL85" s="4"/>
      <c r="FHM85" s="4"/>
      <c r="FHN85" s="4"/>
      <c r="FHO85" s="4"/>
      <c r="FHP85" s="4"/>
      <c r="FHQ85" s="4"/>
      <c r="FHR85" s="4"/>
      <c r="FHS85" s="4"/>
      <c r="FHT85" s="4"/>
      <c r="FHU85" s="4"/>
      <c r="FHV85" s="4"/>
      <c r="FHW85" s="4"/>
      <c r="FHX85" s="4"/>
      <c r="FHY85" s="4"/>
      <c r="FHZ85" s="4"/>
      <c r="FIA85" s="4"/>
      <c r="FIB85" s="4"/>
      <c r="FIC85" s="4"/>
      <c r="FID85" s="4"/>
      <c r="FIE85" s="4"/>
      <c r="FIF85" s="4"/>
      <c r="FIG85" s="4"/>
      <c r="FIH85" s="4"/>
      <c r="FII85" s="4"/>
      <c r="FIJ85" s="4"/>
      <c r="FIK85" s="4"/>
      <c r="FIL85" s="4"/>
      <c r="FIM85" s="4"/>
      <c r="FIN85" s="4"/>
      <c r="FIO85" s="4"/>
      <c r="FIP85" s="4"/>
      <c r="FIQ85" s="4"/>
      <c r="FIR85" s="4"/>
      <c r="FIS85" s="4"/>
      <c r="FIT85" s="4"/>
      <c r="FIU85" s="4"/>
      <c r="FIV85" s="4"/>
      <c r="FIW85" s="4"/>
      <c r="FIX85" s="4"/>
      <c r="FIY85" s="4"/>
      <c r="FIZ85" s="4"/>
      <c r="FJA85" s="4"/>
      <c r="FJB85" s="4"/>
      <c r="FJC85" s="4"/>
      <c r="FJD85" s="4"/>
      <c r="FJE85" s="4"/>
      <c r="FJF85" s="4"/>
      <c r="FJG85" s="4"/>
      <c r="FJH85" s="4"/>
      <c r="FJI85" s="4"/>
      <c r="FJJ85" s="4"/>
      <c r="FJK85" s="4"/>
      <c r="FJL85" s="4"/>
      <c r="FJM85" s="4"/>
      <c r="FJN85" s="4"/>
      <c r="FJO85" s="4"/>
      <c r="FJP85" s="4"/>
      <c r="FJQ85" s="4"/>
      <c r="FJR85" s="4"/>
      <c r="FJS85" s="4"/>
      <c r="FJT85" s="4"/>
      <c r="FJU85" s="4"/>
      <c r="FJV85" s="4"/>
      <c r="FJW85" s="4"/>
      <c r="FJX85" s="4"/>
      <c r="FJY85" s="4"/>
      <c r="FJZ85" s="4"/>
      <c r="FKA85" s="4"/>
      <c r="FKB85" s="4"/>
      <c r="FKC85" s="4"/>
      <c r="FKD85" s="4"/>
      <c r="FKE85" s="4"/>
      <c r="FKF85" s="4"/>
      <c r="FKG85" s="4"/>
      <c r="FKH85" s="4"/>
      <c r="FKI85" s="4"/>
      <c r="FKJ85" s="4"/>
      <c r="FKK85" s="4"/>
      <c r="FKL85" s="4"/>
      <c r="FKM85" s="4"/>
      <c r="FKN85" s="4"/>
      <c r="FKO85" s="4"/>
      <c r="FKP85" s="4"/>
      <c r="FKQ85" s="4"/>
      <c r="FKR85" s="4"/>
      <c r="FKS85" s="4"/>
      <c r="FKT85" s="4"/>
      <c r="FKU85" s="4"/>
      <c r="FKV85" s="4"/>
      <c r="FKW85" s="4"/>
      <c r="FKX85" s="4"/>
      <c r="FKY85" s="4"/>
      <c r="FKZ85" s="4"/>
      <c r="FLA85" s="4"/>
      <c r="FLB85" s="4"/>
      <c r="FLC85" s="4"/>
      <c r="FLD85" s="4"/>
      <c r="FLE85" s="4"/>
      <c r="FLF85" s="4"/>
      <c r="FLG85" s="4"/>
      <c r="FLH85" s="4"/>
      <c r="FLI85" s="4"/>
      <c r="FLJ85" s="4"/>
      <c r="FLK85" s="4"/>
      <c r="FLL85" s="4"/>
      <c r="FLM85" s="4"/>
      <c r="FLN85" s="4"/>
      <c r="FLO85" s="4"/>
      <c r="FLP85" s="4"/>
      <c r="FLQ85" s="4"/>
      <c r="FLR85" s="4"/>
      <c r="FLS85" s="4"/>
      <c r="FLT85" s="4"/>
      <c r="FLU85" s="4"/>
      <c r="FLV85" s="4"/>
      <c r="FLW85" s="4"/>
      <c r="FLX85" s="4"/>
      <c r="FLY85" s="4"/>
      <c r="FLZ85" s="4"/>
      <c r="FMA85" s="4"/>
      <c r="FMB85" s="4"/>
      <c r="FMC85" s="4"/>
      <c r="FMD85" s="4"/>
      <c r="FME85" s="4"/>
      <c r="FMF85" s="4"/>
      <c r="FMG85" s="4"/>
      <c r="FMH85" s="4"/>
      <c r="FMI85" s="4"/>
      <c r="FMJ85" s="4"/>
      <c r="FMK85" s="4"/>
      <c r="FML85" s="4"/>
      <c r="FMM85" s="4"/>
      <c r="FMN85" s="4"/>
      <c r="FMO85" s="4"/>
      <c r="FMP85" s="4"/>
      <c r="FMQ85" s="4"/>
      <c r="FMR85" s="4"/>
      <c r="FMS85" s="4"/>
      <c r="FMT85" s="4"/>
      <c r="FMU85" s="4"/>
      <c r="FMV85" s="4"/>
      <c r="FMW85" s="4"/>
      <c r="FMX85" s="4"/>
      <c r="FMY85" s="4"/>
      <c r="FMZ85" s="4"/>
      <c r="FNA85" s="4"/>
      <c r="FNB85" s="4"/>
      <c r="FNC85" s="4"/>
      <c r="FND85" s="4"/>
      <c r="FNE85" s="4"/>
      <c r="FNF85" s="4"/>
      <c r="FNG85" s="4"/>
      <c r="FNH85" s="4"/>
      <c r="FNI85" s="4"/>
      <c r="FNJ85" s="4"/>
      <c r="FNK85" s="4"/>
      <c r="FNL85" s="4"/>
      <c r="FNM85" s="4"/>
      <c r="FNN85" s="4"/>
      <c r="FNO85" s="4"/>
      <c r="FNP85" s="4"/>
      <c r="FNQ85" s="4"/>
      <c r="FNR85" s="4"/>
      <c r="FNS85" s="4"/>
      <c r="FNT85" s="4"/>
      <c r="FNU85" s="4"/>
      <c r="FNV85" s="4"/>
      <c r="FNW85" s="4"/>
      <c r="FNX85" s="4"/>
      <c r="FNY85" s="4"/>
      <c r="FNZ85" s="4"/>
      <c r="FOA85" s="4"/>
      <c r="FOB85" s="4"/>
      <c r="FOC85" s="4"/>
      <c r="FOD85" s="4"/>
      <c r="FOE85" s="4"/>
      <c r="FOF85" s="4"/>
      <c r="FOG85" s="4"/>
      <c r="FOH85" s="4"/>
      <c r="FOI85" s="4"/>
      <c r="FOJ85" s="4"/>
      <c r="FOK85" s="4"/>
      <c r="FOL85" s="4"/>
      <c r="FOM85" s="4"/>
      <c r="FON85" s="4"/>
      <c r="FOO85" s="4"/>
      <c r="FOP85" s="4"/>
      <c r="FOQ85" s="4"/>
      <c r="FOR85" s="4"/>
      <c r="FOS85" s="4"/>
      <c r="FOT85" s="4"/>
      <c r="FOU85" s="4"/>
      <c r="FOV85" s="4"/>
      <c r="FOW85" s="4"/>
      <c r="FOX85" s="4"/>
      <c r="FOY85" s="4"/>
      <c r="FOZ85" s="4"/>
      <c r="FPA85" s="4"/>
      <c r="FPB85" s="4"/>
      <c r="FPC85" s="4"/>
      <c r="FPD85" s="4"/>
      <c r="FPE85" s="4"/>
      <c r="FPF85" s="4"/>
      <c r="FPG85" s="4"/>
      <c r="FPH85" s="4"/>
      <c r="FPI85" s="4"/>
      <c r="FPJ85" s="4"/>
      <c r="FPK85" s="4"/>
      <c r="FPL85" s="4"/>
      <c r="FPM85" s="4"/>
      <c r="FPN85" s="4"/>
      <c r="FPO85" s="4"/>
      <c r="FPP85" s="4"/>
      <c r="FPQ85" s="4"/>
      <c r="FPR85" s="4"/>
      <c r="FPS85" s="4"/>
      <c r="FPT85" s="4"/>
      <c r="FPU85" s="4"/>
      <c r="FPV85" s="4"/>
      <c r="FPW85" s="4"/>
      <c r="FPX85" s="4"/>
      <c r="FPY85" s="4"/>
      <c r="FPZ85" s="4"/>
      <c r="FQA85" s="4"/>
      <c r="FQB85" s="4"/>
      <c r="FQC85" s="4"/>
      <c r="FQD85" s="4"/>
      <c r="FQE85" s="4"/>
      <c r="FQF85" s="4"/>
      <c r="FQG85" s="4"/>
      <c r="FQH85" s="4"/>
      <c r="FQI85" s="4"/>
      <c r="FQJ85" s="4"/>
      <c r="FQK85" s="4"/>
      <c r="FQL85" s="4"/>
      <c r="FQM85" s="4"/>
      <c r="FQN85" s="4"/>
      <c r="FQO85" s="4"/>
      <c r="FQP85" s="4"/>
      <c r="FQQ85" s="4"/>
      <c r="FQR85" s="4"/>
      <c r="FQS85" s="4"/>
      <c r="FQT85" s="4"/>
      <c r="FQU85" s="4"/>
      <c r="FQV85" s="4"/>
      <c r="FQW85" s="4"/>
      <c r="FQX85" s="4"/>
      <c r="FQY85" s="4"/>
      <c r="FQZ85" s="4"/>
      <c r="FRA85" s="4"/>
      <c r="FRB85" s="4"/>
      <c r="FRC85" s="4"/>
      <c r="FRD85" s="4"/>
      <c r="FRE85" s="4"/>
      <c r="FRF85" s="4"/>
      <c r="FRG85" s="4"/>
      <c r="FRH85" s="4"/>
      <c r="FRI85" s="4"/>
      <c r="FRJ85" s="4"/>
      <c r="FRK85" s="4"/>
      <c r="FRL85" s="4"/>
      <c r="FRM85" s="4"/>
      <c r="FRN85" s="4"/>
      <c r="FRO85" s="4"/>
      <c r="FRP85" s="4"/>
      <c r="FRQ85" s="4"/>
      <c r="FRR85" s="4"/>
      <c r="FRS85" s="4"/>
      <c r="FRT85" s="4"/>
      <c r="FRU85" s="4"/>
      <c r="FRV85" s="4"/>
      <c r="FRW85" s="4"/>
      <c r="FRX85" s="4"/>
      <c r="FRY85" s="4"/>
      <c r="FRZ85" s="4"/>
      <c r="FSA85" s="4"/>
      <c r="FSB85" s="4"/>
      <c r="FSC85" s="4"/>
      <c r="FSD85" s="4"/>
      <c r="FSE85" s="4"/>
      <c r="FSF85" s="4"/>
      <c r="FSG85" s="4"/>
      <c r="FSH85" s="4"/>
      <c r="FSI85" s="4"/>
      <c r="FSJ85" s="4"/>
      <c r="FSK85" s="4"/>
      <c r="FSL85" s="4"/>
      <c r="FSM85" s="4"/>
      <c r="FSN85" s="4"/>
      <c r="FSO85" s="4"/>
      <c r="FSP85" s="4"/>
      <c r="FSQ85" s="4"/>
      <c r="FSR85" s="4"/>
      <c r="FSS85" s="4"/>
      <c r="FST85" s="4"/>
      <c r="FSU85" s="4"/>
      <c r="FSV85" s="4"/>
      <c r="FSW85" s="4"/>
      <c r="FSX85" s="4"/>
      <c r="FSY85" s="4"/>
      <c r="FSZ85" s="4"/>
      <c r="FTA85" s="4"/>
      <c r="FTB85" s="4"/>
      <c r="FTC85" s="4"/>
      <c r="FTD85" s="4"/>
      <c r="FTE85" s="4"/>
      <c r="FTF85" s="4"/>
      <c r="FTG85" s="4"/>
      <c r="FTH85" s="4"/>
      <c r="FTI85" s="4"/>
      <c r="FTJ85" s="4"/>
      <c r="FTK85" s="4"/>
      <c r="FTL85" s="4"/>
      <c r="FTM85" s="4"/>
      <c r="FTN85" s="4"/>
      <c r="FTO85" s="4"/>
      <c r="FTP85" s="4"/>
      <c r="FTQ85" s="4"/>
      <c r="FTR85" s="4"/>
      <c r="FTS85" s="4"/>
      <c r="FTT85" s="4"/>
      <c r="FTU85" s="4"/>
      <c r="FTV85" s="4"/>
      <c r="FTW85" s="4"/>
      <c r="FTX85" s="4"/>
      <c r="FTY85" s="4"/>
      <c r="FTZ85" s="4"/>
      <c r="FUA85" s="4"/>
      <c r="FUB85" s="4"/>
      <c r="FUC85" s="4"/>
      <c r="FUD85" s="4"/>
      <c r="FUE85" s="4"/>
      <c r="FUF85" s="4"/>
      <c r="FUG85" s="4"/>
      <c r="FUH85" s="4"/>
      <c r="FUI85" s="4"/>
      <c r="FUJ85" s="4"/>
      <c r="FUK85" s="4"/>
      <c r="FUL85" s="4"/>
      <c r="FUM85" s="4"/>
      <c r="FUN85" s="4"/>
      <c r="FUO85" s="4"/>
      <c r="FUP85" s="4"/>
      <c r="FUQ85" s="4"/>
      <c r="FUR85" s="4"/>
      <c r="FUS85" s="4"/>
    </row>
    <row r="86" spans="1:4621" s="143" customFormat="1">
      <c r="A86" s="149" t="s">
        <v>88</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45"/>
      <c r="AA86" s="145"/>
      <c r="AB86" s="145"/>
      <c r="AC86" s="146"/>
      <c r="AD86" s="142">
        <f>ROW()</f>
        <v>86</v>
      </c>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c r="MI86" s="4"/>
      <c r="MJ86" s="4"/>
      <c r="MK86" s="4"/>
      <c r="ML86" s="4"/>
      <c r="MM86" s="4"/>
      <c r="MN86" s="4"/>
      <c r="MO86" s="4"/>
      <c r="MP86" s="4"/>
      <c r="MQ86" s="4"/>
      <c r="MR86" s="4"/>
      <c r="MS86" s="4"/>
      <c r="MT86" s="4"/>
      <c r="MU86" s="4"/>
      <c r="MV86" s="4"/>
      <c r="MW86" s="4"/>
      <c r="MX86" s="4"/>
      <c r="MY86" s="4"/>
      <c r="MZ86" s="4"/>
      <c r="NA86" s="4"/>
      <c r="NB86" s="4"/>
      <c r="NC86" s="4"/>
      <c r="ND86" s="4"/>
      <c r="NE86" s="4"/>
      <c r="NF86" s="4"/>
      <c r="NG86" s="4"/>
      <c r="NH86" s="4"/>
      <c r="NI86" s="4"/>
      <c r="NJ86" s="4"/>
      <c r="NK86" s="4"/>
      <c r="NL86" s="4"/>
      <c r="NM86" s="4"/>
      <c r="NN86" s="4"/>
      <c r="NO86" s="4"/>
      <c r="NP86" s="4"/>
      <c r="NQ86" s="4"/>
      <c r="NR86" s="4"/>
      <c r="NS86" s="4"/>
      <c r="NT86" s="4"/>
      <c r="NU86" s="4"/>
      <c r="NV86" s="4"/>
      <c r="NW86" s="4"/>
      <c r="NX86" s="4"/>
      <c r="NY86" s="4"/>
      <c r="NZ86" s="4"/>
      <c r="OA86" s="4"/>
      <c r="OB86" s="4"/>
      <c r="OC86" s="4"/>
      <c r="OD86" s="4"/>
      <c r="OE86" s="4"/>
      <c r="OF86" s="4"/>
      <c r="OG86" s="4"/>
      <c r="OH86" s="4"/>
      <c r="OI86" s="4"/>
      <c r="OJ86" s="4"/>
      <c r="OK86" s="4"/>
      <c r="OL86" s="4"/>
      <c r="OM86" s="4"/>
      <c r="ON86" s="4"/>
      <c r="OO86" s="4"/>
      <c r="OP86" s="4"/>
      <c r="OQ86" s="4"/>
      <c r="OR86" s="4"/>
      <c r="OS86" s="4"/>
      <c r="OT86" s="4"/>
      <c r="OU86" s="4"/>
      <c r="OV86" s="4"/>
      <c r="OW86" s="4"/>
      <c r="OX86" s="4"/>
      <c r="OY86" s="4"/>
      <c r="OZ86" s="4"/>
      <c r="PA86" s="4"/>
      <c r="PB86" s="4"/>
      <c r="PC86" s="4"/>
      <c r="PD86" s="4"/>
      <c r="PE86" s="4"/>
      <c r="PF86" s="4"/>
      <c r="PG86" s="4"/>
      <c r="PH86" s="4"/>
      <c r="PI86" s="4"/>
      <c r="PJ86" s="4"/>
      <c r="PK86" s="4"/>
      <c r="PL86" s="4"/>
      <c r="PM86" s="4"/>
      <c r="PN86" s="4"/>
      <c r="PO86" s="4"/>
      <c r="PP86" s="4"/>
      <c r="PQ86" s="4"/>
      <c r="PR86" s="4"/>
      <c r="PS86" s="4"/>
      <c r="PT86" s="4"/>
      <c r="PU86" s="4"/>
      <c r="PV86" s="4"/>
      <c r="PW86" s="4"/>
      <c r="PX86" s="4"/>
      <c r="PY86" s="4"/>
      <c r="PZ86" s="4"/>
      <c r="QA86" s="4"/>
      <c r="QB86" s="4"/>
      <c r="QC86" s="4"/>
      <c r="QD86" s="4"/>
      <c r="QE86" s="4"/>
      <c r="QF86" s="4"/>
      <c r="QG86" s="4"/>
      <c r="QH86" s="4"/>
      <c r="QI86" s="4"/>
      <c r="QJ86" s="4"/>
      <c r="QK86" s="4"/>
      <c r="QL86" s="4"/>
      <c r="QM86" s="4"/>
      <c r="QN86" s="4"/>
      <c r="QO86" s="4"/>
      <c r="QP86" s="4"/>
      <c r="QQ86" s="4"/>
      <c r="QR86" s="4"/>
      <c r="QS86" s="4"/>
      <c r="QT86" s="4"/>
      <c r="QU86" s="4"/>
      <c r="QV86" s="4"/>
      <c r="QW86" s="4"/>
      <c r="QX86" s="4"/>
      <c r="QY86" s="4"/>
      <c r="QZ86" s="4"/>
      <c r="RA86" s="4"/>
      <c r="RB86" s="4"/>
      <c r="RC86" s="4"/>
      <c r="RD86" s="4"/>
      <c r="RE86" s="4"/>
      <c r="RF86" s="4"/>
      <c r="RG86" s="4"/>
      <c r="RH86" s="4"/>
      <c r="RI86" s="4"/>
      <c r="RJ86" s="4"/>
      <c r="RK86" s="4"/>
      <c r="RL86" s="4"/>
      <c r="RM86" s="4"/>
      <c r="RN86" s="4"/>
      <c r="RO86" s="4"/>
      <c r="RP86" s="4"/>
      <c r="RQ86" s="4"/>
      <c r="RR86" s="4"/>
      <c r="RS86" s="4"/>
      <c r="RT86" s="4"/>
      <c r="RU86" s="4"/>
      <c r="RV86" s="4"/>
      <c r="RW86" s="4"/>
      <c r="RX86" s="4"/>
      <c r="RY86" s="4"/>
      <c r="RZ86" s="4"/>
      <c r="SA86" s="4"/>
      <c r="SB86" s="4"/>
      <c r="SC86" s="4"/>
      <c r="SD86" s="4"/>
      <c r="SE86" s="4"/>
      <c r="SF86" s="4"/>
      <c r="SG86" s="4"/>
      <c r="SH86" s="4"/>
      <c r="SI86" s="4"/>
      <c r="SJ86" s="4"/>
      <c r="SK86" s="4"/>
      <c r="SL86" s="4"/>
      <c r="SM86" s="4"/>
      <c r="SN86" s="4"/>
      <c r="SO86" s="4"/>
      <c r="SP86" s="4"/>
      <c r="SQ86" s="4"/>
      <c r="SR86" s="4"/>
      <c r="SS86" s="4"/>
      <c r="ST86" s="4"/>
      <c r="SU86" s="4"/>
      <c r="SV86" s="4"/>
      <c r="SW86" s="4"/>
      <c r="SX86" s="4"/>
      <c r="SY86" s="4"/>
      <c r="SZ86" s="4"/>
      <c r="TA86" s="4"/>
      <c r="TB86" s="4"/>
      <c r="TC86" s="4"/>
      <c r="TD86" s="4"/>
      <c r="TE86" s="4"/>
      <c r="TF86" s="4"/>
      <c r="TG86" s="4"/>
      <c r="TH86" s="4"/>
      <c r="TI86" s="4"/>
      <c r="TJ86" s="4"/>
      <c r="TK86" s="4"/>
      <c r="TL86" s="4"/>
      <c r="TM86" s="4"/>
      <c r="TN86" s="4"/>
      <c r="TO86" s="4"/>
      <c r="TP86" s="4"/>
      <c r="TQ86" s="4"/>
      <c r="TR86" s="4"/>
      <c r="TS86" s="4"/>
      <c r="TT86" s="4"/>
      <c r="TU86" s="4"/>
      <c r="TV86" s="4"/>
      <c r="TW86" s="4"/>
      <c r="TX86" s="4"/>
      <c r="TY86" s="4"/>
      <c r="TZ86" s="4"/>
      <c r="UA86" s="4"/>
      <c r="UB86" s="4"/>
      <c r="UC86" s="4"/>
      <c r="UD86" s="4"/>
      <c r="UE86" s="4"/>
      <c r="UF86" s="4"/>
      <c r="UG86" s="4"/>
      <c r="UH86" s="4"/>
      <c r="UI86" s="4"/>
      <c r="UJ86" s="4"/>
      <c r="UK86" s="4"/>
      <c r="UL86" s="4"/>
      <c r="UM86" s="4"/>
      <c r="UN86" s="4"/>
      <c r="UO86" s="4"/>
      <c r="UP86" s="4"/>
      <c r="UQ86" s="4"/>
      <c r="UR86" s="4"/>
      <c r="US86" s="4"/>
      <c r="UT86" s="4"/>
      <c r="UU86" s="4"/>
      <c r="UV86" s="4"/>
      <c r="UW86" s="4"/>
      <c r="UX86" s="4"/>
      <c r="UY86" s="4"/>
      <c r="UZ86" s="4"/>
      <c r="VA86" s="4"/>
      <c r="VB86" s="4"/>
      <c r="VC86" s="4"/>
      <c r="VD86" s="4"/>
      <c r="VE86" s="4"/>
      <c r="VF86" s="4"/>
      <c r="VG86" s="4"/>
      <c r="VH86" s="4"/>
      <c r="VI86" s="4"/>
      <c r="VJ86" s="4"/>
      <c r="VK86" s="4"/>
      <c r="VL86" s="4"/>
      <c r="VM86" s="4"/>
      <c r="VN86" s="4"/>
      <c r="VO86" s="4"/>
      <c r="VP86" s="4"/>
      <c r="VQ86" s="4"/>
      <c r="VR86" s="4"/>
      <c r="VS86" s="4"/>
      <c r="VT86" s="4"/>
      <c r="VU86" s="4"/>
      <c r="VV86" s="4"/>
      <c r="VW86" s="4"/>
      <c r="VX86" s="4"/>
      <c r="VY86" s="4"/>
      <c r="VZ86" s="4"/>
      <c r="WA86" s="4"/>
      <c r="WB86" s="4"/>
      <c r="WC86" s="4"/>
      <c r="WD86" s="4"/>
      <c r="WE86" s="4"/>
      <c r="WF86" s="4"/>
      <c r="WG86" s="4"/>
      <c r="WH86" s="4"/>
      <c r="WI86" s="4"/>
      <c r="WJ86" s="4"/>
      <c r="WK86" s="4"/>
      <c r="WL86" s="4"/>
      <c r="WM86" s="4"/>
      <c r="WN86" s="4"/>
      <c r="WO86" s="4"/>
      <c r="WP86" s="4"/>
      <c r="WQ86" s="4"/>
      <c r="WR86" s="4"/>
      <c r="WS86" s="4"/>
      <c r="WT86" s="4"/>
      <c r="WU86" s="4"/>
      <c r="WV86" s="4"/>
      <c r="WW86" s="4"/>
      <c r="WX86" s="4"/>
      <c r="WY86" s="4"/>
      <c r="WZ86" s="4"/>
      <c r="XA86" s="4"/>
      <c r="XB86" s="4"/>
      <c r="XC86" s="4"/>
      <c r="XD86" s="4"/>
      <c r="XE86" s="4"/>
      <c r="XF86" s="4"/>
      <c r="XG86" s="4"/>
      <c r="XH86" s="4"/>
      <c r="XI86" s="4"/>
      <c r="XJ86" s="4"/>
      <c r="XK86" s="4"/>
      <c r="XL86" s="4"/>
      <c r="XM86" s="4"/>
      <c r="XN86" s="4"/>
      <c r="XO86" s="4"/>
      <c r="XP86" s="4"/>
      <c r="XQ86" s="4"/>
      <c r="XR86" s="4"/>
      <c r="XS86" s="4"/>
      <c r="XT86" s="4"/>
      <c r="XU86" s="4"/>
      <c r="XV86" s="4"/>
      <c r="XW86" s="4"/>
      <c r="XX86" s="4"/>
      <c r="XY86" s="4"/>
      <c r="XZ86" s="4"/>
      <c r="YA86" s="4"/>
      <c r="YB86" s="4"/>
      <c r="YC86" s="4"/>
      <c r="YD86" s="4"/>
      <c r="YE86" s="4"/>
      <c r="YF86" s="4"/>
      <c r="YG86" s="4"/>
      <c r="YH86" s="4"/>
      <c r="YI86" s="4"/>
      <c r="YJ86" s="4"/>
      <c r="YK86" s="4"/>
      <c r="YL86" s="4"/>
      <c r="YM86" s="4"/>
      <c r="YN86" s="4"/>
      <c r="YO86" s="4"/>
      <c r="YP86" s="4"/>
      <c r="YQ86" s="4"/>
      <c r="YR86" s="4"/>
      <c r="YS86" s="4"/>
      <c r="YT86" s="4"/>
      <c r="YU86" s="4"/>
      <c r="YV86" s="4"/>
      <c r="YW86" s="4"/>
      <c r="YX86" s="4"/>
      <c r="YY86" s="4"/>
      <c r="YZ86" s="4"/>
      <c r="ZA86" s="4"/>
      <c r="ZB86" s="4"/>
      <c r="ZC86" s="4"/>
      <c r="ZD86" s="4"/>
      <c r="ZE86" s="4"/>
      <c r="ZF86" s="4"/>
      <c r="ZG86" s="4"/>
      <c r="ZH86" s="4"/>
      <c r="ZI86" s="4"/>
      <c r="ZJ86" s="4"/>
      <c r="ZK86" s="4"/>
      <c r="ZL86" s="4"/>
      <c r="ZM86" s="4"/>
      <c r="ZN86" s="4"/>
      <c r="ZO86" s="4"/>
      <c r="ZP86" s="4"/>
      <c r="ZQ86" s="4"/>
      <c r="ZR86" s="4"/>
      <c r="ZS86" s="4"/>
      <c r="ZT86" s="4"/>
      <c r="ZU86" s="4"/>
      <c r="ZV86" s="4"/>
      <c r="ZW86" s="4"/>
      <c r="ZX86" s="4"/>
      <c r="ZY86" s="4"/>
      <c r="ZZ86" s="4"/>
      <c r="AAA86" s="4"/>
      <c r="AAB86" s="4"/>
      <c r="AAC86" s="4"/>
      <c r="AAD86" s="4"/>
      <c r="AAE86" s="4"/>
      <c r="AAF86" s="4"/>
      <c r="AAG86" s="4"/>
      <c r="AAH86" s="4"/>
      <c r="AAI86" s="4"/>
      <c r="AAJ86" s="4"/>
      <c r="AAK86" s="4"/>
      <c r="AAL86" s="4"/>
      <c r="AAM86" s="4"/>
      <c r="AAN86" s="4"/>
      <c r="AAO86" s="4"/>
      <c r="AAP86" s="4"/>
      <c r="AAQ86" s="4"/>
      <c r="AAR86" s="4"/>
      <c r="AAS86" s="4"/>
      <c r="AAT86" s="4"/>
      <c r="AAU86" s="4"/>
      <c r="AAV86" s="4"/>
      <c r="AAW86" s="4"/>
      <c r="AAX86" s="4"/>
      <c r="AAY86" s="4"/>
      <c r="AAZ86" s="4"/>
      <c r="ABA86" s="4"/>
      <c r="ABB86" s="4"/>
      <c r="ABC86" s="4"/>
      <c r="ABD86" s="4"/>
      <c r="ABE86" s="4"/>
      <c r="ABF86" s="4"/>
      <c r="ABG86" s="4"/>
      <c r="ABH86" s="4"/>
      <c r="ABI86" s="4"/>
      <c r="ABJ86" s="4"/>
      <c r="ABK86" s="4"/>
      <c r="ABL86" s="4"/>
      <c r="ABM86" s="4"/>
      <c r="ABN86" s="4"/>
      <c r="ABO86" s="4"/>
      <c r="ABP86" s="4"/>
      <c r="ABQ86" s="4"/>
      <c r="ABR86" s="4"/>
      <c r="ABS86" s="4"/>
      <c r="ABT86" s="4"/>
      <c r="ABU86" s="4"/>
      <c r="ABV86" s="4"/>
      <c r="ABW86" s="4"/>
      <c r="ABX86" s="4"/>
      <c r="ABY86" s="4"/>
      <c r="ABZ86" s="4"/>
      <c r="ACA86" s="4"/>
      <c r="ACB86" s="4"/>
      <c r="ACC86" s="4"/>
      <c r="ACD86" s="4"/>
      <c r="ACE86" s="4"/>
      <c r="ACF86" s="4"/>
      <c r="ACG86" s="4"/>
      <c r="ACH86" s="4"/>
      <c r="ACI86" s="4"/>
      <c r="ACJ86" s="4"/>
      <c r="ACK86" s="4"/>
      <c r="ACL86" s="4"/>
      <c r="ACM86" s="4"/>
      <c r="ACN86" s="4"/>
      <c r="ACO86" s="4"/>
      <c r="ACP86" s="4"/>
      <c r="ACQ86" s="4"/>
      <c r="ACR86" s="4"/>
      <c r="ACS86" s="4"/>
      <c r="ACT86" s="4"/>
      <c r="ACU86" s="4"/>
      <c r="ACV86" s="4"/>
      <c r="ACW86" s="4"/>
      <c r="ACX86" s="4"/>
      <c r="ACY86" s="4"/>
      <c r="ACZ86" s="4"/>
      <c r="ADA86" s="4"/>
      <c r="ADB86" s="4"/>
      <c r="ADC86" s="4"/>
      <c r="ADD86" s="4"/>
      <c r="ADE86" s="4"/>
      <c r="ADF86" s="4"/>
      <c r="ADG86" s="4"/>
      <c r="ADH86" s="4"/>
      <c r="ADI86" s="4"/>
      <c r="ADJ86" s="4"/>
      <c r="ADK86" s="4"/>
      <c r="ADL86" s="4"/>
      <c r="ADM86" s="4"/>
      <c r="ADN86" s="4"/>
      <c r="ADO86" s="4"/>
      <c r="ADP86" s="4"/>
      <c r="ADQ86" s="4"/>
      <c r="ADR86" s="4"/>
      <c r="ADS86" s="4"/>
      <c r="ADT86" s="4"/>
      <c r="ADU86" s="4"/>
      <c r="ADV86" s="4"/>
      <c r="ADW86" s="4"/>
      <c r="ADX86" s="4"/>
      <c r="ADY86" s="4"/>
      <c r="ADZ86" s="4"/>
      <c r="AEA86" s="4"/>
      <c r="AEB86" s="4"/>
      <c r="AEC86" s="4"/>
      <c r="AED86" s="4"/>
      <c r="AEE86" s="4"/>
      <c r="AEF86" s="4"/>
      <c r="AEG86" s="4"/>
      <c r="AEH86" s="4"/>
      <c r="AEI86" s="4"/>
      <c r="AEJ86" s="4"/>
      <c r="AEK86" s="4"/>
      <c r="AEL86" s="4"/>
      <c r="AEM86" s="4"/>
      <c r="AEN86" s="4"/>
      <c r="AEO86" s="4"/>
      <c r="AEP86" s="4"/>
      <c r="AEQ86" s="4"/>
      <c r="AER86" s="4"/>
      <c r="AES86" s="4"/>
      <c r="AET86" s="4"/>
      <c r="AEU86" s="4"/>
      <c r="AEV86" s="4"/>
      <c r="AEW86" s="4"/>
      <c r="AEX86" s="4"/>
      <c r="AEY86" s="4"/>
      <c r="AEZ86" s="4"/>
      <c r="AFA86" s="4"/>
      <c r="AFB86" s="4"/>
      <c r="AFC86" s="4"/>
      <c r="AFD86" s="4"/>
      <c r="AFE86" s="4"/>
      <c r="AFF86" s="4"/>
      <c r="AFG86" s="4"/>
      <c r="AFH86" s="4"/>
      <c r="AFI86" s="4"/>
      <c r="AFJ86" s="4"/>
      <c r="AFK86" s="4"/>
      <c r="AFL86" s="4"/>
      <c r="AFM86" s="4"/>
      <c r="AFN86" s="4"/>
      <c r="AFO86" s="4"/>
      <c r="AFP86" s="4"/>
      <c r="AFQ86" s="4"/>
      <c r="AFR86" s="4"/>
      <c r="AFS86" s="4"/>
      <c r="AFT86" s="4"/>
      <c r="AFU86" s="4"/>
      <c r="AFV86" s="4"/>
      <c r="AFW86" s="4"/>
      <c r="AFX86" s="4"/>
      <c r="AFY86" s="4"/>
      <c r="AFZ86" s="4"/>
      <c r="AGA86" s="4"/>
      <c r="AGB86" s="4"/>
      <c r="AGC86" s="4"/>
      <c r="AGD86" s="4"/>
      <c r="AGE86" s="4"/>
      <c r="AGF86" s="4"/>
      <c r="AGG86" s="4"/>
      <c r="AGH86" s="4"/>
      <c r="AGI86" s="4"/>
      <c r="AGJ86" s="4"/>
      <c r="AGK86" s="4"/>
      <c r="AGL86" s="4"/>
      <c r="AGM86" s="4"/>
      <c r="AGN86" s="4"/>
      <c r="AGO86" s="4"/>
      <c r="AGP86" s="4"/>
      <c r="AGQ86" s="4"/>
      <c r="AGR86" s="4"/>
      <c r="AGS86" s="4"/>
      <c r="AGT86" s="4"/>
      <c r="AGU86" s="4"/>
      <c r="AGV86" s="4"/>
      <c r="AGW86" s="4"/>
      <c r="AGX86" s="4"/>
      <c r="AGY86" s="4"/>
      <c r="AGZ86" s="4"/>
      <c r="AHA86" s="4"/>
      <c r="AHB86" s="4"/>
      <c r="AHC86" s="4"/>
      <c r="AHD86" s="4"/>
      <c r="AHE86" s="4"/>
      <c r="AHF86" s="4"/>
      <c r="AHG86" s="4"/>
      <c r="AHH86" s="4"/>
      <c r="AHI86" s="4"/>
      <c r="AHJ86" s="4"/>
      <c r="AHK86" s="4"/>
      <c r="AHL86" s="4"/>
      <c r="AHM86" s="4"/>
      <c r="AHN86" s="4"/>
      <c r="AHO86" s="4"/>
      <c r="AHP86" s="4"/>
      <c r="AHQ86" s="4"/>
      <c r="AHR86" s="4"/>
      <c r="AHS86" s="4"/>
      <c r="AHT86" s="4"/>
      <c r="AHU86" s="4"/>
      <c r="AHV86" s="4"/>
      <c r="AHW86" s="4"/>
      <c r="AHX86" s="4"/>
      <c r="AHY86" s="4"/>
      <c r="AHZ86" s="4"/>
      <c r="AIA86" s="4"/>
      <c r="AIB86" s="4"/>
      <c r="AIC86" s="4"/>
      <c r="AID86" s="4"/>
      <c r="AIE86" s="4"/>
      <c r="AIF86" s="4"/>
      <c r="AIG86" s="4"/>
      <c r="AIH86" s="4"/>
      <c r="AII86" s="4"/>
      <c r="AIJ86" s="4"/>
      <c r="AIK86" s="4"/>
      <c r="AIL86" s="4"/>
      <c r="AIM86" s="4"/>
      <c r="AIN86" s="4"/>
      <c r="AIO86" s="4"/>
      <c r="AIP86" s="4"/>
      <c r="AIQ86" s="4"/>
      <c r="AIR86" s="4"/>
      <c r="AIS86" s="4"/>
      <c r="AIT86" s="4"/>
      <c r="AIU86" s="4"/>
      <c r="AIV86" s="4"/>
      <c r="AIW86" s="4"/>
      <c r="AIX86" s="4"/>
      <c r="AIY86" s="4"/>
      <c r="AIZ86" s="4"/>
      <c r="AJA86" s="4"/>
      <c r="AJB86" s="4"/>
      <c r="AJC86" s="4"/>
      <c r="AJD86" s="4"/>
      <c r="AJE86" s="4"/>
      <c r="AJF86" s="4"/>
      <c r="AJG86" s="4"/>
      <c r="AJH86" s="4"/>
      <c r="AJI86" s="4"/>
      <c r="AJJ86" s="4"/>
      <c r="AJK86" s="4"/>
      <c r="AJL86" s="4"/>
      <c r="AJM86" s="4"/>
      <c r="AJN86" s="4"/>
      <c r="AJO86" s="4"/>
      <c r="AJP86" s="4"/>
      <c r="AJQ86" s="4"/>
      <c r="AJR86" s="4"/>
      <c r="AJS86" s="4"/>
      <c r="AJT86" s="4"/>
      <c r="AJU86" s="4"/>
      <c r="AJV86" s="4"/>
      <c r="AJW86" s="4"/>
      <c r="AJX86" s="4"/>
      <c r="AJY86" s="4"/>
      <c r="AJZ86" s="4"/>
      <c r="AKA86" s="4"/>
      <c r="AKB86" s="4"/>
      <c r="AKC86" s="4"/>
      <c r="AKD86" s="4"/>
      <c r="AKE86" s="4"/>
      <c r="AKF86" s="4"/>
      <c r="AKG86" s="4"/>
      <c r="AKH86" s="4"/>
      <c r="AKI86" s="4"/>
      <c r="AKJ86" s="4"/>
      <c r="AKK86" s="4"/>
      <c r="AKL86" s="4"/>
      <c r="AKM86" s="4"/>
      <c r="AKN86" s="4"/>
      <c r="AKO86" s="4"/>
      <c r="AKP86" s="4"/>
      <c r="AKQ86" s="4"/>
      <c r="AKR86" s="4"/>
      <c r="AKS86" s="4"/>
      <c r="AKT86" s="4"/>
      <c r="AKU86" s="4"/>
      <c r="AKV86" s="4"/>
      <c r="AKW86" s="4"/>
      <c r="AKX86" s="4"/>
      <c r="AKY86" s="4"/>
      <c r="AKZ86" s="4"/>
      <c r="ALA86" s="4"/>
      <c r="ALB86" s="4"/>
      <c r="ALC86" s="4"/>
      <c r="ALD86" s="4"/>
      <c r="ALE86" s="4"/>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c r="AMD86" s="4"/>
      <c r="AME86" s="4"/>
      <c r="AMF86" s="4"/>
      <c r="AMG86" s="4"/>
      <c r="AMH86" s="4"/>
      <c r="AMI86" s="4"/>
      <c r="AMJ86" s="4"/>
      <c r="AMK86" s="4"/>
      <c r="AML86" s="4"/>
      <c r="AMM86" s="4"/>
      <c r="AMN86" s="4"/>
      <c r="AMO86" s="4"/>
      <c r="AMP86" s="4"/>
      <c r="AMQ86" s="4"/>
      <c r="AMR86" s="4"/>
      <c r="AMS86" s="4"/>
      <c r="AMT86" s="4"/>
      <c r="AMU86" s="4"/>
      <c r="AMV86" s="4"/>
      <c r="AMW86" s="4"/>
      <c r="AMX86" s="4"/>
      <c r="AMY86" s="4"/>
      <c r="AMZ86" s="4"/>
      <c r="ANA86" s="4"/>
      <c r="ANB86" s="4"/>
      <c r="ANC86" s="4"/>
      <c r="AND86" s="4"/>
      <c r="ANE86" s="4"/>
      <c r="ANF86" s="4"/>
      <c r="ANG86" s="4"/>
      <c r="ANH86" s="4"/>
      <c r="ANI86" s="4"/>
      <c r="ANJ86" s="4"/>
      <c r="ANK86" s="4"/>
      <c r="ANL86" s="4"/>
      <c r="ANM86" s="4"/>
      <c r="ANN86" s="4"/>
      <c r="ANO86" s="4"/>
      <c r="ANP86" s="4"/>
      <c r="ANQ86" s="4"/>
      <c r="ANR86" s="4"/>
      <c r="ANS86" s="4"/>
      <c r="ANT86" s="4"/>
      <c r="ANU86" s="4"/>
      <c r="ANV86" s="4"/>
      <c r="ANW86" s="4"/>
      <c r="ANX86" s="4"/>
      <c r="ANY86" s="4"/>
      <c r="ANZ86" s="4"/>
      <c r="AOA86" s="4"/>
      <c r="AOB86" s="4"/>
      <c r="AOC86" s="4"/>
      <c r="AOD86" s="4"/>
      <c r="AOE86" s="4"/>
      <c r="AOF86" s="4"/>
      <c r="AOG86" s="4"/>
      <c r="AOH86" s="4"/>
      <c r="AOI86" s="4"/>
      <c r="AOJ86" s="4"/>
      <c r="AOK86" s="4"/>
      <c r="AOL86" s="4"/>
      <c r="AOM86" s="4"/>
      <c r="AON86" s="4"/>
      <c r="AOO86" s="4"/>
      <c r="AOP86" s="4"/>
      <c r="AOQ86" s="4"/>
      <c r="AOR86" s="4"/>
      <c r="AOS86" s="4"/>
      <c r="AOT86" s="4"/>
      <c r="AOU86" s="4"/>
      <c r="AOV86" s="4"/>
      <c r="AOW86" s="4"/>
      <c r="AOX86" s="4"/>
      <c r="AOY86" s="4"/>
      <c r="AOZ86" s="4"/>
      <c r="APA86" s="4"/>
      <c r="APB86" s="4"/>
      <c r="APC86" s="4"/>
      <c r="APD86" s="4"/>
      <c r="APE86" s="4"/>
      <c r="APF86" s="4"/>
      <c r="APG86" s="4"/>
      <c r="APH86" s="4"/>
      <c r="API86" s="4"/>
      <c r="APJ86" s="4"/>
      <c r="APK86" s="4"/>
      <c r="APL86" s="4"/>
      <c r="APM86" s="4"/>
      <c r="APN86" s="4"/>
      <c r="APO86" s="4"/>
      <c r="APP86" s="4"/>
      <c r="APQ86" s="4"/>
      <c r="APR86" s="4"/>
      <c r="APS86" s="4"/>
      <c r="APT86" s="4"/>
      <c r="APU86" s="4"/>
      <c r="APV86" s="4"/>
      <c r="APW86" s="4"/>
      <c r="APX86" s="4"/>
      <c r="APY86" s="4"/>
      <c r="APZ86" s="4"/>
      <c r="AQA86" s="4"/>
      <c r="AQB86" s="4"/>
      <c r="AQC86" s="4"/>
      <c r="AQD86" s="4"/>
      <c r="AQE86" s="4"/>
      <c r="AQF86" s="4"/>
      <c r="AQG86" s="4"/>
      <c r="AQH86" s="4"/>
      <c r="AQI86" s="4"/>
      <c r="AQJ86" s="4"/>
      <c r="AQK86" s="4"/>
      <c r="AQL86" s="4"/>
      <c r="AQM86" s="4"/>
      <c r="AQN86" s="4"/>
      <c r="AQO86" s="4"/>
      <c r="AQP86" s="4"/>
      <c r="AQQ86" s="4"/>
      <c r="AQR86" s="4"/>
      <c r="AQS86" s="4"/>
      <c r="AQT86" s="4"/>
      <c r="AQU86" s="4"/>
      <c r="AQV86" s="4"/>
      <c r="AQW86" s="4"/>
      <c r="AQX86" s="4"/>
      <c r="AQY86" s="4"/>
      <c r="AQZ86" s="4"/>
      <c r="ARA86" s="4"/>
      <c r="ARB86" s="4"/>
      <c r="ARC86" s="4"/>
      <c r="ARD86" s="4"/>
      <c r="ARE86" s="4"/>
      <c r="ARF86" s="4"/>
      <c r="ARG86" s="4"/>
      <c r="ARH86" s="4"/>
      <c r="ARI86" s="4"/>
      <c r="ARJ86" s="4"/>
      <c r="ARK86" s="4"/>
      <c r="ARL86" s="4"/>
      <c r="ARM86" s="4"/>
      <c r="ARN86" s="4"/>
      <c r="ARO86" s="4"/>
      <c r="ARP86" s="4"/>
      <c r="ARQ86" s="4"/>
      <c r="ARR86" s="4"/>
      <c r="ARS86" s="4"/>
      <c r="ART86" s="4"/>
      <c r="ARU86" s="4"/>
      <c r="ARV86" s="4"/>
      <c r="ARW86" s="4"/>
      <c r="ARX86" s="4"/>
      <c r="ARY86" s="4"/>
      <c r="ARZ86" s="4"/>
      <c r="ASA86" s="4"/>
      <c r="ASB86" s="4"/>
      <c r="ASC86" s="4"/>
      <c r="ASD86" s="4"/>
      <c r="ASE86" s="4"/>
      <c r="ASF86" s="4"/>
      <c r="ASG86" s="4"/>
      <c r="ASH86" s="4"/>
      <c r="ASI86" s="4"/>
      <c r="ASJ86" s="4"/>
      <c r="ASK86" s="4"/>
      <c r="ASL86" s="4"/>
      <c r="ASM86" s="4"/>
      <c r="ASN86" s="4"/>
      <c r="ASO86" s="4"/>
      <c r="ASP86" s="4"/>
      <c r="ASQ86" s="4"/>
      <c r="ASR86" s="4"/>
      <c r="ASS86" s="4"/>
      <c r="AST86" s="4"/>
      <c r="ASU86" s="4"/>
      <c r="ASV86" s="4"/>
      <c r="ASW86" s="4"/>
      <c r="ASX86" s="4"/>
      <c r="ASY86" s="4"/>
      <c r="ASZ86" s="4"/>
      <c r="ATA86" s="4"/>
      <c r="ATB86" s="4"/>
      <c r="ATC86" s="4"/>
      <c r="ATD86" s="4"/>
      <c r="ATE86" s="4"/>
      <c r="ATF86" s="4"/>
      <c r="ATG86" s="4"/>
      <c r="ATH86" s="4"/>
      <c r="ATI86" s="4"/>
      <c r="ATJ86" s="4"/>
      <c r="ATK86" s="4"/>
      <c r="ATL86" s="4"/>
      <c r="ATM86" s="4"/>
      <c r="ATN86" s="4"/>
      <c r="ATO86" s="4"/>
      <c r="ATP86" s="4"/>
      <c r="ATQ86" s="4"/>
      <c r="ATR86" s="4"/>
      <c r="ATS86" s="4"/>
      <c r="ATT86" s="4"/>
      <c r="ATU86" s="4"/>
      <c r="ATV86" s="4"/>
      <c r="ATW86" s="4"/>
      <c r="ATX86" s="4"/>
      <c r="ATY86" s="4"/>
      <c r="ATZ86" s="4"/>
      <c r="AUA86" s="4"/>
      <c r="AUB86" s="4"/>
      <c r="AUC86" s="4"/>
      <c r="AUD86" s="4"/>
      <c r="AUE86" s="4"/>
      <c r="AUF86" s="4"/>
      <c r="AUG86" s="4"/>
      <c r="AUH86" s="4"/>
      <c r="AUI86" s="4"/>
      <c r="AUJ86" s="4"/>
      <c r="AUK86" s="4"/>
      <c r="AUL86" s="4"/>
      <c r="AUM86" s="4"/>
      <c r="AUN86" s="4"/>
      <c r="AUO86" s="4"/>
      <c r="AUP86" s="4"/>
      <c r="AUQ86" s="4"/>
      <c r="AUR86" s="4"/>
      <c r="AUS86" s="4"/>
      <c r="AUT86" s="4"/>
      <c r="AUU86" s="4"/>
      <c r="AUV86" s="4"/>
      <c r="AUW86" s="4"/>
      <c r="AUX86" s="4"/>
      <c r="AUY86" s="4"/>
      <c r="AUZ86" s="4"/>
      <c r="AVA86" s="4"/>
      <c r="AVB86" s="4"/>
      <c r="AVC86" s="4"/>
      <c r="AVD86" s="4"/>
      <c r="AVE86" s="4"/>
      <c r="AVF86" s="4"/>
      <c r="AVG86" s="4"/>
      <c r="AVH86" s="4"/>
      <c r="AVI86" s="4"/>
      <c r="AVJ86" s="4"/>
      <c r="AVK86" s="4"/>
      <c r="AVL86" s="4"/>
      <c r="AVM86" s="4"/>
      <c r="AVN86" s="4"/>
      <c r="AVO86" s="4"/>
      <c r="AVP86" s="4"/>
      <c r="AVQ86" s="4"/>
      <c r="AVR86" s="4"/>
      <c r="AVS86" s="4"/>
      <c r="AVT86" s="4"/>
      <c r="AVU86" s="4"/>
      <c r="AVV86" s="4"/>
      <c r="AVW86" s="4"/>
      <c r="AVX86" s="4"/>
      <c r="AVY86" s="4"/>
      <c r="AVZ86" s="4"/>
      <c r="AWA86" s="4"/>
      <c r="AWB86" s="4"/>
      <c r="AWC86" s="4"/>
      <c r="AWD86" s="4"/>
      <c r="AWE86" s="4"/>
      <c r="AWF86" s="4"/>
      <c r="AWG86" s="4"/>
      <c r="AWH86" s="4"/>
      <c r="AWI86" s="4"/>
      <c r="AWJ86" s="4"/>
      <c r="AWK86" s="4"/>
      <c r="AWL86" s="4"/>
      <c r="AWM86" s="4"/>
      <c r="AWN86" s="4"/>
      <c r="AWO86" s="4"/>
      <c r="AWP86" s="4"/>
      <c r="AWQ86" s="4"/>
      <c r="AWR86" s="4"/>
      <c r="AWS86" s="4"/>
      <c r="AWT86" s="4"/>
      <c r="AWU86" s="4"/>
      <c r="AWV86" s="4"/>
      <c r="AWW86" s="4"/>
      <c r="AWX86" s="4"/>
      <c r="AWY86" s="4"/>
      <c r="AWZ86" s="4"/>
      <c r="AXA86" s="4"/>
      <c r="AXB86" s="4"/>
      <c r="AXC86" s="4"/>
      <c r="AXD86" s="4"/>
      <c r="AXE86" s="4"/>
      <c r="AXF86" s="4"/>
      <c r="AXG86" s="4"/>
      <c r="AXH86" s="4"/>
      <c r="AXI86" s="4"/>
      <c r="AXJ86" s="4"/>
      <c r="AXK86" s="4"/>
      <c r="AXL86" s="4"/>
      <c r="AXM86" s="4"/>
      <c r="AXN86" s="4"/>
      <c r="AXO86" s="4"/>
      <c r="AXP86" s="4"/>
      <c r="AXQ86" s="4"/>
      <c r="AXR86" s="4"/>
      <c r="AXS86" s="4"/>
      <c r="AXT86" s="4"/>
      <c r="AXU86" s="4"/>
      <c r="AXV86" s="4"/>
      <c r="AXW86" s="4"/>
      <c r="AXX86" s="4"/>
      <c r="AXY86" s="4"/>
      <c r="AXZ86" s="4"/>
      <c r="AYA86" s="4"/>
      <c r="AYB86" s="4"/>
      <c r="AYC86" s="4"/>
      <c r="AYD86" s="4"/>
      <c r="AYE86" s="4"/>
      <c r="AYF86" s="4"/>
      <c r="AYG86" s="4"/>
      <c r="AYH86" s="4"/>
      <c r="AYI86" s="4"/>
      <c r="AYJ86" s="4"/>
      <c r="AYK86" s="4"/>
      <c r="AYL86" s="4"/>
      <c r="AYM86" s="4"/>
      <c r="AYN86" s="4"/>
      <c r="AYO86" s="4"/>
      <c r="AYP86" s="4"/>
      <c r="AYQ86" s="4"/>
      <c r="AYR86" s="4"/>
      <c r="AYS86" s="4"/>
      <c r="AYT86" s="4"/>
      <c r="AYU86" s="4"/>
      <c r="AYV86" s="4"/>
      <c r="AYW86" s="4"/>
      <c r="AYX86" s="4"/>
      <c r="AYY86" s="4"/>
      <c r="AYZ86" s="4"/>
      <c r="AZA86" s="4"/>
      <c r="AZB86" s="4"/>
      <c r="AZC86" s="4"/>
      <c r="AZD86" s="4"/>
      <c r="AZE86" s="4"/>
      <c r="AZF86" s="4"/>
      <c r="AZG86" s="4"/>
      <c r="AZH86" s="4"/>
      <c r="AZI86" s="4"/>
      <c r="AZJ86" s="4"/>
      <c r="AZK86" s="4"/>
      <c r="AZL86" s="4"/>
      <c r="AZM86" s="4"/>
      <c r="AZN86" s="4"/>
      <c r="AZO86" s="4"/>
      <c r="AZP86" s="4"/>
      <c r="AZQ86" s="4"/>
      <c r="AZR86" s="4"/>
      <c r="AZS86" s="4"/>
      <c r="AZT86" s="4"/>
      <c r="AZU86" s="4"/>
      <c r="AZV86" s="4"/>
      <c r="AZW86" s="4"/>
      <c r="AZX86" s="4"/>
      <c r="AZY86" s="4"/>
      <c r="AZZ86" s="4"/>
      <c r="BAA86" s="4"/>
      <c r="BAB86" s="4"/>
      <c r="BAC86" s="4"/>
      <c r="BAD86" s="4"/>
      <c r="BAE86" s="4"/>
      <c r="BAF86" s="4"/>
      <c r="BAG86" s="4"/>
      <c r="BAH86" s="4"/>
      <c r="BAI86" s="4"/>
      <c r="BAJ86" s="4"/>
      <c r="BAK86" s="4"/>
      <c r="BAL86" s="4"/>
      <c r="BAM86" s="4"/>
      <c r="BAN86" s="4"/>
      <c r="BAO86" s="4"/>
      <c r="BAP86" s="4"/>
      <c r="BAQ86" s="4"/>
      <c r="BAR86" s="4"/>
      <c r="BAS86" s="4"/>
      <c r="BAT86" s="4"/>
      <c r="BAU86" s="4"/>
      <c r="BAV86" s="4"/>
      <c r="BAW86" s="4"/>
      <c r="BAX86" s="4"/>
      <c r="BAY86" s="4"/>
      <c r="BAZ86" s="4"/>
      <c r="BBA86" s="4"/>
      <c r="BBB86" s="4"/>
      <c r="BBC86" s="4"/>
      <c r="BBD86" s="4"/>
      <c r="BBE86" s="4"/>
      <c r="BBF86" s="4"/>
      <c r="BBG86" s="4"/>
      <c r="BBH86" s="4"/>
      <c r="BBI86" s="4"/>
      <c r="BBJ86" s="4"/>
      <c r="BBK86" s="4"/>
      <c r="BBL86" s="4"/>
      <c r="BBM86" s="4"/>
      <c r="BBN86" s="4"/>
      <c r="BBO86" s="4"/>
      <c r="BBP86" s="4"/>
      <c r="BBQ86" s="4"/>
      <c r="BBR86" s="4"/>
      <c r="BBS86" s="4"/>
      <c r="BBT86" s="4"/>
      <c r="BBU86" s="4"/>
      <c r="BBV86" s="4"/>
      <c r="BBW86" s="4"/>
      <c r="BBX86" s="4"/>
      <c r="BBY86" s="4"/>
      <c r="BBZ86" s="4"/>
      <c r="BCA86" s="4"/>
      <c r="BCB86" s="4"/>
      <c r="BCC86" s="4"/>
      <c r="BCD86" s="4"/>
      <c r="BCE86" s="4"/>
      <c r="BCF86" s="4"/>
      <c r="BCG86" s="4"/>
      <c r="BCH86" s="4"/>
      <c r="BCI86" s="4"/>
      <c r="BCJ86" s="4"/>
      <c r="BCK86" s="4"/>
      <c r="BCL86" s="4"/>
      <c r="BCM86" s="4"/>
      <c r="BCN86" s="4"/>
      <c r="BCO86" s="4"/>
      <c r="BCP86" s="4"/>
      <c r="BCQ86" s="4"/>
      <c r="BCR86" s="4"/>
      <c r="BCS86" s="4"/>
      <c r="BCT86" s="4"/>
      <c r="BCU86" s="4"/>
      <c r="BCV86" s="4"/>
      <c r="BCW86" s="4"/>
      <c r="BCX86" s="4"/>
      <c r="BCY86" s="4"/>
      <c r="BCZ86" s="4"/>
      <c r="BDA86" s="4"/>
      <c r="BDB86" s="4"/>
      <c r="BDC86" s="4"/>
      <c r="BDD86" s="4"/>
      <c r="BDE86" s="4"/>
      <c r="BDF86" s="4"/>
      <c r="BDG86" s="4"/>
      <c r="BDH86" s="4"/>
      <c r="BDI86" s="4"/>
      <c r="BDJ86" s="4"/>
      <c r="BDK86" s="4"/>
      <c r="BDL86" s="4"/>
      <c r="BDM86" s="4"/>
      <c r="BDN86" s="4"/>
      <c r="BDO86" s="4"/>
      <c r="BDP86" s="4"/>
      <c r="BDQ86" s="4"/>
      <c r="BDR86" s="4"/>
      <c r="BDS86" s="4"/>
      <c r="BDT86" s="4"/>
      <c r="BDU86" s="4"/>
      <c r="BDV86" s="4"/>
      <c r="BDW86" s="4"/>
      <c r="BDX86" s="4"/>
      <c r="BDY86" s="4"/>
      <c r="BDZ86" s="4"/>
      <c r="BEA86" s="4"/>
      <c r="BEB86" s="4"/>
      <c r="BEC86" s="4"/>
      <c r="BED86" s="4"/>
      <c r="BEE86" s="4"/>
      <c r="BEF86" s="4"/>
      <c r="BEG86" s="4"/>
      <c r="BEH86" s="4"/>
      <c r="BEI86" s="4"/>
      <c r="BEJ86" s="4"/>
      <c r="BEK86" s="4"/>
      <c r="BEL86" s="4"/>
      <c r="BEM86" s="4"/>
      <c r="BEN86" s="4"/>
      <c r="BEO86" s="4"/>
      <c r="BEP86" s="4"/>
      <c r="BEQ86" s="4"/>
      <c r="BER86" s="4"/>
      <c r="BES86" s="4"/>
      <c r="BET86" s="4"/>
      <c r="BEU86" s="4"/>
      <c r="BEV86" s="4"/>
      <c r="BEW86" s="4"/>
      <c r="BEX86" s="4"/>
      <c r="BEY86" s="4"/>
      <c r="BEZ86" s="4"/>
      <c r="BFA86" s="4"/>
      <c r="BFB86" s="4"/>
      <c r="BFC86" s="4"/>
      <c r="BFD86" s="4"/>
      <c r="BFE86" s="4"/>
      <c r="BFF86" s="4"/>
      <c r="BFG86" s="4"/>
      <c r="BFH86" s="4"/>
      <c r="BFI86" s="4"/>
      <c r="BFJ86" s="4"/>
      <c r="BFK86" s="4"/>
      <c r="BFL86" s="4"/>
      <c r="BFM86" s="4"/>
      <c r="BFN86" s="4"/>
      <c r="BFO86" s="4"/>
      <c r="BFP86" s="4"/>
      <c r="BFQ86" s="4"/>
      <c r="BFR86" s="4"/>
      <c r="BFS86" s="4"/>
      <c r="BFT86" s="4"/>
      <c r="BFU86" s="4"/>
      <c r="BFV86" s="4"/>
      <c r="BFW86" s="4"/>
      <c r="BFX86" s="4"/>
      <c r="BFY86" s="4"/>
      <c r="BFZ86" s="4"/>
      <c r="BGA86" s="4"/>
      <c r="BGB86" s="4"/>
      <c r="BGC86" s="4"/>
      <c r="BGD86" s="4"/>
      <c r="BGE86" s="4"/>
      <c r="BGF86" s="4"/>
      <c r="BGG86" s="4"/>
      <c r="BGH86" s="4"/>
      <c r="BGI86" s="4"/>
      <c r="BGJ86" s="4"/>
      <c r="BGK86" s="4"/>
      <c r="BGL86" s="4"/>
      <c r="BGM86" s="4"/>
      <c r="BGN86" s="4"/>
      <c r="BGO86" s="4"/>
      <c r="BGP86" s="4"/>
      <c r="BGQ86" s="4"/>
      <c r="BGR86" s="4"/>
      <c r="BGS86" s="4"/>
      <c r="BGT86" s="4"/>
      <c r="BGU86" s="4"/>
      <c r="BGV86" s="4"/>
      <c r="BGW86" s="4"/>
      <c r="BGX86" s="4"/>
      <c r="BGY86" s="4"/>
      <c r="BGZ86" s="4"/>
      <c r="BHA86" s="4"/>
      <c r="BHB86" s="4"/>
      <c r="BHC86" s="4"/>
      <c r="BHD86" s="4"/>
      <c r="BHE86" s="4"/>
      <c r="BHF86" s="4"/>
      <c r="BHG86" s="4"/>
      <c r="BHH86" s="4"/>
      <c r="BHI86" s="4"/>
      <c r="BHJ86" s="4"/>
      <c r="BHK86" s="4"/>
      <c r="BHL86" s="4"/>
      <c r="BHM86" s="4"/>
      <c r="BHN86" s="4"/>
      <c r="BHO86" s="4"/>
      <c r="BHP86" s="4"/>
      <c r="BHQ86" s="4"/>
      <c r="BHR86" s="4"/>
      <c r="BHS86" s="4"/>
      <c r="BHT86" s="4"/>
      <c r="BHU86" s="4"/>
      <c r="BHV86" s="4"/>
      <c r="BHW86" s="4"/>
      <c r="BHX86" s="4"/>
      <c r="BHY86" s="4"/>
      <c r="BHZ86" s="4"/>
      <c r="BIA86" s="4"/>
      <c r="BIB86" s="4"/>
      <c r="BIC86" s="4"/>
      <c r="BID86" s="4"/>
      <c r="BIE86" s="4"/>
      <c r="BIF86" s="4"/>
      <c r="BIG86" s="4"/>
      <c r="BIH86" s="4"/>
      <c r="BII86" s="4"/>
      <c r="BIJ86" s="4"/>
      <c r="BIK86" s="4"/>
      <c r="BIL86" s="4"/>
      <c r="BIM86" s="4"/>
      <c r="BIN86" s="4"/>
      <c r="BIO86" s="4"/>
      <c r="BIP86" s="4"/>
      <c r="BIQ86" s="4"/>
      <c r="BIR86" s="4"/>
      <c r="BIS86" s="4"/>
      <c r="BIT86" s="4"/>
      <c r="BIU86" s="4"/>
      <c r="BIV86" s="4"/>
      <c r="BIW86" s="4"/>
      <c r="BIX86" s="4"/>
      <c r="BIY86" s="4"/>
      <c r="BIZ86" s="4"/>
      <c r="BJA86" s="4"/>
      <c r="BJB86" s="4"/>
      <c r="BJC86" s="4"/>
      <c r="BJD86" s="4"/>
      <c r="BJE86" s="4"/>
      <c r="BJF86" s="4"/>
      <c r="BJG86" s="4"/>
      <c r="BJH86" s="4"/>
      <c r="BJI86" s="4"/>
      <c r="BJJ86" s="4"/>
      <c r="BJK86" s="4"/>
      <c r="BJL86" s="4"/>
      <c r="BJM86" s="4"/>
      <c r="BJN86" s="4"/>
      <c r="BJO86" s="4"/>
      <c r="BJP86" s="4"/>
      <c r="BJQ86" s="4"/>
      <c r="BJR86" s="4"/>
      <c r="BJS86" s="4"/>
      <c r="BJT86" s="4"/>
      <c r="BJU86" s="4"/>
      <c r="BJV86" s="4"/>
      <c r="BJW86" s="4"/>
      <c r="BJX86" s="4"/>
      <c r="BJY86" s="4"/>
      <c r="BJZ86" s="4"/>
      <c r="BKA86" s="4"/>
      <c r="BKB86" s="4"/>
      <c r="BKC86" s="4"/>
      <c r="BKD86" s="4"/>
      <c r="BKE86" s="4"/>
      <c r="BKF86" s="4"/>
      <c r="BKG86" s="4"/>
      <c r="BKH86" s="4"/>
      <c r="BKI86" s="4"/>
      <c r="BKJ86" s="4"/>
      <c r="BKK86" s="4"/>
      <c r="BKL86" s="4"/>
      <c r="BKM86" s="4"/>
      <c r="BKN86" s="4"/>
      <c r="BKO86" s="4"/>
      <c r="BKP86" s="4"/>
      <c r="BKQ86" s="4"/>
      <c r="BKR86" s="4"/>
      <c r="BKS86" s="4"/>
      <c r="BKT86" s="4"/>
      <c r="BKU86" s="4"/>
      <c r="BKV86" s="4"/>
      <c r="BKW86" s="4"/>
      <c r="BKX86" s="4"/>
      <c r="BKY86" s="4"/>
      <c r="BKZ86" s="4"/>
      <c r="BLA86" s="4"/>
      <c r="BLB86" s="4"/>
      <c r="BLC86" s="4"/>
      <c r="BLD86" s="4"/>
      <c r="BLE86" s="4"/>
      <c r="BLF86" s="4"/>
      <c r="BLG86" s="4"/>
      <c r="BLH86" s="4"/>
      <c r="BLI86" s="4"/>
      <c r="BLJ86" s="4"/>
      <c r="BLK86" s="4"/>
      <c r="BLL86" s="4"/>
      <c r="BLM86" s="4"/>
      <c r="BLN86" s="4"/>
      <c r="BLO86" s="4"/>
      <c r="BLP86" s="4"/>
      <c r="BLQ86" s="4"/>
      <c r="BLR86" s="4"/>
      <c r="BLS86" s="4"/>
      <c r="BLT86" s="4"/>
      <c r="BLU86" s="4"/>
      <c r="BLV86" s="4"/>
      <c r="BLW86" s="4"/>
      <c r="BLX86" s="4"/>
      <c r="BLY86" s="4"/>
      <c r="BLZ86" s="4"/>
      <c r="BMA86" s="4"/>
      <c r="BMB86" s="4"/>
      <c r="BMC86" s="4"/>
      <c r="BMD86" s="4"/>
      <c r="BME86" s="4"/>
      <c r="BMF86" s="4"/>
      <c r="BMG86" s="4"/>
      <c r="BMH86" s="4"/>
      <c r="BMI86" s="4"/>
      <c r="BMJ86" s="4"/>
      <c r="BMK86" s="4"/>
      <c r="BML86" s="4"/>
      <c r="BMM86" s="4"/>
      <c r="BMN86" s="4"/>
      <c r="BMO86" s="4"/>
      <c r="BMP86" s="4"/>
      <c r="BMQ86" s="4"/>
      <c r="BMR86" s="4"/>
      <c r="BMS86" s="4"/>
      <c r="BMT86" s="4"/>
      <c r="BMU86" s="4"/>
      <c r="BMV86" s="4"/>
      <c r="BMW86" s="4"/>
      <c r="BMX86" s="4"/>
      <c r="BMY86" s="4"/>
      <c r="BMZ86" s="4"/>
      <c r="BNA86" s="4"/>
      <c r="BNB86" s="4"/>
      <c r="BNC86" s="4"/>
      <c r="BND86" s="4"/>
      <c r="BNE86" s="4"/>
      <c r="BNF86" s="4"/>
      <c r="BNG86" s="4"/>
      <c r="BNH86" s="4"/>
      <c r="BNI86" s="4"/>
      <c r="BNJ86" s="4"/>
      <c r="BNK86" s="4"/>
      <c r="BNL86" s="4"/>
      <c r="BNM86" s="4"/>
      <c r="BNN86" s="4"/>
      <c r="BNO86" s="4"/>
      <c r="BNP86" s="4"/>
      <c r="BNQ86" s="4"/>
      <c r="BNR86" s="4"/>
      <c r="BNS86" s="4"/>
      <c r="BNT86" s="4"/>
      <c r="BNU86" s="4"/>
      <c r="BNV86" s="4"/>
      <c r="BNW86" s="4"/>
      <c r="BNX86" s="4"/>
      <c r="BNY86" s="4"/>
      <c r="BNZ86" s="4"/>
      <c r="BOA86" s="4"/>
      <c r="BOB86" s="4"/>
      <c r="BOC86" s="4"/>
      <c r="BOD86" s="4"/>
      <c r="BOE86" s="4"/>
      <c r="BOF86" s="4"/>
      <c r="BOG86" s="4"/>
      <c r="BOH86" s="4"/>
      <c r="BOI86" s="4"/>
      <c r="BOJ86" s="4"/>
      <c r="BOK86" s="4"/>
      <c r="BOL86" s="4"/>
      <c r="BOM86" s="4"/>
      <c r="BON86" s="4"/>
      <c r="BOO86" s="4"/>
      <c r="BOP86" s="4"/>
      <c r="BOQ86" s="4"/>
      <c r="BOR86" s="4"/>
      <c r="BOS86" s="4"/>
      <c r="BOT86" s="4"/>
      <c r="BOU86" s="4"/>
      <c r="BOV86" s="4"/>
      <c r="BOW86" s="4"/>
      <c r="BOX86" s="4"/>
      <c r="BOY86" s="4"/>
      <c r="BOZ86" s="4"/>
      <c r="BPA86" s="4"/>
      <c r="BPB86" s="4"/>
      <c r="BPC86" s="4"/>
      <c r="BPD86" s="4"/>
      <c r="BPE86" s="4"/>
      <c r="BPF86" s="4"/>
      <c r="BPG86" s="4"/>
      <c r="BPH86" s="4"/>
      <c r="BPI86" s="4"/>
      <c r="BPJ86" s="4"/>
      <c r="BPK86" s="4"/>
      <c r="BPL86" s="4"/>
      <c r="BPM86" s="4"/>
      <c r="BPN86" s="4"/>
      <c r="BPO86" s="4"/>
      <c r="BPP86" s="4"/>
      <c r="BPQ86" s="4"/>
      <c r="BPR86" s="4"/>
      <c r="BPS86" s="4"/>
      <c r="BPT86" s="4"/>
      <c r="BPU86" s="4"/>
      <c r="BPV86" s="4"/>
      <c r="BPW86" s="4"/>
      <c r="BPX86" s="4"/>
      <c r="BPY86" s="4"/>
      <c r="BPZ86" s="4"/>
      <c r="BQA86" s="4"/>
      <c r="BQB86" s="4"/>
      <c r="BQC86" s="4"/>
      <c r="BQD86" s="4"/>
      <c r="BQE86" s="4"/>
      <c r="BQF86" s="4"/>
      <c r="BQG86" s="4"/>
      <c r="BQH86" s="4"/>
      <c r="BQI86" s="4"/>
      <c r="BQJ86" s="4"/>
      <c r="BQK86" s="4"/>
      <c r="BQL86" s="4"/>
      <c r="BQM86" s="4"/>
      <c r="BQN86" s="4"/>
      <c r="BQO86" s="4"/>
      <c r="BQP86" s="4"/>
      <c r="BQQ86" s="4"/>
      <c r="BQR86" s="4"/>
      <c r="BQS86" s="4"/>
      <c r="BQT86" s="4"/>
      <c r="BQU86" s="4"/>
      <c r="BQV86" s="4"/>
      <c r="BQW86" s="4"/>
      <c r="BQX86" s="4"/>
      <c r="BQY86" s="4"/>
      <c r="BQZ86" s="4"/>
      <c r="BRA86" s="4"/>
      <c r="BRB86" s="4"/>
      <c r="BRC86" s="4"/>
      <c r="BRD86" s="4"/>
      <c r="BRE86" s="4"/>
      <c r="BRF86" s="4"/>
      <c r="BRG86" s="4"/>
      <c r="BRH86" s="4"/>
      <c r="BRI86" s="4"/>
      <c r="BRJ86" s="4"/>
      <c r="BRK86" s="4"/>
      <c r="BRL86" s="4"/>
      <c r="BRM86" s="4"/>
      <c r="BRN86" s="4"/>
      <c r="BRO86" s="4"/>
      <c r="BRP86" s="4"/>
      <c r="BRQ86" s="4"/>
      <c r="BRR86" s="4"/>
      <c r="BRS86" s="4"/>
      <c r="BRT86" s="4"/>
      <c r="BRU86" s="4"/>
      <c r="BRV86" s="4"/>
      <c r="BRW86" s="4"/>
      <c r="BRX86" s="4"/>
      <c r="BRY86" s="4"/>
      <c r="BRZ86" s="4"/>
      <c r="BSA86" s="4"/>
      <c r="BSB86" s="4"/>
      <c r="BSC86" s="4"/>
      <c r="BSD86" s="4"/>
      <c r="BSE86" s="4"/>
      <c r="BSF86" s="4"/>
      <c r="BSG86" s="4"/>
      <c r="BSH86" s="4"/>
      <c r="BSI86" s="4"/>
      <c r="BSJ86" s="4"/>
      <c r="BSK86" s="4"/>
      <c r="BSL86" s="4"/>
      <c r="BSM86" s="4"/>
      <c r="BSN86" s="4"/>
      <c r="BSO86" s="4"/>
      <c r="BSP86" s="4"/>
      <c r="BSQ86" s="4"/>
      <c r="BSR86" s="4"/>
      <c r="BSS86" s="4"/>
      <c r="BST86" s="4"/>
      <c r="BSU86" s="4"/>
      <c r="BSV86" s="4"/>
      <c r="BSW86" s="4"/>
      <c r="BSX86" s="4"/>
      <c r="BSY86" s="4"/>
      <c r="BSZ86" s="4"/>
      <c r="BTA86" s="4"/>
      <c r="BTB86" s="4"/>
      <c r="BTC86" s="4"/>
      <c r="BTD86" s="4"/>
      <c r="BTE86" s="4"/>
      <c r="BTF86" s="4"/>
      <c r="BTG86" s="4"/>
      <c r="BTH86" s="4"/>
      <c r="BTI86" s="4"/>
      <c r="BTJ86" s="4"/>
      <c r="BTK86" s="4"/>
      <c r="BTL86" s="4"/>
      <c r="BTM86" s="4"/>
      <c r="BTN86" s="4"/>
      <c r="BTO86" s="4"/>
      <c r="BTP86" s="4"/>
      <c r="BTQ86" s="4"/>
      <c r="BTR86" s="4"/>
      <c r="BTS86" s="4"/>
      <c r="BTT86" s="4"/>
      <c r="BTU86" s="4"/>
      <c r="BTV86" s="4"/>
      <c r="BTW86" s="4"/>
      <c r="BTX86" s="4"/>
      <c r="BTY86" s="4"/>
      <c r="BTZ86" s="4"/>
      <c r="BUA86" s="4"/>
      <c r="BUB86" s="4"/>
      <c r="BUC86" s="4"/>
      <c r="BUD86" s="4"/>
      <c r="BUE86" s="4"/>
      <c r="BUF86" s="4"/>
      <c r="BUG86" s="4"/>
      <c r="BUH86" s="4"/>
      <c r="BUI86" s="4"/>
      <c r="BUJ86" s="4"/>
      <c r="BUK86" s="4"/>
      <c r="BUL86" s="4"/>
      <c r="BUM86" s="4"/>
      <c r="BUN86" s="4"/>
      <c r="BUO86" s="4"/>
      <c r="BUP86" s="4"/>
      <c r="BUQ86" s="4"/>
      <c r="BUR86" s="4"/>
      <c r="BUS86" s="4"/>
      <c r="BUT86" s="4"/>
      <c r="BUU86" s="4"/>
      <c r="BUV86" s="4"/>
      <c r="BUW86" s="4"/>
      <c r="BUX86" s="4"/>
      <c r="BUY86" s="4"/>
      <c r="BUZ86" s="4"/>
      <c r="BVA86" s="4"/>
      <c r="BVB86" s="4"/>
      <c r="BVC86" s="4"/>
      <c r="BVD86" s="4"/>
      <c r="BVE86" s="4"/>
      <c r="BVF86" s="4"/>
      <c r="BVG86" s="4"/>
      <c r="BVH86" s="4"/>
      <c r="BVI86" s="4"/>
      <c r="BVJ86" s="4"/>
      <c r="BVK86" s="4"/>
      <c r="BVL86" s="4"/>
      <c r="BVM86" s="4"/>
      <c r="BVN86" s="4"/>
      <c r="BVO86" s="4"/>
      <c r="BVP86" s="4"/>
      <c r="BVQ86" s="4"/>
      <c r="BVR86" s="4"/>
      <c r="BVS86" s="4"/>
      <c r="BVT86" s="4"/>
      <c r="BVU86" s="4"/>
      <c r="BVV86" s="4"/>
      <c r="BVW86" s="4"/>
      <c r="BVX86" s="4"/>
      <c r="BVY86" s="4"/>
      <c r="BVZ86" s="4"/>
      <c r="BWA86" s="4"/>
      <c r="BWB86" s="4"/>
      <c r="BWC86" s="4"/>
      <c r="BWD86" s="4"/>
      <c r="BWE86" s="4"/>
      <c r="BWF86" s="4"/>
      <c r="BWG86" s="4"/>
      <c r="BWH86" s="4"/>
      <c r="BWI86" s="4"/>
      <c r="BWJ86" s="4"/>
      <c r="BWK86" s="4"/>
      <c r="BWL86" s="4"/>
      <c r="BWM86" s="4"/>
      <c r="BWN86" s="4"/>
      <c r="BWO86" s="4"/>
      <c r="BWP86" s="4"/>
      <c r="BWQ86" s="4"/>
      <c r="BWR86" s="4"/>
      <c r="BWS86" s="4"/>
      <c r="BWT86" s="4"/>
      <c r="BWU86" s="4"/>
      <c r="BWV86" s="4"/>
      <c r="BWW86" s="4"/>
      <c r="BWX86" s="4"/>
      <c r="BWY86" s="4"/>
      <c r="BWZ86" s="4"/>
      <c r="BXA86" s="4"/>
      <c r="BXB86" s="4"/>
      <c r="BXC86" s="4"/>
      <c r="BXD86" s="4"/>
      <c r="BXE86" s="4"/>
      <c r="BXF86" s="4"/>
      <c r="BXG86" s="4"/>
      <c r="BXH86" s="4"/>
      <c r="BXI86" s="4"/>
      <c r="BXJ86" s="4"/>
      <c r="BXK86" s="4"/>
      <c r="BXL86" s="4"/>
      <c r="BXM86" s="4"/>
      <c r="BXN86" s="4"/>
      <c r="BXO86" s="4"/>
      <c r="BXP86" s="4"/>
      <c r="BXQ86" s="4"/>
      <c r="BXR86" s="4"/>
      <c r="BXS86" s="4"/>
      <c r="BXT86" s="4"/>
      <c r="BXU86" s="4"/>
      <c r="BXV86" s="4"/>
      <c r="BXW86" s="4"/>
      <c r="BXX86" s="4"/>
      <c r="BXY86" s="4"/>
      <c r="BXZ86" s="4"/>
      <c r="BYA86" s="4"/>
      <c r="BYB86" s="4"/>
      <c r="BYC86" s="4"/>
      <c r="BYD86" s="4"/>
      <c r="BYE86" s="4"/>
      <c r="BYF86" s="4"/>
      <c r="BYG86" s="4"/>
      <c r="BYH86" s="4"/>
      <c r="BYI86" s="4"/>
      <c r="BYJ86" s="4"/>
      <c r="BYK86" s="4"/>
      <c r="BYL86" s="4"/>
      <c r="BYM86" s="4"/>
      <c r="BYN86" s="4"/>
      <c r="BYO86" s="4"/>
      <c r="BYP86" s="4"/>
      <c r="BYQ86" s="4"/>
      <c r="BYR86" s="4"/>
      <c r="BYS86" s="4"/>
      <c r="BYT86" s="4"/>
      <c r="BYU86" s="4"/>
      <c r="BYV86" s="4"/>
      <c r="BYW86" s="4"/>
      <c r="BYX86" s="4"/>
      <c r="BYY86" s="4"/>
      <c r="BYZ86" s="4"/>
      <c r="BZA86" s="4"/>
      <c r="BZB86" s="4"/>
      <c r="BZC86" s="4"/>
      <c r="BZD86" s="4"/>
      <c r="BZE86" s="4"/>
      <c r="BZF86" s="4"/>
      <c r="BZG86" s="4"/>
      <c r="BZH86" s="4"/>
      <c r="BZI86" s="4"/>
      <c r="BZJ86" s="4"/>
      <c r="BZK86" s="4"/>
      <c r="BZL86" s="4"/>
      <c r="BZM86" s="4"/>
      <c r="BZN86" s="4"/>
      <c r="BZO86" s="4"/>
      <c r="BZP86" s="4"/>
      <c r="BZQ86" s="4"/>
      <c r="BZR86" s="4"/>
      <c r="BZS86" s="4"/>
      <c r="BZT86" s="4"/>
      <c r="BZU86" s="4"/>
      <c r="BZV86" s="4"/>
      <c r="BZW86" s="4"/>
      <c r="BZX86" s="4"/>
      <c r="BZY86" s="4"/>
      <c r="BZZ86" s="4"/>
      <c r="CAA86" s="4"/>
      <c r="CAB86" s="4"/>
      <c r="CAC86" s="4"/>
      <c r="CAD86" s="4"/>
      <c r="CAE86" s="4"/>
      <c r="CAF86" s="4"/>
      <c r="CAG86" s="4"/>
      <c r="CAH86" s="4"/>
      <c r="CAI86" s="4"/>
      <c r="CAJ86" s="4"/>
      <c r="CAK86" s="4"/>
      <c r="CAL86" s="4"/>
      <c r="CAM86" s="4"/>
      <c r="CAN86" s="4"/>
      <c r="CAO86" s="4"/>
      <c r="CAP86" s="4"/>
      <c r="CAQ86" s="4"/>
      <c r="CAR86" s="4"/>
      <c r="CAS86" s="4"/>
      <c r="CAT86" s="4"/>
      <c r="CAU86" s="4"/>
      <c r="CAV86" s="4"/>
      <c r="CAW86" s="4"/>
      <c r="CAX86" s="4"/>
      <c r="CAY86" s="4"/>
      <c r="CAZ86" s="4"/>
      <c r="CBA86" s="4"/>
      <c r="CBB86" s="4"/>
      <c r="CBC86" s="4"/>
      <c r="CBD86" s="4"/>
      <c r="CBE86" s="4"/>
      <c r="CBF86" s="4"/>
      <c r="CBG86" s="4"/>
      <c r="CBH86" s="4"/>
      <c r="CBI86" s="4"/>
      <c r="CBJ86" s="4"/>
      <c r="CBK86" s="4"/>
      <c r="CBL86" s="4"/>
      <c r="CBM86" s="4"/>
      <c r="CBN86" s="4"/>
      <c r="CBO86" s="4"/>
      <c r="CBP86" s="4"/>
      <c r="CBQ86" s="4"/>
      <c r="CBR86" s="4"/>
      <c r="CBS86" s="4"/>
      <c r="CBT86" s="4"/>
      <c r="CBU86" s="4"/>
      <c r="CBV86" s="4"/>
      <c r="CBW86" s="4"/>
      <c r="CBX86" s="4"/>
      <c r="CBY86" s="4"/>
      <c r="CBZ86" s="4"/>
      <c r="CCA86" s="4"/>
      <c r="CCB86" s="4"/>
      <c r="CCC86" s="4"/>
      <c r="CCD86" s="4"/>
      <c r="CCE86" s="4"/>
      <c r="CCF86" s="4"/>
      <c r="CCG86" s="4"/>
      <c r="CCH86" s="4"/>
      <c r="CCI86" s="4"/>
      <c r="CCJ86" s="4"/>
      <c r="CCK86" s="4"/>
      <c r="CCL86" s="4"/>
      <c r="CCM86" s="4"/>
      <c r="CCN86" s="4"/>
      <c r="CCO86" s="4"/>
      <c r="CCP86" s="4"/>
      <c r="CCQ86" s="4"/>
      <c r="CCR86" s="4"/>
      <c r="CCS86" s="4"/>
      <c r="CCT86" s="4"/>
      <c r="CCU86" s="4"/>
      <c r="CCV86" s="4"/>
      <c r="CCW86" s="4"/>
      <c r="CCX86" s="4"/>
      <c r="CCY86" s="4"/>
      <c r="CCZ86" s="4"/>
      <c r="CDA86" s="4"/>
      <c r="CDB86" s="4"/>
      <c r="CDC86" s="4"/>
      <c r="CDD86" s="4"/>
      <c r="CDE86" s="4"/>
      <c r="CDF86" s="4"/>
      <c r="CDG86" s="4"/>
      <c r="CDH86" s="4"/>
      <c r="CDI86" s="4"/>
      <c r="CDJ86" s="4"/>
      <c r="CDK86" s="4"/>
      <c r="CDL86" s="4"/>
      <c r="CDM86" s="4"/>
      <c r="CDN86" s="4"/>
      <c r="CDO86" s="4"/>
      <c r="CDP86" s="4"/>
      <c r="CDQ86" s="4"/>
      <c r="CDR86" s="4"/>
      <c r="CDS86" s="4"/>
      <c r="CDT86" s="4"/>
      <c r="CDU86" s="4"/>
      <c r="CDV86" s="4"/>
      <c r="CDW86" s="4"/>
      <c r="CDX86" s="4"/>
      <c r="CDY86" s="4"/>
      <c r="CDZ86" s="4"/>
      <c r="CEA86" s="4"/>
      <c r="CEB86" s="4"/>
      <c r="CEC86" s="4"/>
      <c r="CED86" s="4"/>
      <c r="CEE86" s="4"/>
      <c r="CEF86" s="4"/>
      <c r="CEG86" s="4"/>
      <c r="CEH86" s="4"/>
      <c r="CEI86" s="4"/>
      <c r="CEJ86" s="4"/>
      <c r="CEK86" s="4"/>
      <c r="CEL86" s="4"/>
      <c r="CEM86" s="4"/>
      <c r="CEN86" s="4"/>
      <c r="CEO86" s="4"/>
      <c r="CEP86" s="4"/>
      <c r="CEQ86" s="4"/>
      <c r="CER86" s="4"/>
      <c r="CES86" s="4"/>
      <c r="CET86" s="4"/>
      <c r="CEU86" s="4"/>
      <c r="CEV86" s="4"/>
      <c r="CEW86" s="4"/>
      <c r="CEX86" s="4"/>
      <c r="CEY86" s="4"/>
      <c r="CEZ86" s="4"/>
      <c r="CFA86" s="4"/>
      <c r="CFB86" s="4"/>
      <c r="CFC86" s="4"/>
      <c r="CFD86" s="4"/>
      <c r="CFE86" s="4"/>
      <c r="CFF86" s="4"/>
      <c r="CFG86" s="4"/>
      <c r="CFH86" s="4"/>
      <c r="CFI86" s="4"/>
      <c r="CFJ86" s="4"/>
      <c r="CFK86" s="4"/>
      <c r="CFL86" s="4"/>
      <c r="CFM86" s="4"/>
      <c r="CFN86" s="4"/>
      <c r="CFO86" s="4"/>
      <c r="CFP86" s="4"/>
      <c r="CFQ86" s="4"/>
      <c r="CFR86" s="4"/>
      <c r="CFS86" s="4"/>
      <c r="CFT86" s="4"/>
      <c r="CFU86" s="4"/>
      <c r="CFV86" s="4"/>
      <c r="CFW86" s="4"/>
      <c r="CFX86" s="4"/>
      <c r="CFY86" s="4"/>
      <c r="CFZ86" s="4"/>
      <c r="CGA86" s="4"/>
      <c r="CGB86" s="4"/>
      <c r="CGC86" s="4"/>
      <c r="CGD86" s="4"/>
      <c r="CGE86" s="4"/>
      <c r="CGF86" s="4"/>
      <c r="CGG86" s="4"/>
      <c r="CGH86" s="4"/>
      <c r="CGI86" s="4"/>
      <c r="CGJ86" s="4"/>
      <c r="CGK86" s="4"/>
      <c r="CGL86" s="4"/>
      <c r="CGM86" s="4"/>
      <c r="CGN86" s="4"/>
      <c r="CGO86" s="4"/>
      <c r="CGP86" s="4"/>
      <c r="CGQ86" s="4"/>
      <c r="CGR86" s="4"/>
      <c r="CGS86" s="4"/>
      <c r="CGT86" s="4"/>
      <c r="CGU86" s="4"/>
      <c r="CGV86" s="4"/>
      <c r="CGW86" s="4"/>
      <c r="CGX86" s="4"/>
      <c r="CGY86" s="4"/>
      <c r="CGZ86" s="4"/>
      <c r="CHA86" s="4"/>
      <c r="CHB86" s="4"/>
      <c r="CHC86" s="4"/>
      <c r="CHD86" s="4"/>
      <c r="CHE86" s="4"/>
      <c r="CHF86" s="4"/>
      <c r="CHG86" s="4"/>
      <c r="CHH86" s="4"/>
      <c r="CHI86" s="4"/>
      <c r="CHJ86" s="4"/>
      <c r="CHK86" s="4"/>
      <c r="CHL86" s="4"/>
      <c r="CHM86" s="4"/>
      <c r="CHN86" s="4"/>
      <c r="CHO86" s="4"/>
      <c r="CHP86" s="4"/>
      <c r="CHQ86" s="4"/>
      <c r="CHR86" s="4"/>
      <c r="CHS86" s="4"/>
      <c r="CHT86" s="4"/>
      <c r="CHU86" s="4"/>
      <c r="CHV86" s="4"/>
      <c r="CHW86" s="4"/>
      <c r="CHX86" s="4"/>
      <c r="CHY86" s="4"/>
      <c r="CHZ86" s="4"/>
      <c r="CIA86" s="4"/>
      <c r="CIB86" s="4"/>
      <c r="CIC86" s="4"/>
      <c r="CID86" s="4"/>
      <c r="CIE86" s="4"/>
      <c r="CIF86" s="4"/>
      <c r="CIG86" s="4"/>
      <c r="CIH86" s="4"/>
      <c r="CII86" s="4"/>
      <c r="CIJ86" s="4"/>
      <c r="CIK86" s="4"/>
      <c r="CIL86" s="4"/>
      <c r="CIM86" s="4"/>
      <c r="CIN86" s="4"/>
      <c r="CIO86" s="4"/>
      <c r="CIP86" s="4"/>
      <c r="CIQ86" s="4"/>
      <c r="CIR86" s="4"/>
      <c r="CIS86" s="4"/>
      <c r="CIT86" s="4"/>
      <c r="CIU86" s="4"/>
      <c r="CIV86" s="4"/>
      <c r="CIW86" s="4"/>
      <c r="CIX86" s="4"/>
      <c r="CIY86" s="4"/>
      <c r="CIZ86" s="4"/>
      <c r="CJA86" s="4"/>
      <c r="CJB86" s="4"/>
      <c r="CJC86" s="4"/>
      <c r="CJD86" s="4"/>
      <c r="CJE86" s="4"/>
      <c r="CJF86" s="4"/>
      <c r="CJG86" s="4"/>
      <c r="CJH86" s="4"/>
      <c r="CJI86" s="4"/>
      <c r="CJJ86" s="4"/>
      <c r="CJK86" s="4"/>
      <c r="CJL86" s="4"/>
      <c r="CJM86" s="4"/>
      <c r="CJN86" s="4"/>
      <c r="CJO86" s="4"/>
      <c r="CJP86" s="4"/>
      <c r="CJQ86" s="4"/>
      <c r="CJR86" s="4"/>
      <c r="CJS86" s="4"/>
      <c r="CJT86" s="4"/>
      <c r="CJU86" s="4"/>
      <c r="CJV86" s="4"/>
      <c r="CJW86" s="4"/>
      <c r="CJX86" s="4"/>
      <c r="CJY86" s="4"/>
      <c r="CJZ86" s="4"/>
      <c r="CKA86" s="4"/>
      <c r="CKB86" s="4"/>
      <c r="CKC86" s="4"/>
      <c r="CKD86" s="4"/>
      <c r="CKE86" s="4"/>
      <c r="CKF86" s="4"/>
      <c r="CKG86" s="4"/>
      <c r="CKH86" s="4"/>
      <c r="CKI86" s="4"/>
      <c r="CKJ86" s="4"/>
      <c r="CKK86" s="4"/>
      <c r="CKL86" s="4"/>
      <c r="CKM86" s="4"/>
      <c r="CKN86" s="4"/>
      <c r="CKO86" s="4"/>
      <c r="CKP86" s="4"/>
      <c r="CKQ86" s="4"/>
      <c r="CKR86" s="4"/>
      <c r="CKS86" s="4"/>
      <c r="CKT86" s="4"/>
      <c r="CKU86" s="4"/>
      <c r="CKV86" s="4"/>
      <c r="CKW86" s="4"/>
      <c r="CKX86" s="4"/>
      <c r="CKY86" s="4"/>
      <c r="CKZ86" s="4"/>
      <c r="CLA86" s="4"/>
      <c r="CLB86" s="4"/>
      <c r="CLC86" s="4"/>
      <c r="CLD86" s="4"/>
      <c r="CLE86" s="4"/>
      <c r="CLF86" s="4"/>
      <c r="CLG86" s="4"/>
      <c r="CLH86" s="4"/>
      <c r="CLI86" s="4"/>
      <c r="CLJ86" s="4"/>
      <c r="CLK86" s="4"/>
      <c r="CLL86" s="4"/>
      <c r="CLM86" s="4"/>
      <c r="CLN86" s="4"/>
      <c r="CLO86" s="4"/>
      <c r="CLP86" s="4"/>
      <c r="CLQ86" s="4"/>
      <c r="CLR86" s="4"/>
      <c r="CLS86" s="4"/>
      <c r="CLT86" s="4"/>
      <c r="CLU86" s="4"/>
      <c r="CLV86" s="4"/>
      <c r="CLW86" s="4"/>
      <c r="CLX86" s="4"/>
      <c r="CLY86" s="4"/>
      <c r="CLZ86" s="4"/>
      <c r="CMA86" s="4"/>
      <c r="CMB86" s="4"/>
      <c r="CMC86" s="4"/>
      <c r="CMD86" s="4"/>
      <c r="CME86" s="4"/>
      <c r="CMF86" s="4"/>
      <c r="CMG86" s="4"/>
      <c r="CMH86" s="4"/>
      <c r="CMI86" s="4"/>
      <c r="CMJ86" s="4"/>
      <c r="CMK86" s="4"/>
      <c r="CML86" s="4"/>
      <c r="CMM86" s="4"/>
      <c r="CMN86" s="4"/>
      <c r="CMO86" s="4"/>
      <c r="CMP86" s="4"/>
      <c r="CMQ86" s="4"/>
      <c r="CMR86" s="4"/>
      <c r="CMS86" s="4"/>
      <c r="CMT86" s="4"/>
      <c r="CMU86" s="4"/>
      <c r="CMV86" s="4"/>
      <c r="CMW86" s="4"/>
      <c r="CMX86" s="4"/>
      <c r="CMY86" s="4"/>
      <c r="CMZ86" s="4"/>
      <c r="CNA86" s="4"/>
      <c r="CNB86" s="4"/>
      <c r="CNC86" s="4"/>
      <c r="CND86" s="4"/>
      <c r="CNE86" s="4"/>
      <c r="CNF86" s="4"/>
      <c r="CNG86" s="4"/>
      <c r="CNH86" s="4"/>
      <c r="CNI86" s="4"/>
      <c r="CNJ86" s="4"/>
      <c r="CNK86" s="4"/>
      <c r="CNL86" s="4"/>
      <c r="CNM86" s="4"/>
      <c r="CNN86" s="4"/>
      <c r="CNO86" s="4"/>
      <c r="CNP86" s="4"/>
      <c r="CNQ86" s="4"/>
      <c r="CNR86" s="4"/>
      <c r="CNS86" s="4"/>
      <c r="CNT86" s="4"/>
      <c r="CNU86" s="4"/>
      <c r="CNV86" s="4"/>
      <c r="CNW86" s="4"/>
      <c r="CNX86" s="4"/>
      <c r="CNY86" s="4"/>
      <c r="CNZ86" s="4"/>
      <c r="COA86" s="4"/>
      <c r="COB86" s="4"/>
      <c r="COC86" s="4"/>
      <c r="COD86" s="4"/>
      <c r="COE86" s="4"/>
      <c r="COF86" s="4"/>
      <c r="COG86" s="4"/>
      <c r="COH86" s="4"/>
      <c r="COI86" s="4"/>
      <c r="COJ86" s="4"/>
      <c r="COK86" s="4"/>
      <c r="COL86" s="4"/>
      <c r="COM86" s="4"/>
      <c r="CON86" s="4"/>
      <c r="COO86" s="4"/>
      <c r="COP86" s="4"/>
      <c r="COQ86" s="4"/>
      <c r="COR86" s="4"/>
      <c r="COS86" s="4"/>
      <c r="COT86" s="4"/>
      <c r="COU86" s="4"/>
      <c r="COV86" s="4"/>
      <c r="COW86" s="4"/>
      <c r="COX86" s="4"/>
      <c r="COY86" s="4"/>
      <c r="COZ86" s="4"/>
      <c r="CPA86" s="4"/>
      <c r="CPB86" s="4"/>
      <c r="CPC86" s="4"/>
      <c r="CPD86" s="4"/>
      <c r="CPE86" s="4"/>
      <c r="CPF86" s="4"/>
      <c r="CPG86" s="4"/>
      <c r="CPH86" s="4"/>
      <c r="CPI86" s="4"/>
      <c r="CPJ86" s="4"/>
      <c r="CPK86" s="4"/>
      <c r="CPL86" s="4"/>
      <c r="CPM86" s="4"/>
      <c r="CPN86" s="4"/>
      <c r="CPO86" s="4"/>
      <c r="CPP86" s="4"/>
      <c r="CPQ86" s="4"/>
      <c r="CPR86" s="4"/>
      <c r="CPS86" s="4"/>
      <c r="CPT86" s="4"/>
      <c r="CPU86" s="4"/>
      <c r="CPV86" s="4"/>
      <c r="CPW86" s="4"/>
      <c r="CPX86" s="4"/>
      <c r="CPY86" s="4"/>
      <c r="CPZ86" s="4"/>
      <c r="CQA86" s="4"/>
      <c r="CQB86" s="4"/>
      <c r="CQC86" s="4"/>
      <c r="CQD86" s="4"/>
      <c r="CQE86" s="4"/>
      <c r="CQF86" s="4"/>
      <c r="CQG86" s="4"/>
      <c r="CQH86" s="4"/>
      <c r="CQI86" s="4"/>
      <c r="CQJ86" s="4"/>
      <c r="CQK86" s="4"/>
      <c r="CQL86" s="4"/>
      <c r="CQM86" s="4"/>
      <c r="CQN86" s="4"/>
      <c r="CQO86" s="4"/>
      <c r="CQP86" s="4"/>
      <c r="CQQ86" s="4"/>
      <c r="CQR86" s="4"/>
      <c r="CQS86" s="4"/>
      <c r="CQT86" s="4"/>
      <c r="CQU86" s="4"/>
      <c r="CQV86" s="4"/>
      <c r="CQW86" s="4"/>
      <c r="CQX86" s="4"/>
      <c r="CQY86" s="4"/>
      <c r="CQZ86" s="4"/>
      <c r="CRA86" s="4"/>
      <c r="CRB86" s="4"/>
      <c r="CRC86" s="4"/>
      <c r="CRD86" s="4"/>
      <c r="CRE86" s="4"/>
      <c r="CRF86" s="4"/>
      <c r="CRG86" s="4"/>
      <c r="CRH86" s="4"/>
      <c r="CRI86" s="4"/>
      <c r="CRJ86" s="4"/>
      <c r="CRK86" s="4"/>
      <c r="CRL86" s="4"/>
      <c r="CRM86" s="4"/>
      <c r="CRN86" s="4"/>
      <c r="CRO86" s="4"/>
      <c r="CRP86" s="4"/>
      <c r="CRQ86" s="4"/>
      <c r="CRR86" s="4"/>
      <c r="CRS86" s="4"/>
      <c r="CRT86" s="4"/>
      <c r="CRU86" s="4"/>
      <c r="CRV86" s="4"/>
      <c r="CRW86" s="4"/>
      <c r="CRX86" s="4"/>
      <c r="CRY86" s="4"/>
      <c r="CRZ86" s="4"/>
      <c r="CSA86" s="4"/>
      <c r="CSB86" s="4"/>
      <c r="CSC86" s="4"/>
      <c r="CSD86" s="4"/>
      <c r="CSE86" s="4"/>
      <c r="CSF86" s="4"/>
      <c r="CSG86" s="4"/>
      <c r="CSH86" s="4"/>
      <c r="CSI86" s="4"/>
      <c r="CSJ86" s="4"/>
      <c r="CSK86" s="4"/>
      <c r="CSL86" s="4"/>
      <c r="CSM86" s="4"/>
      <c r="CSN86" s="4"/>
      <c r="CSO86" s="4"/>
      <c r="CSP86" s="4"/>
      <c r="CSQ86" s="4"/>
      <c r="CSR86" s="4"/>
      <c r="CSS86" s="4"/>
      <c r="CST86" s="4"/>
      <c r="CSU86" s="4"/>
      <c r="CSV86" s="4"/>
      <c r="CSW86" s="4"/>
      <c r="CSX86" s="4"/>
      <c r="CSY86" s="4"/>
      <c r="CSZ86" s="4"/>
      <c r="CTA86" s="4"/>
      <c r="CTB86" s="4"/>
      <c r="CTC86" s="4"/>
      <c r="CTD86" s="4"/>
      <c r="CTE86" s="4"/>
      <c r="CTF86" s="4"/>
      <c r="CTG86" s="4"/>
      <c r="CTH86" s="4"/>
      <c r="CTI86" s="4"/>
      <c r="CTJ86" s="4"/>
      <c r="CTK86" s="4"/>
      <c r="CTL86" s="4"/>
      <c r="CTM86" s="4"/>
      <c r="CTN86" s="4"/>
      <c r="CTO86" s="4"/>
      <c r="CTP86" s="4"/>
      <c r="CTQ86" s="4"/>
      <c r="CTR86" s="4"/>
      <c r="CTS86" s="4"/>
      <c r="CTT86" s="4"/>
      <c r="CTU86" s="4"/>
      <c r="CTV86" s="4"/>
      <c r="CTW86" s="4"/>
      <c r="CTX86" s="4"/>
      <c r="CTY86" s="4"/>
      <c r="CTZ86" s="4"/>
      <c r="CUA86" s="4"/>
      <c r="CUB86" s="4"/>
      <c r="CUC86" s="4"/>
      <c r="CUD86" s="4"/>
      <c r="CUE86" s="4"/>
      <c r="CUF86" s="4"/>
      <c r="CUG86" s="4"/>
      <c r="CUH86" s="4"/>
      <c r="CUI86" s="4"/>
      <c r="CUJ86" s="4"/>
      <c r="CUK86" s="4"/>
      <c r="CUL86" s="4"/>
      <c r="CUM86" s="4"/>
      <c r="CUN86" s="4"/>
      <c r="CUO86" s="4"/>
      <c r="CUP86" s="4"/>
      <c r="CUQ86" s="4"/>
      <c r="CUR86" s="4"/>
      <c r="CUS86" s="4"/>
      <c r="CUT86" s="4"/>
      <c r="CUU86" s="4"/>
      <c r="CUV86" s="4"/>
      <c r="CUW86" s="4"/>
      <c r="CUX86" s="4"/>
      <c r="CUY86" s="4"/>
      <c r="CUZ86" s="4"/>
      <c r="CVA86" s="4"/>
      <c r="CVB86" s="4"/>
      <c r="CVC86" s="4"/>
      <c r="CVD86" s="4"/>
      <c r="CVE86" s="4"/>
      <c r="CVF86" s="4"/>
      <c r="CVG86" s="4"/>
      <c r="CVH86" s="4"/>
      <c r="CVI86" s="4"/>
      <c r="CVJ86" s="4"/>
      <c r="CVK86" s="4"/>
      <c r="CVL86" s="4"/>
      <c r="CVM86" s="4"/>
      <c r="CVN86" s="4"/>
      <c r="CVO86" s="4"/>
      <c r="CVP86" s="4"/>
      <c r="CVQ86" s="4"/>
      <c r="CVR86" s="4"/>
      <c r="CVS86" s="4"/>
      <c r="CVT86" s="4"/>
      <c r="CVU86" s="4"/>
      <c r="CVV86" s="4"/>
      <c r="CVW86" s="4"/>
      <c r="CVX86" s="4"/>
      <c r="CVY86" s="4"/>
      <c r="CVZ86" s="4"/>
      <c r="CWA86" s="4"/>
      <c r="CWB86" s="4"/>
      <c r="CWC86" s="4"/>
      <c r="CWD86" s="4"/>
      <c r="CWE86" s="4"/>
      <c r="CWF86" s="4"/>
      <c r="CWG86" s="4"/>
      <c r="CWH86" s="4"/>
      <c r="CWI86" s="4"/>
      <c r="CWJ86" s="4"/>
      <c r="CWK86" s="4"/>
      <c r="CWL86" s="4"/>
      <c r="CWM86" s="4"/>
      <c r="CWN86" s="4"/>
      <c r="CWO86" s="4"/>
      <c r="CWP86" s="4"/>
      <c r="CWQ86" s="4"/>
      <c r="CWR86" s="4"/>
      <c r="CWS86" s="4"/>
      <c r="CWT86" s="4"/>
      <c r="CWU86" s="4"/>
      <c r="CWV86" s="4"/>
      <c r="CWW86" s="4"/>
      <c r="CWX86" s="4"/>
      <c r="CWY86" s="4"/>
      <c r="CWZ86" s="4"/>
      <c r="CXA86" s="4"/>
      <c r="CXB86" s="4"/>
      <c r="CXC86" s="4"/>
      <c r="CXD86" s="4"/>
      <c r="CXE86" s="4"/>
      <c r="CXF86" s="4"/>
      <c r="CXG86" s="4"/>
      <c r="CXH86" s="4"/>
      <c r="CXI86" s="4"/>
      <c r="CXJ86" s="4"/>
      <c r="CXK86" s="4"/>
      <c r="CXL86" s="4"/>
      <c r="CXM86" s="4"/>
      <c r="CXN86" s="4"/>
      <c r="CXO86" s="4"/>
      <c r="CXP86" s="4"/>
      <c r="CXQ86" s="4"/>
      <c r="CXR86" s="4"/>
      <c r="CXS86" s="4"/>
      <c r="CXT86" s="4"/>
      <c r="CXU86" s="4"/>
      <c r="CXV86" s="4"/>
      <c r="CXW86" s="4"/>
      <c r="CXX86" s="4"/>
      <c r="CXY86" s="4"/>
      <c r="CXZ86" s="4"/>
      <c r="CYA86" s="4"/>
      <c r="CYB86" s="4"/>
      <c r="CYC86" s="4"/>
      <c r="CYD86" s="4"/>
      <c r="CYE86" s="4"/>
      <c r="CYF86" s="4"/>
      <c r="CYG86" s="4"/>
      <c r="CYH86" s="4"/>
      <c r="CYI86" s="4"/>
      <c r="CYJ86" s="4"/>
      <c r="CYK86" s="4"/>
      <c r="CYL86" s="4"/>
      <c r="CYM86" s="4"/>
      <c r="CYN86" s="4"/>
      <c r="CYO86" s="4"/>
      <c r="CYP86" s="4"/>
      <c r="CYQ86" s="4"/>
      <c r="CYR86" s="4"/>
      <c r="CYS86" s="4"/>
      <c r="CYT86" s="4"/>
      <c r="CYU86" s="4"/>
      <c r="CYV86" s="4"/>
      <c r="CYW86" s="4"/>
      <c r="CYX86" s="4"/>
      <c r="CYY86" s="4"/>
      <c r="CYZ86" s="4"/>
      <c r="CZA86" s="4"/>
      <c r="CZB86" s="4"/>
      <c r="CZC86" s="4"/>
      <c r="CZD86" s="4"/>
      <c r="CZE86" s="4"/>
      <c r="CZF86" s="4"/>
      <c r="CZG86" s="4"/>
      <c r="CZH86" s="4"/>
      <c r="CZI86" s="4"/>
      <c r="CZJ86" s="4"/>
      <c r="CZK86" s="4"/>
      <c r="CZL86" s="4"/>
      <c r="CZM86" s="4"/>
      <c r="CZN86" s="4"/>
      <c r="CZO86" s="4"/>
      <c r="CZP86" s="4"/>
      <c r="CZQ86" s="4"/>
      <c r="CZR86" s="4"/>
      <c r="CZS86" s="4"/>
      <c r="CZT86" s="4"/>
      <c r="CZU86" s="4"/>
      <c r="CZV86" s="4"/>
      <c r="CZW86" s="4"/>
      <c r="CZX86" s="4"/>
      <c r="CZY86" s="4"/>
      <c r="CZZ86" s="4"/>
      <c r="DAA86" s="4"/>
      <c r="DAB86" s="4"/>
      <c r="DAC86" s="4"/>
      <c r="DAD86" s="4"/>
      <c r="DAE86" s="4"/>
      <c r="DAF86" s="4"/>
      <c r="DAG86" s="4"/>
      <c r="DAH86" s="4"/>
      <c r="DAI86" s="4"/>
      <c r="DAJ86" s="4"/>
      <c r="DAK86" s="4"/>
      <c r="DAL86" s="4"/>
      <c r="DAM86" s="4"/>
      <c r="DAN86" s="4"/>
      <c r="DAO86" s="4"/>
      <c r="DAP86" s="4"/>
      <c r="DAQ86" s="4"/>
      <c r="DAR86" s="4"/>
      <c r="DAS86" s="4"/>
      <c r="DAT86" s="4"/>
      <c r="DAU86" s="4"/>
      <c r="DAV86" s="4"/>
      <c r="DAW86" s="4"/>
      <c r="DAX86" s="4"/>
      <c r="DAY86" s="4"/>
      <c r="DAZ86" s="4"/>
      <c r="DBA86" s="4"/>
      <c r="DBB86" s="4"/>
      <c r="DBC86" s="4"/>
      <c r="DBD86" s="4"/>
      <c r="DBE86" s="4"/>
      <c r="DBF86" s="4"/>
      <c r="DBG86" s="4"/>
      <c r="DBH86" s="4"/>
      <c r="DBI86" s="4"/>
      <c r="DBJ86" s="4"/>
      <c r="DBK86" s="4"/>
      <c r="DBL86" s="4"/>
      <c r="DBM86" s="4"/>
      <c r="DBN86" s="4"/>
      <c r="DBO86" s="4"/>
      <c r="DBP86" s="4"/>
      <c r="DBQ86" s="4"/>
      <c r="DBR86" s="4"/>
      <c r="DBS86" s="4"/>
      <c r="DBT86" s="4"/>
      <c r="DBU86" s="4"/>
      <c r="DBV86" s="4"/>
      <c r="DBW86" s="4"/>
      <c r="DBX86" s="4"/>
      <c r="DBY86" s="4"/>
      <c r="DBZ86" s="4"/>
      <c r="DCA86" s="4"/>
      <c r="DCB86" s="4"/>
      <c r="DCC86" s="4"/>
      <c r="DCD86" s="4"/>
      <c r="DCE86" s="4"/>
      <c r="DCF86" s="4"/>
      <c r="DCG86" s="4"/>
      <c r="DCH86" s="4"/>
      <c r="DCI86" s="4"/>
      <c r="DCJ86" s="4"/>
      <c r="DCK86" s="4"/>
      <c r="DCL86" s="4"/>
      <c r="DCM86" s="4"/>
      <c r="DCN86" s="4"/>
      <c r="DCO86" s="4"/>
      <c r="DCP86" s="4"/>
      <c r="DCQ86" s="4"/>
      <c r="DCR86" s="4"/>
      <c r="DCS86" s="4"/>
      <c r="DCT86" s="4"/>
      <c r="DCU86" s="4"/>
      <c r="DCV86" s="4"/>
      <c r="DCW86" s="4"/>
      <c r="DCX86" s="4"/>
      <c r="DCY86" s="4"/>
      <c r="DCZ86" s="4"/>
      <c r="DDA86" s="4"/>
      <c r="DDB86" s="4"/>
      <c r="DDC86" s="4"/>
      <c r="DDD86" s="4"/>
      <c r="DDE86" s="4"/>
      <c r="DDF86" s="4"/>
      <c r="DDG86" s="4"/>
      <c r="DDH86" s="4"/>
      <c r="DDI86" s="4"/>
      <c r="DDJ86" s="4"/>
      <c r="DDK86" s="4"/>
      <c r="DDL86" s="4"/>
      <c r="DDM86" s="4"/>
      <c r="DDN86" s="4"/>
      <c r="DDO86" s="4"/>
      <c r="DDP86" s="4"/>
      <c r="DDQ86" s="4"/>
      <c r="DDR86" s="4"/>
      <c r="DDS86" s="4"/>
      <c r="DDT86" s="4"/>
      <c r="DDU86" s="4"/>
      <c r="DDV86" s="4"/>
      <c r="DDW86" s="4"/>
      <c r="DDX86" s="4"/>
      <c r="DDY86" s="4"/>
      <c r="DDZ86" s="4"/>
      <c r="DEA86" s="4"/>
      <c r="DEB86" s="4"/>
      <c r="DEC86" s="4"/>
      <c r="DED86" s="4"/>
      <c r="DEE86" s="4"/>
      <c r="DEF86" s="4"/>
      <c r="DEG86" s="4"/>
      <c r="DEH86" s="4"/>
      <c r="DEI86" s="4"/>
      <c r="DEJ86" s="4"/>
      <c r="DEK86" s="4"/>
      <c r="DEL86" s="4"/>
      <c r="DEM86" s="4"/>
      <c r="DEN86" s="4"/>
      <c r="DEO86" s="4"/>
      <c r="DEP86" s="4"/>
      <c r="DEQ86" s="4"/>
      <c r="DER86" s="4"/>
      <c r="DES86" s="4"/>
      <c r="DET86" s="4"/>
      <c r="DEU86" s="4"/>
      <c r="DEV86" s="4"/>
      <c r="DEW86" s="4"/>
      <c r="DEX86" s="4"/>
      <c r="DEY86" s="4"/>
      <c r="DEZ86" s="4"/>
      <c r="DFA86" s="4"/>
      <c r="DFB86" s="4"/>
      <c r="DFC86" s="4"/>
      <c r="DFD86" s="4"/>
      <c r="DFE86" s="4"/>
      <c r="DFF86" s="4"/>
      <c r="DFG86" s="4"/>
      <c r="DFH86" s="4"/>
      <c r="DFI86" s="4"/>
      <c r="DFJ86" s="4"/>
      <c r="DFK86" s="4"/>
      <c r="DFL86" s="4"/>
      <c r="DFM86" s="4"/>
      <c r="DFN86" s="4"/>
      <c r="DFO86" s="4"/>
      <c r="DFP86" s="4"/>
      <c r="DFQ86" s="4"/>
      <c r="DFR86" s="4"/>
      <c r="DFS86" s="4"/>
      <c r="DFT86" s="4"/>
      <c r="DFU86" s="4"/>
      <c r="DFV86" s="4"/>
      <c r="DFW86" s="4"/>
      <c r="DFX86" s="4"/>
      <c r="DFY86" s="4"/>
      <c r="DFZ86" s="4"/>
      <c r="DGA86" s="4"/>
      <c r="DGB86" s="4"/>
      <c r="DGC86" s="4"/>
      <c r="DGD86" s="4"/>
      <c r="DGE86" s="4"/>
      <c r="DGF86" s="4"/>
      <c r="DGG86" s="4"/>
      <c r="DGH86" s="4"/>
      <c r="DGI86" s="4"/>
      <c r="DGJ86" s="4"/>
      <c r="DGK86" s="4"/>
      <c r="DGL86" s="4"/>
      <c r="DGM86" s="4"/>
      <c r="DGN86" s="4"/>
      <c r="DGO86" s="4"/>
      <c r="DGP86" s="4"/>
      <c r="DGQ86" s="4"/>
      <c r="DGR86" s="4"/>
      <c r="DGS86" s="4"/>
      <c r="DGT86" s="4"/>
      <c r="DGU86" s="4"/>
      <c r="DGV86" s="4"/>
      <c r="DGW86" s="4"/>
      <c r="DGX86" s="4"/>
      <c r="DGY86" s="4"/>
      <c r="DGZ86" s="4"/>
      <c r="DHA86" s="4"/>
      <c r="DHB86" s="4"/>
      <c r="DHC86" s="4"/>
      <c r="DHD86" s="4"/>
      <c r="DHE86" s="4"/>
      <c r="DHF86" s="4"/>
      <c r="DHG86" s="4"/>
      <c r="DHH86" s="4"/>
      <c r="DHI86" s="4"/>
      <c r="DHJ86" s="4"/>
      <c r="DHK86" s="4"/>
      <c r="DHL86" s="4"/>
      <c r="DHM86" s="4"/>
      <c r="DHN86" s="4"/>
      <c r="DHO86" s="4"/>
      <c r="DHP86" s="4"/>
      <c r="DHQ86" s="4"/>
      <c r="DHR86" s="4"/>
      <c r="DHS86" s="4"/>
      <c r="DHT86" s="4"/>
      <c r="DHU86" s="4"/>
      <c r="DHV86" s="4"/>
      <c r="DHW86" s="4"/>
      <c r="DHX86" s="4"/>
      <c r="DHY86" s="4"/>
      <c r="DHZ86" s="4"/>
      <c r="DIA86" s="4"/>
      <c r="DIB86" s="4"/>
      <c r="DIC86" s="4"/>
      <c r="DID86" s="4"/>
      <c r="DIE86" s="4"/>
      <c r="DIF86" s="4"/>
      <c r="DIG86" s="4"/>
      <c r="DIH86" s="4"/>
      <c r="DII86" s="4"/>
      <c r="DIJ86" s="4"/>
      <c r="DIK86" s="4"/>
      <c r="DIL86" s="4"/>
      <c r="DIM86" s="4"/>
      <c r="DIN86" s="4"/>
      <c r="DIO86" s="4"/>
      <c r="DIP86" s="4"/>
      <c r="DIQ86" s="4"/>
      <c r="DIR86" s="4"/>
      <c r="DIS86" s="4"/>
      <c r="DIT86" s="4"/>
      <c r="DIU86" s="4"/>
      <c r="DIV86" s="4"/>
      <c r="DIW86" s="4"/>
      <c r="DIX86" s="4"/>
      <c r="DIY86" s="4"/>
      <c r="DIZ86" s="4"/>
      <c r="DJA86" s="4"/>
      <c r="DJB86" s="4"/>
      <c r="DJC86" s="4"/>
      <c r="DJD86" s="4"/>
      <c r="DJE86" s="4"/>
      <c r="DJF86" s="4"/>
      <c r="DJG86" s="4"/>
      <c r="DJH86" s="4"/>
      <c r="DJI86" s="4"/>
      <c r="DJJ86" s="4"/>
      <c r="DJK86" s="4"/>
      <c r="DJL86" s="4"/>
      <c r="DJM86" s="4"/>
      <c r="DJN86" s="4"/>
      <c r="DJO86" s="4"/>
      <c r="DJP86" s="4"/>
      <c r="DJQ86" s="4"/>
      <c r="DJR86" s="4"/>
      <c r="DJS86" s="4"/>
      <c r="DJT86" s="4"/>
      <c r="DJU86" s="4"/>
      <c r="DJV86" s="4"/>
      <c r="DJW86" s="4"/>
      <c r="DJX86" s="4"/>
      <c r="DJY86" s="4"/>
      <c r="DJZ86" s="4"/>
      <c r="DKA86" s="4"/>
      <c r="DKB86" s="4"/>
      <c r="DKC86" s="4"/>
      <c r="DKD86" s="4"/>
      <c r="DKE86" s="4"/>
      <c r="DKF86" s="4"/>
      <c r="DKG86" s="4"/>
      <c r="DKH86" s="4"/>
      <c r="DKI86" s="4"/>
      <c r="DKJ86" s="4"/>
      <c r="DKK86" s="4"/>
      <c r="DKL86" s="4"/>
      <c r="DKM86" s="4"/>
      <c r="DKN86" s="4"/>
      <c r="DKO86" s="4"/>
      <c r="DKP86" s="4"/>
      <c r="DKQ86" s="4"/>
      <c r="DKR86" s="4"/>
      <c r="DKS86" s="4"/>
      <c r="DKT86" s="4"/>
      <c r="DKU86" s="4"/>
      <c r="DKV86" s="4"/>
      <c r="DKW86" s="4"/>
      <c r="DKX86" s="4"/>
      <c r="DKY86" s="4"/>
      <c r="DKZ86" s="4"/>
      <c r="DLA86" s="4"/>
      <c r="DLB86" s="4"/>
      <c r="DLC86" s="4"/>
      <c r="DLD86" s="4"/>
      <c r="DLE86" s="4"/>
      <c r="DLF86" s="4"/>
      <c r="DLG86" s="4"/>
      <c r="DLH86" s="4"/>
      <c r="DLI86" s="4"/>
      <c r="DLJ86" s="4"/>
      <c r="DLK86" s="4"/>
      <c r="DLL86" s="4"/>
      <c r="DLM86" s="4"/>
      <c r="DLN86" s="4"/>
      <c r="DLO86" s="4"/>
      <c r="DLP86" s="4"/>
      <c r="DLQ86" s="4"/>
      <c r="DLR86" s="4"/>
      <c r="DLS86" s="4"/>
      <c r="DLT86" s="4"/>
      <c r="DLU86" s="4"/>
      <c r="DLV86" s="4"/>
      <c r="DLW86" s="4"/>
      <c r="DLX86" s="4"/>
      <c r="DLY86" s="4"/>
      <c r="DLZ86" s="4"/>
      <c r="DMA86" s="4"/>
      <c r="DMB86" s="4"/>
      <c r="DMC86" s="4"/>
      <c r="DMD86" s="4"/>
      <c r="DME86" s="4"/>
      <c r="DMF86" s="4"/>
      <c r="DMG86" s="4"/>
      <c r="DMH86" s="4"/>
      <c r="DMI86" s="4"/>
      <c r="DMJ86" s="4"/>
      <c r="DMK86" s="4"/>
      <c r="DML86" s="4"/>
      <c r="DMM86" s="4"/>
      <c r="DMN86" s="4"/>
      <c r="DMO86" s="4"/>
      <c r="DMP86" s="4"/>
      <c r="DMQ86" s="4"/>
      <c r="DMR86" s="4"/>
      <c r="DMS86" s="4"/>
      <c r="DMT86" s="4"/>
      <c r="DMU86" s="4"/>
      <c r="DMV86" s="4"/>
      <c r="DMW86" s="4"/>
      <c r="DMX86" s="4"/>
      <c r="DMY86" s="4"/>
      <c r="DMZ86" s="4"/>
      <c r="DNA86" s="4"/>
      <c r="DNB86" s="4"/>
      <c r="DNC86" s="4"/>
      <c r="DND86" s="4"/>
      <c r="DNE86" s="4"/>
      <c r="DNF86" s="4"/>
      <c r="DNG86" s="4"/>
      <c r="DNH86" s="4"/>
      <c r="DNI86" s="4"/>
      <c r="DNJ86" s="4"/>
      <c r="DNK86" s="4"/>
      <c r="DNL86" s="4"/>
      <c r="DNM86" s="4"/>
      <c r="DNN86" s="4"/>
      <c r="DNO86" s="4"/>
      <c r="DNP86" s="4"/>
      <c r="DNQ86" s="4"/>
      <c r="DNR86" s="4"/>
      <c r="DNS86" s="4"/>
      <c r="DNT86" s="4"/>
      <c r="DNU86" s="4"/>
      <c r="DNV86" s="4"/>
      <c r="DNW86" s="4"/>
      <c r="DNX86" s="4"/>
      <c r="DNY86" s="4"/>
      <c r="DNZ86" s="4"/>
      <c r="DOA86" s="4"/>
      <c r="DOB86" s="4"/>
      <c r="DOC86" s="4"/>
      <c r="DOD86" s="4"/>
      <c r="DOE86" s="4"/>
      <c r="DOF86" s="4"/>
      <c r="DOG86" s="4"/>
      <c r="DOH86" s="4"/>
      <c r="DOI86" s="4"/>
      <c r="DOJ86" s="4"/>
      <c r="DOK86" s="4"/>
      <c r="DOL86" s="4"/>
      <c r="DOM86" s="4"/>
      <c r="DON86" s="4"/>
      <c r="DOO86" s="4"/>
      <c r="DOP86" s="4"/>
      <c r="DOQ86" s="4"/>
      <c r="DOR86" s="4"/>
      <c r="DOS86" s="4"/>
      <c r="DOT86" s="4"/>
      <c r="DOU86" s="4"/>
      <c r="DOV86" s="4"/>
      <c r="DOW86" s="4"/>
      <c r="DOX86" s="4"/>
      <c r="DOY86" s="4"/>
      <c r="DOZ86" s="4"/>
      <c r="DPA86" s="4"/>
      <c r="DPB86" s="4"/>
      <c r="DPC86" s="4"/>
      <c r="DPD86" s="4"/>
      <c r="DPE86" s="4"/>
      <c r="DPF86" s="4"/>
      <c r="DPG86" s="4"/>
      <c r="DPH86" s="4"/>
      <c r="DPI86" s="4"/>
      <c r="DPJ86" s="4"/>
      <c r="DPK86" s="4"/>
      <c r="DPL86" s="4"/>
      <c r="DPM86" s="4"/>
      <c r="DPN86" s="4"/>
      <c r="DPO86" s="4"/>
      <c r="DPP86" s="4"/>
      <c r="DPQ86" s="4"/>
      <c r="DPR86" s="4"/>
      <c r="DPS86" s="4"/>
      <c r="DPT86" s="4"/>
      <c r="DPU86" s="4"/>
      <c r="DPV86" s="4"/>
      <c r="DPW86" s="4"/>
      <c r="DPX86" s="4"/>
      <c r="DPY86" s="4"/>
      <c r="DPZ86" s="4"/>
      <c r="DQA86" s="4"/>
      <c r="DQB86" s="4"/>
      <c r="DQC86" s="4"/>
      <c r="DQD86" s="4"/>
      <c r="DQE86" s="4"/>
      <c r="DQF86" s="4"/>
      <c r="DQG86" s="4"/>
      <c r="DQH86" s="4"/>
      <c r="DQI86" s="4"/>
      <c r="DQJ86" s="4"/>
      <c r="DQK86" s="4"/>
      <c r="DQL86" s="4"/>
      <c r="DQM86" s="4"/>
      <c r="DQN86" s="4"/>
      <c r="DQO86" s="4"/>
      <c r="DQP86" s="4"/>
      <c r="DQQ86" s="4"/>
      <c r="DQR86" s="4"/>
      <c r="DQS86" s="4"/>
      <c r="DQT86" s="4"/>
      <c r="DQU86" s="4"/>
      <c r="DQV86" s="4"/>
      <c r="DQW86" s="4"/>
      <c r="DQX86" s="4"/>
      <c r="DQY86" s="4"/>
      <c r="DQZ86" s="4"/>
      <c r="DRA86" s="4"/>
      <c r="DRB86" s="4"/>
      <c r="DRC86" s="4"/>
      <c r="DRD86" s="4"/>
      <c r="DRE86" s="4"/>
      <c r="DRF86" s="4"/>
      <c r="DRG86" s="4"/>
      <c r="DRH86" s="4"/>
      <c r="DRI86" s="4"/>
      <c r="DRJ86" s="4"/>
      <c r="DRK86" s="4"/>
      <c r="DRL86" s="4"/>
      <c r="DRM86" s="4"/>
      <c r="DRN86" s="4"/>
      <c r="DRO86" s="4"/>
      <c r="DRP86" s="4"/>
      <c r="DRQ86" s="4"/>
      <c r="DRR86" s="4"/>
      <c r="DRS86" s="4"/>
      <c r="DRT86" s="4"/>
      <c r="DRU86" s="4"/>
      <c r="DRV86" s="4"/>
      <c r="DRW86" s="4"/>
      <c r="DRX86" s="4"/>
      <c r="DRY86" s="4"/>
      <c r="DRZ86" s="4"/>
      <c r="DSA86" s="4"/>
      <c r="DSB86" s="4"/>
      <c r="DSC86" s="4"/>
      <c r="DSD86" s="4"/>
      <c r="DSE86" s="4"/>
      <c r="DSF86" s="4"/>
      <c r="DSG86" s="4"/>
      <c r="DSH86" s="4"/>
      <c r="DSI86" s="4"/>
      <c r="DSJ86" s="4"/>
      <c r="DSK86" s="4"/>
      <c r="DSL86" s="4"/>
      <c r="DSM86" s="4"/>
      <c r="DSN86" s="4"/>
      <c r="DSO86" s="4"/>
      <c r="DSP86" s="4"/>
      <c r="DSQ86" s="4"/>
      <c r="DSR86" s="4"/>
      <c r="DSS86" s="4"/>
      <c r="DST86" s="4"/>
      <c r="DSU86" s="4"/>
      <c r="DSV86" s="4"/>
      <c r="DSW86" s="4"/>
      <c r="DSX86" s="4"/>
      <c r="DSY86" s="4"/>
      <c r="DSZ86" s="4"/>
      <c r="DTA86" s="4"/>
      <c r="DTB86" s="4"/>
      <c r="DTC86" s="4"/>
      <c r="DTD86" s="4"/>
      <c r="DTE86" s="4"/>
      <c r="DTF86" s="4"/>
      <c r="DTG86" s="4"/>
      <c r="DTH86" s="4"/>
      <c r="DTI86" s="4"/>
      <c r="DTJ86" s="4"/>
      <c r="DTK86" s="4"/>
      <c r="DTL86" s="4"/>
      <c r="DTM86" s="4"/>
      <c r="DTN86" s="4"/>
      <c r="DTO86" s="4"/>
      <c r="DTP86" s="4"/>
      <c r="DTQ86" s="4"/>
      <c r="DTR86" s="4"/>
      <c r="DTS86" s="4"/>
      <c r="DTT86" s="4"/>
      <c r="DTU86" s="4"/>
      <c r="DTV86" s="4"/>
      <c r="DTW86" s="4"/>
      <c r="DTX86" s="4"/>
      <c r="DTY86" s="4"/>
      <c r="DTZ86" s="4"/>
      <c r="DUA86" s="4"/>
      <c r="DUB86" s="4"/>
      <c r="DUC86" s="4"/>
      <c r="DUD86" s="4"/>
      <c r="DUE86" s="4"/>
      <c r="DUF86" s="4"/>
      <c r="DUG86" s="4"/>
      <c r="DUH86" s="4"/>
      <c r="DUI86" s="4"/>
      <c r="DUJ86" s="4"/>
      <c r="DUK86" s="4"/>
      <c r="DUL86" s="4"/>
      <c r="DUM86" s="4"/>
      <c r="DUN86" s="4"/>
      <c r="DUO86" s="4"/>
      <c r="DUP86" s="4"/>
      <c r="DUQ86" s="4"/>
      <c r="DUR86" s="4"/>
      <c r="DUS86" s="4"/>
      <c r="DUT86" s="4"/>
      <c r="DUU86" s="4"/>
      <c r="DUV86" s="4"/>
      <c r="DUW86" s="4"/>
      <c r="DUX86" s="4"/>
      <c r="DUY86" s="4"/>
      <c r="DUZ86" s="4"/>
      <c r="DVA86" s="4"/>
      <c r="DVB86" s="4"/>
      <c r="DVC86" s="4"/>
      <c r="DVD86" s="4"/>
      <c r="DVE86" s="4"/>
      <c r="DVF86" s="4"/>
      <c r="DVG86" s="4"/>
      <c r="DVH86" s="4"/>
      <c r="DVI86" s="4"/>
      <c r="DVJ86" s="4"/>
      <c r="DVK86" s="4"/>
      <c r="DVL86" s="4"/>
      <c r="DVM86" s="4"/>
      <c r="DVN86" s="4"/>
      <c r="DVO86" s="4"/>
      <c r="DVP86" s="4"/>
      <c r="DVQ86" s="4"/>
      <c r="DVR86" s="4"/>
      <c r="DVS86" s="4"/>
      <c r="DVT86" s="4"/>
      <c r="DVU86" s="4"/>
      <c r="DVV86" s="4"/>
      <c r="DVW86" s="4"/>
      <c r="DVX86" s="4"/>
      <c r="DVY86" s="4"/>
      <c r="DVZ86" s="4"/>
      <c r="DWA86" s="4"/>
      <c r="DWB86" s="4"/>
      <c r="DWC86" s="4"/>
      <c r="DWD86" s="4"/>
      <c r="DWE86" s="4"/>
      <c r="DWF86" s="4"/>
      <c r="DWG86" s="4"/>
      <c r="DWH86" s="4"/>
      <c r="DWI86" s="4"/>
      <c r="DWJ86" s="4"/>
      <c r="DWK86" s="4"/>
      <c r="DWL86" s="4"/>
      <c r="DWM86" s="4"/>
      <c r="DWN86" s="4"/>
      <c r="DWO86" s="4"/>
      <c r="DWP86" s="4"/>
      <c r="DWQ86" s="4"/>
      <c r="DWR86" s="4"/>
      <c r="DWS86" s="4"/>
      <c r="DWT86" s="4"/>
      <c r="DWU86" s="4"/>
      <c r="DWV86" s="4"/>
      <c r="DWW86" s="4"/>
      <c r="DWX86" s="4"/>
      <c r="DWY86" s="4"/>
      <c r="DWZ86" s="4"/>
      <c r="DXA86" s="4"/>
      <c r="DXB86" s="4"/>
      <c r="DXC86" s="4"/>
      <c r="DXD86" s="4"/>
      <c r="DXE86" s="4"/>
      <c r="DXF86" s="4"/>
      <c r="DXG86" s="4"/>
      <c r="DXH86" s="4"/>
      <c r="DXI86" s="4"/>
      <c r="DXJ86" s="4"/>
      <c r="DXK86" s="4"/>
      <c r="DXL86" s="4"/>
      <c r="DXM86" s="4"/>
      <c r="DXN86" s="4"/>
      <c r="DXO86" s="4"/>
      <c r="DXP86" s="4"/>
      <c r="DXQ86" s="4"/>
      <c r="DXR86" s="4"/>
      <c r="DXS86" s="4"/>
      <c r="DXT86" s="4"/>
      <c r="DXU86" s="4"/>
      <c r="DXV86" s="4"/>
      <c r="DXW86" s="4"/>
      <c r="DXX86" s="4"/>
      <c r="DXY86" s="4"/>
      <c r="DXZ86" s="4"/>
      <c r="DYA86" s="4"/>
      <c r="DYB86" s="4"/>
      <c r="DYC86" s="4"/>
      <c r="DYD86" s="4"/>
      <c r="DYE86" s="4"/>
      <c r="DYF86" s="4"/>
      <c r="DYG86" s="4"/>
      <c r="DYH86" s="4"/>
      <c r="DYI86" s="4"/>
      <c r="DYJ86" s="4"/>
      <c r="DYK86" s="4"/>
      <c r="DYL86" s="4"/>
      <c r="DYM86" s="4"/>
      <c r="DYN86" s="4"/>
      <c r="DYO86" s="4"/>
      <c r="DYP86" s="4"/>
      <c r="DYQ86" s="4"/>
      <c r="DYR86" s="4"/>
      <c r="DYS86" s="4"/>
      <c r="DYT86" s="4"/>
      <c r="DYU86" s="4"/>
      <c r="DYV86" s="4"/>
      <c r="DYW86" s="4"/>
      <c r="DYX86" s="4"/>
      <c r="DYY86" s="4"/>
      <c r="DYZ86" s="4"/>
      <c r="DZA86" s="4"/>
      <c r="DZB86" s="4"/>
      <c r="DZC86" s="4"/>
      <c r="DZD86" s="4"/>
      <c r="DZE86" s="4"/>
      <c r="DZF86" s="4"/>
      <c r="DZG86" s="4"/>
      <c r="DZH86" s="4"/>
      <c r="DZI86" s="4"/>
      <c r="DZJ86" s="4"/>
      <c r="DZK86" s="4"/>
      <c r="DZL86" s="4"/>
      <c r="DZM86" s="4"/>
      <c r="DZN86" s="4"/>
      <c r="DZO86" s="4"/>
      <c r="DZP86" s="4"/>
      <c r="DZQ86" s="4"/>
      <c r="DZR86" s="4"/>
      <c r="DZS86" s="4"/>
      <c r="DZT86" s="4"/>
      <c r="DZU86" s="4"/>
      <c r="DZV86" s="4"/>
      <c r="DZW86" s="4"/>
      <c r="DZX86" s="4"/>
      <c r="DZY86" s="4"/>
      <c r="DZZ86" s="4"/>
      <c r="EAA86" s="4"/>
      <c r="EAB86" s="4"/>
      <c r="EAC86" s="4"/>
      <c r="EAD86" s="4"/>
      <c r="EAE86" s="4"/>
      <c r="EAF86" s="4"/>
      <c r="EAG86" s="4"/>
      <c r="EAH86" s="4"/>
      <c r="EAI86" s="4"/>
      <c r="EAJ86" s="4"/>
      <c r="EAK86" s="4"/>
      <c r="EAL86" s="4"/>
      <c r="EAM86" s="4"/>
      <c r="EAN86" s="4"/>
      <c r="EAO86" s="4"/>
      <c r="EAP86" s="4"/>
      <c r="EAQ86" s="4"/>
      <c r="EAR86" s="4"/>
      <c r="EAS86" s="4"/>
      <c r="EAT86" s="4"/>
      <c r="EAU86" s="4"/>
      <c r="EAV86" s="4"/>
      <c r="EAW86" s="4"/>
      <c r="EAX86" s="4"/>
      <c r="EAY86" s="4"/>
      <c r="EAZ86" s="4"/>
      <c r="EBA86" s="4"/>
      <c r="EBB86" s="4"/>
      <c r="EBC86" s="4"/>
      <c r="EBD86" s="4"/>
      <c r="EBE86" s="4"/>
      <c r="EBF86" s="4"/>
      <c r="EBG86" s="4"/>
      <c r="EBH86" s="4"/>
      <c r="EBI86" s="4"/>
      <c r="EBJ86" s="4"/>
      <c r="EBK86" s="4"/>
      <c r="EBL86" s="4"/>
      <c r="EBM86" s="4"/>
      <c r="EBN86" s="4"/>
      <c r="EBO86" s="4"/>
      <c r="EBP86" s="4"/>
      <c r="EBQ86" s="4"/>
      <c r="EBR86" s="4"/>
      <c r="EBS86" s="4"/>
      <c r="EBT86" s="4"/>
      <c r="EBU86" s="4"/>
      <c r="EBV86" s="4"/>
      <c r="EBW86" s="4"/>
      <c r="EBX86" s="4"/>
      <c r="EBY86" s="4"/>
      <c r="EBZ86" s="4"/>
      <c r="ECA86" s="4"/>
      <c r="ECB86" s="4"/>
      <c r="ECC86" s="4"/>
      <c r="ECD86" s="4"/>
      <c r="ECE86" s="4"/>
      <c r="ECF86" s="4"/>
      <c r="ECG86" s="4"/>
      <c r="ECH86" s="4"/>
      <c r="ECI86" s="4"/>
      <c r="ECJ86" s="4"/>
      <c r="ECK86" s="4"/>
      <c r="ECL86" s="4"/>
      <c r="ECM86" s="4"/>
      <c r="ECN86" s="4"/>
      <c r="ECO86" s="4"/>
      <c r="ECP86" s="4"/>
      <c r="ECQ86" s="4"/>
      <c r="ECR86" s="4"/>
      <c r="ECS86" s="4"/>
      <c r="ECT86" s="4"/>
      <c r="ECU86" s="4"/>
      <c r="ECV86" s="4"/>
      <c r="ECW86" s="4"/>
      <c r="ECX86" s="4"/>
      <c r="ECY86" s="4"/>
      <c r="ECZ86" s="4"/>
      <c r="EDA86" s="4"/>
      <c r="EDB86" s="4"/>
      <c r="EDC86" s="4"/>
      <c r="EDD86" s="4"/>
      <c r="EDE86" s="4"/>
      <c r="EDF86" s="4"/>
      <c r="EDG86" s="4"/>
      <c r="EDH86" s="4"/>
      <c r="EDI86" s="4"/>
      <c r="EDJ86" s="4"/>
      <c r="EDK86" s="4"/>
      <c r="EDL86" s="4"/>
      <c r="EDM86" s="4"/>
      <c r="EDN86" s="4"/>
      <c r="EDO86" s="4"/>
      <c r="EDP86" s="4"/>
      <c r="EDQ86" s="4"/>
      <c r="EDR86" s="4"/>
      <c r="EDS86" s="4"/>
      <c r="EDT86" s="4"/>
      <c r="EDU86" s="4"/>
      <c r="EDV86" s="4"/>
      <c r="EDW86" s="4"/>
      <c r="EDX86" s="4"/>
      <c r="EDY86" s="4"/>
      <c r="EDZ86" s="4"/>
      <c r="EEA86" s="4"/>
      <c r="EEB86" s="4"/>
      <c r="EEC86" s="4"/>
      <c r="EED86" s="4"/>
      <c r="EEE86" s="4"/>
      <c r="EEF86" s="4"/>
      <c r="EEG86" s="4"/>
      <c r="EEH86" s="4"/>
      <c r="EEI86" s="4"/>
      <c r="EEJ86" s="4"/>
      <c r="EEK86" s="4"/>
      <c r="EEL86" s="4"/>
      <c r="EEM86" s="4"/>
      <c r="EEN86" s="4"/>
      <c r="EEO86" s="4"/>
      <c r="EEP86" s="4"/>
      <c r="EEQ86" s="4"/>
      <c r="EER86" s="4"/>
      <c r="EES86" s="4"/>
      <c r="EET86" s="4"/>
      <c r="EEU86" s="4"/>
      <c r="EEV86" s="4"/>
      <c r="EEW86" s="4"/>
      <c r="EEX86" s="4"/>
      <c r="EEY86" s="4"/>
      <c r="EEZ86" s="4"/>
      <c r="EFA86" s="4"/>
      <c r="EFB86" s="4"/>
      <c r="EFC86" s="4"/>
      <c r="EFD86" s="4"/>
      <c r="EFE86" s="4"/>
      <c r="EFF86" s="4"/>
      <c r="EFG86" s="4"/>
      <c r="EFH86" s="4"/>
      <c r="EFI86" s="4"/>
      <c r="EFJ86" s="4"/>
      <c r="EFK86" s="4"/>
      <c r="EFL86" s="4"/>
      <c r="EFM86" s="4"/>
      <c r="EFN86" s="4"/>
      <c r="EFO86" s="4"/>
      <c r="EFP86" s="4"/>
      <c r="EFQ86" s="4"/>
      <c r="EFR86" s="4"/>
      <c r="EFS86" s="4"/>
      <c r="EFT86" s="4"/>
      <c r="EFU86" s="4"/>
      <c r="EFV86" s="4"/>
      <c r="EFW86" s="4"/>
      <c r="EFX86" s="4"/>
      <c r="EFY86" s="4"/>
      <c r="EFZ86" s="4"/>
      <c r="EGA86" s="4"/>
      <c r="EGB86" s="4"/>
      <c r="EGC86" s="4"/>
      <c r="EGD86" s="4"/>
      <c r="EGE86" s="4"/>
      <c r="EGF86" s="4"/>
      <c r="EGG86" s="4"/>
      <c r="EGH86" s="4"/>
      <c r="EGI86" s="4"/>
      <c r="EGJ86" s="4"/>
      <c r="EGK86" s="4"/>
      <c r="EGL86" s="4"/>
      <c r="EGM86" s="4"/>
      <c r="EGN86" s="4"/>
      <c r="EGO86" s="4"/>
      <c r="EGP86" s="4"/>
      <c r="EGQ86" s="4"/>
      <c r="EGR86" s="4"/>
      <c r="EGS86" s="4"/>
      <c r="EGT86" s="4"/>
      <c r="EGU86" s="4"/>
      <c r="EGV86" s="4"/>
      <c r="EGW86" s="4"/>
      <c r="EGX86" s="4"/>
      <c r="EGY86" s="4"/>
      <c r="EGZ86" s="4"/>
      <c r="EHA86" s="4"/>
      <c r="EHB86" s="4"/>
      <c r="EHC86" s="4"/>
      <c r="EHD86" s="4"/>
      <c r="EHE86" s="4"/>
      <c r="EHF86" s="4"/>
      <c r="EHG86" s="4"/>
      <c r="EHH86" s="4"/>
      <c r="EHI86" s="4"/>
      <c r="EHJ86" s="4"/>
      <c r="EHK86" s="4"/>
      <c r="EHL86" s="4"/>
      <c r="EHM86" s="4"/>
      <c r="EHN86" s="4"/>
      <c r="EHO86" s="4"/>
      <c r="EHP86" s="4"/>
      <c r="EHQ86" s="4"/>
      <c r="EHR86" s="4"/>
      <c r="EHS86" s="4"/>
      <c r="EHT86" s="4"/>
      <c r="EHU86" s="4"/>
      <c r="EHV86" s="4"/>
      <c r="EHW86" s="4"/>
      <c r="EHX86" s="4"/>
      <c r="EHY86" s="4"/>
      <c r="EHZ86" s="4"/>
      <c r="EIA86" s="4"/>
      <c r="EIB86" s="4"/>
      <c r="EIC86" s="4"/>
      <c r="EID86" s="4"/>
      <c r="EIE86" s="4"/>
      <c r="EIF86" s="4"/>
      <c r="EIG86" s="4"/>
      <c r="EIH86" s="4"/>
      <c r="EII86" s="4"/>
      <c r="EIJ86" s="4"/>
      <c r="EIK86" s="4"/>
      <c r="EIL86" s="4"/>
      <c r="EIM86" s="4"/>
      <c r="EIN86" s="4"/>
      <c r="EIO86" s="4"/>
      <c r="EIP86" s="4"/>
      <c r="EIQ86" s="4"/>
      <c r="EIR86" s="4"/>
      <c r="EIS86" s="4"/>
      <c r="EIT86" s="4"/>
      <c r="EIU86" s="4"/>
      <c r="EIV86" s="4"/>
      <c r="EIW86" s="4"/>
      <c r="EIX86" s="4"/>
      <c r="EIY86" s="4"/>
      <c r="EIZ86" s="4"/>
      <c r="EJA86" s="4"/>
      <c r="EJB86" s="4"/>
      <c r="EJC86" s="4"/>
      <c r="EJD86" s="4"/>
      <c r="EJE86" s="4"/>
      <c r="EJF86" s="4"/>
      <c r="EJG86" s="4"/>
      <c r="EJH86" s="4"/>
      <c r="EJI86" s="4"/>
      <c r="EJJ86" s="4"/>
      <c r="EJK86" s="4"/>
      <c r="EJL86" s="4"/>
      <c r="EJM86" s="4"/>
      <c r="EJN86" s="4"/>
      <c r="EJO86" s="4"/>
      <c r="EJP86" s="4"/>
      <c r="EJQ86" s="4"/>
      <c r="EJR86" s="4"/>
      <c r="EJS86" s="4"/>
      <c r="EJT86" s="4"/>
      <c r="EJU86" s="4"/>
      <c r="EJV86" s="4"/>
      <c r="EJW86" s="4"/>
      <c r="EJX86" s="4"/>
      <c r="EJY86" s="4"/>
      <c r="EJZ86" s="4"/>
      <c r="EKA86" s="4"/>
      <c r="EKB86" s="4"/>
      <c r="EKC86" s="4"/>
      <c r="EKD86" s="4"/>
      <c r="EKE86" s="4"/>
      <c r="EKF86" s="4"/>
      <c r="EKG86" s="4"/>
      <c r="EKH86" s="4"/>
      <c r="EKI86" s="4"/>
      <c r="EKJ86" s="4"/>
      <c r="EKK86" s="4"/>
      <c r="EKL86" s="4"/>
      <c r="EKM86" s="4"/>
      <c r="EKN86" s="4"/>
      <c r="EKO86" s="4"/>
      <c r="EKP86" s="4"/>
      <c r="EKQ86" s="4"/>
      <c r="EKR86" s="4"/>
      <c r="EKS86" s="4"/>
      <c r="EKT86" s="4"/>
      <c r="EKU86" s="4"/>
      <c r="EKV86" s="4"/>
      <c r="EKW86" s="4"/>
      <c r="EKX86" s="4"/>
      <c r="EKY86" s="4"/>
      <c r="EKZ86" s="4"/>
      <c r="ELA86" s="4"/>
      <c r="ELB86" s="4"/>
      <c r="ELC86" s="4"/>
      <c r="ELD86" s="4"/>
      <c r="ELE86" s="4"/>
      <c r="ELF86" s="4"/>
      <c r="ELG86" s="4"/>
      <c r="ELH86" s="4"/>
      <c r="ELI86" s="4"/>
      <c r="ELJ86" s="4"/>
      <c r="ELK86" s="4"/>
      <c r="ELL86" s="4"/>
      <c r="ELM86" s="4"/>
      <c r="ELN86" s="4"/>
      <c r="ELO86" s="4"/>
      <c r="ELP86" s="4"/>
      <c r="ELQ86" s="4"/>
      <c r="ELR86" s="4"/>
      <c r="ELS86" s="4"/>
      <c r="ELT86" s="4"/>
      <c r="ELU86" s="4"/>
      <c r="ELV86" s="4"/>
      <c r="ELW86" s="4"/>
      <c r="ELX86" s="4"/>
      <c r="ELY86" s="4"/>
      <c r="ELZ86" s="4"/>
      <c r="EMA86" s="4"/>
      <c r="EMB86" s="4"/>
      <c r="EMC86" s="4"/>
      <c r="EMD86" s="4"/>
      <c r="EME86" s="4"/>
      <c r="EMF86" s="4"/>
      <c r="EMG86" s="4"/>
      <c r="EMH86" s="4"/>
      <c r="EMI86" s="4"/>
      <c r="EMJ86" s="4"/>
      <c r="EMK86" s="4"/>
      <c r="EML86" s="4"/>
      <c r="EMM86" s="4"/>
      <c r="EMN86" s="4"/>
      <c r="EMO86" s="4"/>
      <c r="EMP86" s="4"/>
      <c r="EMQ86" s="4"/>
      <c r="EMR86" s="4"/>
      <c r="EMS86" s="4"/>
      <c r="EMT86" s="4"/>
      <c r="EMU86" s="4"/>
      <c r="EMV86" s="4"/>
      <c r="EMW86" s="4"/>
      <c r="EMX86" s="4"/>
      <c r="EMY86" s="4"/>
      <c r="EMZ86" s="4"/>
      <c r="ENA86" s="4"/>
      <c r="ENB86" s="4"/>
      <c r="ENC86" s="4"/>
      <c r="END86" s="4"/>
      <c r="ENE86" s="4"/>
      <c r="ENF86" s="4"/>
      <c r="ENG86" s="4"/>
      <c r="ENH86" s="4"/>
      <c r="ENI86" s="4"/>
      <c r="ENJ86" s="4"/>
      <c r="ENK86" s="4"/>
      <c r="ENL86" s="4"/>
      <c r="ENM86" s="4"/>
      <c r="ENN86" s="4"/>
      <c r="ENO86" s="4"/>
      <c r="ENP86" s="4"/>
      <c r="ENQ86" s="4"/>
      <c r="ENR86" s="4"/>
      <c r="ENS86" s="4"/>
      <c r="ENT86" s="4"/>
      <c r="ENU86" s="4"/>
      <c r="ENV86" s="4"/>
      <c r="ENW86" s="4"/>
      <c r="ENX86" s="4"/>
      <c r="ENY86" s="4"/>
      <c r="ENZ86" s="4"/>
      <c r="EOA86" s="4"/>
      <c r="EOB86" s="4"/>
      <c r="EOC86" s="4"/>
      <c r="EOD86" s="4"/>
      <c r="EOE86" s="4"/>
      <c r="EOF86" s="4"/>
      <c r="EOG86" s="4"/>
      <c r="EOH86" s="4"/>
      <c r="EOI86" s="4"/>
      <c r="EOJ86" s="4"/>
      <c r="EOK86" s="4"/>
      <c r="EOL86" s="4"/>
      <c r="EOM86" s="4"/>
      <c r="EON86" s="4"/>
      <c r="EOO86" s="4"/>
      <c r="EOP86" s="4"/>
      <c r="EOQ86" s="4"/>
      <c r="EOR86" s="4"/>
      <c r="EOS86" s="4"/>
      <c r="EOT86" s="4"/>
      <c r="EOU86" s="4"/>
      <c r="EOV86" s="4"/>
      <c r="EOW86" s="4"/>
      <c r="EOX86" s="4"/>
      <c r="EOY86" s="4"/>
      <c r="EOZ86" s="4"/>
      <c r="EPA86" s="4"/>
      <c r="EPB86" s="4"/>
      <c r="EPC86" s="4"/>
      <c r="EPD86" s="4"/>
      <c r="EPE86" s="4"/>
      <c r="EPF86" s="4"/>
      <c r="EPG86" s="4"/>
      <c r="EPH86" s="4"/>
      <c r="EPI86" s="4"/>
      <c r="EPJ86" s="4"/>
      <c r="EPK86" s="4"/>
      <c r="EPL86" s="4"/>
      <c r="EPM86" s="4"/>
      <c r="EPN86" s="4"/>
      <c r="EPO86" s="4"/>
      <c r="EPP86" s="4"/>
      <c r="EPQ86" s="4"/>
      <c r="EPR86" s="4"/>
      <c r="EPS86" s="4"/>
      <c r="EPT86" s="4"/>
      <c r="EPU86" s="4"/>
      <c r="EPV86" s="4"/>
      <c r="EPW86" s="4"/>
      <c r="EPX86" s="4"/>
      <c r="EPY86" s="4"/>
      <c r="EPZ86" s="4"/>
      <c r="EQA86" s="4"/>
      <c r="EQB86" s="4"/>
      <c r="EQC86" s="4"/>
      <c r="EQD86" s="4"/>
      <c r="EQE86" s="4"/>
      <c r="EQF86" s="4"/>
      <c r="EQG86" s="4"/>
      <c r="EQH86" s="4"/>
      <c r="EQI86" s="4"/>
      <c r="EQJ86" s="4"/>
      <c r="EQK86" s="4"/>
      <c r="EQL86" s="4"/>
      <c r="EQM86" s="4"/>
      <c r="EQN86" s="4"/>
      <c r="EQO86" s="4"/>
      <c r="EQP86" s="4"/>
      <c r="EQQ86" s="4"/>
      <c r="EQR86" s="4"/>
      <c r="EQS86" s="4"/>
      <c r="EQT86" s="4"/>
      <c r="EQU86" s="4"/>
      <c r="EQV86" s="4"/>
      <c r="EQW86" s="4"/>
      <c r="EQX86" s="4"/>
      <c r="EQY86" s="4"/>
      <c r="EQZ86" s="4"/>
      <c r="ERA86" s="4"/>
      <c r="ERB86" s="4"/>
      <c r="ERC86" s="4"/>
      <c r="ERD86" s="4"/>
      <c r="ERE86" s="4"/>
      <c r="ERF86" s="4"/>
      <c r="ERG86" s="4"/>
      <c r="ERH86" s="4"/>
      <c r="ERI86" s="4"/>
      <c r="ERJ86" s="4"/>
      <c r="ERK86" s="4"/>
      <c r="ERL86" s="4"/>
      <c r="ERM86" s="4"/>
      <c r="ERN86" s="4"/>
      <c r="ERO86" s="4"/>
      <c r="ERP86" s="4"/>
      <c r="ERQ86" s="4"/>
      <c r="ERR86" s="4"/>
      <c r="ERS86" s="4"/>
      <c r="ERT86" s="4"/>
      <c r="ERU86" s="4"/>
      <c r="ERV86" s="4"/>
      <c r="ERW86" s="4"/>
      <c r="ERX86" s="4"/>
      <c r="ERY86" s="4"/>
      <c r="ERZ86" s="4"/>
      <c r="ESA86" s="4"/>
      <c r="ESB86" s="4"/>
      <c r="ESC86" s="4"/>
      <c r="ESD86" s="4"/>
      <c r="ESE86" s="4"/>
      <c r="ESF86" s="4"/>
      <c r="ESG86" s="4"/>
      <c r="ESH86" s="4"/>
      <c r="ESI86" s="4"/>
      <c r="ESJ86" s="4"/>
      <c r="ESK86" s="4"/>
      <c r="ESL86" s="4"/>
      <c r="ESM86" s="4"/>
      <c r="ESN86" s="4"/>
      <c r="ESO86" s="4"/>
      <c r="ESP86" s="4"/>
      <c r="ESQ86" s="4"/>
      <c r="ESR86" s="4"/>
      <c r="ESS86" s="4"/>
      <c r="EST86" s="4"/>
      <c r="ESU86" s="4"/>
      <c r="ESV86" s="4"/>
      <c r="ESW86" s="4"/>
      <c r="ESX86" s="4"/>
      <c r="ESY86" s="4"/>
      <c r="ESZ86" s="4"/>
      <c r="ETA86" s="4"/>
      <c r="ETB86" s="4"/>
      <c r="ETC86" s="4"/>
      <c r="ETD86" s="4"/>
      <c r="ETE86" s="4"/>
      <c r="ETF86" s="4"/>
      <c r="ETG86" s="4"/>
      <c r="ETH86" s="4"/>
      <c r="ETI86" s="4"/>
      <c r="ETJ86" s="4"/>
      <c r="ETK86" s="4"/>
      <c r="ETL86" s="4"/>
      <c r="ETM86" s="4"/>
      <c r="ETN86" s="4"/>
      <c r="ETO86" s="4"/>
      <c r="ETP86" s="4"/>
      <c r="ETQ86" s="4"/>
      <c r="ETR86" s="4"/>
      <c r="ETS86" s="4"/>
      <c r="ETT86" s="4"/>
      <c r="ETU86" s="4"/>
      <c r="ETV86" s="4"/>
      <c r="ETW86" s="4"/>
      <c r="ETX86" s="4"/>
      <c r="ETY86" s="4"/>
      <c r="ETZ86" s="4"/>
      <c r="EUA86" s="4"/>
      <c r="EUB86" s="4"/>
      <c r="EUC86" s="4"/>
      <c r="EUD86" s="4"/>
      <c r="EUE86" s="4"/>
      <c r="EUF86" s="4"/>
      <c r="EUG86" s="4"/>
      <c r="EUH86" s="4"/>
      <c r="EUI86" s="4"/>
      <c r="EUJ86" s="4"/>
      <c r="EUK86" s="4"/>
      <c r="EUL86" s="4"/>
      <c r="EUM86" s="4"/>
      <c r="EUN86" s="4"/>
      <c r="EUO86" s="4"/>
      <c r="EUP86" s="4"/>
      <c r="EUQ86" s="4"/>
      <c r="EUR86" s="4"/>
      <c r="EUS86" s="4"/>
      <c r="EUT86" s="4"/>
      <c r="EUU86" s="4"/>
      <c r="EUV86" s="4"/>
      <c r="EUW86" s="4"/>
      <c r="EUX86" s="4"/>
      <c r="EUY86" s="4"/>
      <c r="EUZ86" s="4"/>
      <c r="EVA86" s="4"/>
      <c r="EVB86" s="4"/>
      <c r="EVC86" s="4"/>
      <c r="EVD86" s="4"/>
      <c r="EVE86" s="4"/>
      <c r="EVF86" s="4"/>
      <c r="EVG86" s="4"/>
      <c r="EVH86" s="4"/>
      <c r="EVI86" s="4"/>
      <c r="EVJ86" s="4"/>
      <c r="EVK86" s="4"/>
      <c r="EVL86" s="4"/>
      <c r="EVM86" s="4"/>
      <c r="EVN86" s="4"/>
      <c r="EVO86" s="4"/>
      <c r="EVP86" s="4"/>
      <c r="EVQ86" s="4"/>
      <c r="EVR86" s="4"/>
      <c r="EVS86" s="4"/>
      <c r="EVT86" s="4"/>
      <c r="EVU86" s="4"/>
      <c r="EVV86" s="4"/>
      <c r="EVW86" s="4"/>
      <c r="EVX86" s="4"/>
      <c r="EVY86" s="4"/>
      <c r="EVZ86" s="4"/>
      <c r="EWA86" s="4"/>
      <c r="EWB86" s="4"/>
      <c r="EWC86" s="4"/>
      <c r="EWD86" s="4"/>
      <c r="EWE86" s="4"/>
      <c r="EWF86" s="4"/>
      <c r="EWG86" s="4"/>
      <c r="EWH86" s="4"/>
      <c r="EWI86" s="4"/>
      <c r="EWJ86" s="4"/>
      <c r="EWK86" s="4"/>
      <c r="EWL86" s="4"/>
      <c r="EWM86" s="4"/>
      <c r="EWN86" s="4"/>
      <c r="EWO86" s="4"/>
      <c r="EWP86" s="4"/>
      <c r="EWQ86" s="4"/>
      <c r="EWR86" s="4"/>
      <c r="EWS86" s="4"/>
      <c r="EWT86" s="4"/>
      <c r="EWU86" s="4"/>
      <c r="EWV86" s="4"/>
      <c r="EWW86" s="4"/>
      <c r="EWX86" s="4"/>
      <c r="EWY86" s="4"/>
      <c r="EWZ86" s="4"/>
      <c r="EXA86" s="4"/>
      <c r="EXB86" s="4"/>
      <c r="EXC86" s="4"/>
      <c r="EXD86" s="4"/>
      <c r="EXE86" s="4"/>
      <c r="EXF86" s="4"/>
      <c r="EXG86" s="4"/>
      <c r="EXH86" s="4"/>
      <c r="EXI86" s="4"/>
      <c r="EXJ86" s="4"/>
      <c r="EXK86" s="4"/>
      <c r="EXL86" s="4"/>
      <c r="EXM86" s="4"/>
      <c r="EXN86" s="4"/>
      <c r="EXO86" s="4"/>
      <c r="EXP86" s="4"/>
      <c r="EXQ86" s="4"/>
      <c r="EXR86" s="4"/>
      <c r="EXS86" s="4"/>
      <c r="EXT86" s="4"/>
      <c r="EXU86" s="4"/>
      <c r="EXV86" s="4"/>
      <c r="EXW86" s="4"/>
      <c r="EXX86" s="4"/>
      <c r="EXY86" s="4"/>
      <c r="EXZ86" s="4"/>
      <c r="EYA86" s="4"/>
      <c r="EYB86" s="4"/>
      <c r="EYC86" s="4"/>
      <c r="EYD86" s="4"/>
      <c r="EYE86" s="4"/>
      <c r="EYF86" s="4"/>
      <c r="EYG86" s="4"/>
      <c r="EYH86" s="4"/>
      <c r="EYI86" s="4"/>
      <c r="EYJ86" s="4"/>
      <c r="EYK86" s="4"/>
      <c r="EYL86" s="4"/>
      <c r="EYM86" s="4"/>
      <c r="EYN86" s="4"/>
      <c r="EYO86" s="4"/>
      <c r="EYP86" s="4"/>
      <c r="EYQ86" s="4"/>
      <c r="EYR86" s="4"/>
      <c r="EYS86" s="4"/>
      <c r="EYT86" s="4"/>
      <c r="EYU86" s="4"/>
      <c r="EYV86" s="4"/>
      <c r="EYW86" s="4"/>
      <c r="EYX86" s="4"/>
      <c r="EYY86" s="4"/>
      <c r="EYZ86" s="4"/>
      <c r="EZA86" s="4"/>
      <c r="EZB86" s="4"/>
      <c r="EZC86" s="4"/>
      <c r="EZD86" s="4"/>
      <c r="EZE86" s="4"/>
      <c r="EZF86" s="4"/>
      <c r="EZG86" s="4"/>
      <c r="EZH86" s="4"/>
      <c r="EZI86" s="4"/>
      <c r="EZJ86" s="4"/>
      <c r="EZK86" s="4"/>
      <c r="EZL86" s="4"/>
      <c r="EZM86" s="4"/>
      <c r="EZN86" s="4"/>
      <c r="EZO86" s="4"/>
      <c r="EZP86" s="4"/>
      <c r="EZQ86" s="4"/>
      <c r="EZR86" s="4"/>
      <c r="EZS86" s="4"/>
      <c r="EZT86" s="4"/>
      <c r="EZU86" s="4"/>
      <c r="EZV86" s="4"/>
      <c r="EZW86" s="4"/>
      <c r="EZX86" s="4"/>
      <c r="EZY86" s="4"/>
      <c r="EZZ86" s="4"/>
      <c r="FAA86" s="4"/>
      <c r="FAB86" s="4"/>
      <c r="FAC86" s="4"/>
      <c r="FAD86" s="4"/>
      <c r="FAE86" s="4"/>
      <c r="FAF86" s="4"/>
      <c r="FAG86" s="4"/>
      <c r="FAH86" s="4"/>
      <c r="FAI86" s="4"/>
      <c r="FAJ86" s="4"/>
      <c r="FAK86" s="4"/>
      <c r="FAL86" s="4"/>
      <c r="FAM86" s="4"/>
      <c r="FAN86" s="4"/>
      <c r="FAO86" s="4"/>
      <c r="FAP86" s="4"/>
      <c r="FAQ86" s="4"/>
      <c r="FAR86" s="4"/>
      <c r="FAS86" s="4"/>
      <c r="FAT86" s="4"/>
      <c r="FAU86" s="4"/>
      <c r="FAV86" s="4"/>
      <c r="FAW86" s="4"/>
      <c r="FAX86" s="4"/>
      <c r="FAY86" s="4"/>
      <c r="FAZ86" s="4"/>
      <c r="FBA86" s="4"/>
      <c r="FBB86" s="4"/>
      <c r="FBC86" s="4"/>
      <c r="FBD86" s="4"/>
      <c r="FBE86" s="4"/>
      <c r="FBF86" s="4"/>
      <c r="FBG86" s="4"/>
      <c r="FBH86" s="4"/>
      <c r="FBI86" s="4"/>
      <c r="FBJ86" s="4"/>
      <c r="FBK86" s="4"/>
      <c r="FBL86" s="4"/>
      <c r="FBM86" s="4"/>
      <c r="FBN86" s="4"/>
      <c r="FBO86" s="4"/>
      <c r="FBP86" s="4"/>
      <c r="FBQ86" s="4"/>
      <c r="FBR86" s="4"/>
      <c r="FBS86" s="4"/>
      <c r="FBT86" s="4"/>
      <c r="FBU86" s="4"/>
      <c r="FBV86" s="4"/>
      <c r="FBW86" s="4"/>
      <c r="FBX86" s="4"/>
      <c r="FBY86" s="4"/>
      <c r="FBZ86" s="4"/>
      <c r="FCA86" s="4"/>
      <c r="FCB86" s="4"/>
      <c r="FCC86" s="4"/>
      <c r="FCD86" s="4"/>
      <c r="FCE86" s="4"/>
      <c r="FCF86" s="4"/>
      <c r="FCG86" s="4"/>
      <c r="FCH86" s="4"/>
      <c r="FCI86" s="4"/>
      <c r="FCJ86" s="4"/>
      <c r="FCK86" s="4"/>
      <c r="FCL86" s="4"/>
      <c r="FCM86" s="4"/>
      <c r="FCN86" s="4"/>
      <c r="FCO86" s="4"/>
      <c r="FCP86" s="4"/>
      <c r="FCQ86" s="4"/>
      <c r="FCR86" s="4"/>
      <c r="FCS86" s="4"/>
      <c r="FCT86" s="4"/>
      <c r="FCU86" s="4"/>
      <c r="FCV86" s="4"/>
      <c r="FCW86" s="4"/>
      <c r="FCX86" s="4"/>
      <c r="FCY86" s="4"/>
      <c r="FCZ86" s="4"/>
      <c r="FDA86" s="4"/>
      <c r="FDB86" s="4"/>
      <c r="FDC86" s="4"/>
      <c r="FDD86" s="4"/>
      <c r="FDE86" s="4"/>
      <c r="FDF86" s="4"/>
      <c r="FDG86" s="4"/>
      <c r="FDH86" s="4"/>
      <c r="FDI86" s="4"/>
      <c r="FDJ86" s="4"/>
      <c r="FDK86" s="4"/>
      <c r="FDL86" s="4"/>
      <c r="FDM86" s="4"/>
      <c r="FDN86" s="4"/>
      <c r="FDO86" s="4"/>
      <c r="FDP86" s="4"/>
      <c r="FDQ86" s="4"/>
      <c r="FDR86" s="4"/>
      <c r="FDS86" s="4"/>
      <c r="FDT86" s="4"/>
      <c r="FDU86" s="4"/>
      <c r="FDV86" s="4"/>
      <c r="FDW86" s="4"/>
      <c r="FDX86" s="4"/>
      <c r="FDY86" s="4"/>
      <c r="FDZ86" s="4"/>
      <c r="FEA86" s="4"/>
      <c r="FEB86" s="4"/>
      <c r="FEC86" s="4"/>
      <c r="FED86" s="4"/>
      <c r="FEE86" s="4"/>
      <c r="FEF86" s="4"/>
      <c r="FEG86" s="4"/>
      <c r="FEH86" s="4"/>
      <c r="FEI86" s="4"/>
      <c r="FEJ86" s="4"/>
      <c r="FEK86" s="4"/>
      <c r="FEL86" s="4"/>
      <c r="FEM86" s="4"/>
      <c r="FEN86" s="4"/>
      <c r="FEO86" s="4"/>
      <c r="FEP86" s="4"/>
      <c r="FEQ86" s="4"/>
      <c r="FER86" s="4"/>
      <c r="FES86" s="4"/>
      <c r="FET86" s="4"/>
      <c r="FEU86" s="4"/>
      <c r="FEV86" s="4"/>
      <c r="FEW86" s="4"/>
      <c r="FEX86" s="4"/>
      <c r="FEY86" s="4"/>
      <c r="FEZ86" s="4"/>
      <c r="FFA86" s="4"/>
      <c r="FFB86" s="4"/>
      <c r="FFC86" s="4"/>
      <c r="FFD86" s="4"/>
      <c r="FFE86" s="4"/>
      <c r="FFF86" s="4"/>
      <c r="FFG86" s="4"/>
      <c r="FFH86" s="4"/>
      <c r="FFI86" s="4"/>
      <c r="FFJ86" s="4"/>
      <c r="FFK86" s="4"/>
      <c r="FFL86" s="4"/>
      <c r="FFM86" s="4"/>
      <c r="FFN86" s="4"/>
      <c r="FFO86" s="4"/>
      <c r="FFP86" s="4"/>
      <c r="FFQ86" s="4"/>
      <c r="FFR86" s="4"/>
      <c r="FFS86" s="4"/>
      <c r="FFT86" s="4"/>
      <c r="FFU86" s="4"/>
      <c r="FFV86" s="4"/>
      <c r="FFW86" s="4"/>
      <c r="FFX86" s="4"/>
      <c r="FFY86" s="4"/>
      <c r="FFZ86" s="4"/>
      <c r="FGA86" s="4"/>
      <c r="FGB86" s="4"/>
      <c r="FGC86" s="4"/>
      <c r="FGD86" s="4"/>
      <c r="FGE86" s="4"/>
      <c r="FGF86" s="4"/>
      <c r="FGG86" s="4"/>
      <c r="FGH86" s="4"/>
      <c r="FGI86" s="4"/>
      <c r="FGJ86" s="4"/>
      <c r="FGK86" s="4"/>
      <c r="FGL86" s="4"/>
      <c r="FGM86" s="4"/>
      <c r="FGN86" s="4"/>
      <c r="FGO86" s="4"/>
      <c r="FGP86" s="4"/>
      <c r="FGQ86" s="4"/>
      <c r="FGR86" s="4"/>
      <c r="FGS86" s="4"/>
      <c r="FGT86" s="4"/>
      <c r="FGU86" s="4"/>
      <c r="FGV86" s="4"/>
      <c r="FGW86" s="4"/>
      <c r="FGX86" s="4"/>
      <c r="FGY86" s="4"/>
      <c r="FGZ86" s="4"/>
      <c r="FHA86" s="4"/>
      <c r="FHB86" s="4"/>
      <c r="FHC86" s="4"/>
      <c r="FHD86" s="4"/>
      <c r="FHE86" s="4"/>
      <c r="FHF86" s="4"/>
      <c r="FHG86" s="4"/>
      <c r="FHH86" s="4"/>
      <c r="FHI86" s="4"/>
      <c r="FHJ86" s="4"/>
      <c r="FHK86" s="4"/>
      <c r="FHL86" s="4"/>
      <c r="FHM86" s="4"/>
      <c r="FHN86" s="4"/>
      <c r="FHO86" s="4"/>
      <c r="FHP86" s="4"/>
      <c r="FHQ86" s="4"/>
      <c r="FHR86" s="4"/>
      <c r="FHS86" s="4"/>
      <c r="FHT86" s="4"/>
      <c r="FHU86" s="4"/>
      <c r="FHV86" s="4"/>
      <c r="FHW86" s="4"/>
      <c r="FHX86" s="4"/>
      <c r="FHY86" s="4"/>
      <c r="FHZ86" s="4"/>
      <c r="FIA86" s="4"/>
      <c r="FIB86" s="4"/>
      <c r="FIC86" s="4"/>
      <c r="FID86" s="4"/>
      <c r="FIE86" s="4"/>
      <c r="FIF86" s="4"/>
      <c r="FIG86" s="4"/>
      <c r="FIH86" s="4"/>
      <c r="FII86" s="4"/>
      <c r="FIJ86" s="4"/>
      <c r="FIK86" s="4"/>
      <c r="FIL86" s="4"/>
      <c r="FIM86" s="4"/>
      <c r="FIN86" s="4"/>
      <c r="FIO86" s="4"/>
      <c r="FIP86" s="4"/>
      <c r="FIQ86" s="4"/>
      <c r="FIR86" s="4"/>
      <c r="FIS86" s="4"/>
      <c r="FIT86" s="4"/>
      <c r="FIU86" s="4"/>
      <c r="FIV86" s="4"/>
      <c r="FIW86" s="4"/>
      <c r="FIX86" s="4"/>
      <c r="FIY86" s="4"/>
      <c r="FIZ86" s="4"/>
      <c r="FJA86" s="4"/>
      <c r="FJB86" s="4"/>
      <c r="FJC86" s="4"/>
      <c r="FJD86" s="4"/>
      <c r="FJE86" s="4"/>
      <c r="FJF86" s="4"/>
      <c r="FJG86" s="4"/>
      <c r="FJH86" s="4"/>
      <c r="FJI86" s="4"/>
      <c r="FJJ86" s="4"/>
      <c r="FJK86" s="4"/>
      <c r="FJL86" s="4"/>
      <c r="FJM86" s="4"/>
      <c r="FJN86" s="4"/>
      <c r="FJO86" s="4"/>
      <c r="FJP86" s="4"/>
      <c r="FJQ86" s="4"/>
      <c r="FJR86" s="4"/>
      <c r="FJS86" s="4"/>
      <c r="FJT86" s="4"/>
      <c r="FJU86" s="4"/>
      <c r="FJV86" s="4"/>
      <c r="FJW86" s="4"/>
      <c r="FJX86" s="4"/>
      <c r="FJY86" s="4"/>
      <c r="FJZ86" s="4"/>
      <c r="FKA86" s="4"/>
      <c r="FKB86" s="4"/>
      <c r="FKC86" s="4"/>
      <c r="FKD86" s="4"/>
      <c r="FKE86" s="4"/>
      <c r="FKF86" s="4"/>
      <c r="FKG86" s="4"/>
      <c r="FKH86" s="4"/>
      <c r="FKI86" s="4"/>
      <c r="FKJ86" s="4"/>
      <c r="FKK86" s="4"/>
      <c r="FKL86" s="4"/>
      <c r="FKM86" s="4"/>
      <c r="FKN86" s="4"/>
      <c r="FKO86" s="4"/>
      <c r="FKP86" s="4"/>
      <c r="FKQ86" s="4"/>
      <c r="FKR86" s="4"/>
      <c r="FKS86" s="4"/>
      <c r="FKT86" s="4"/>
      <c r="FKU86" s="4"/>
      <c r="FKV86" s="4"/>
      <c r="FKW86" s="4"/>
      <c r="FKX86" s="4"/>
      <c r="FKY86" s="4"/>
      <c r="FKZ86" s="4"/>
      <c r="FLA86" s="4"/>
      <c r="FLB86" s="4"/>
      <c r="FLC86" s="4"/>
      <c r="FLD86" s="4"/>
      <c r="FLE86" s="4"/>
      <c r="FLF86" s="4"/>
      <c r="FLG86" s="4"/>
      <c r="FLH86" s="4"/>
      <c r="FLI86" s="4"/>
      <c r="FLJ86" s="4"/>
      <c r="FLK86" s="4"/>
      <c r="FLL86" s="4"/>
      <c r="FLM86" s="4"/>
      <c r="FLN86" s="4"/>
      <c r="FLO86" s="4"/>
      <c r="FLP86" s="4"/>
      <c r="FLQ86" s="4"/>
      <c r="FLR86" s="4"/>
      <c r="FLS86" s="4"/>
      <c r="FLT86" s="4"/>
      <c r="FLU86" s="4"/>
      <c r="FLV86" s="4"/>
      <c r="FLW86" s="4"/>
      <c r="FLX86" s="4"/>
      <c r="FLY86" s="4"/>
      <c r="FLZ86" s="4"/>
      <c r="FMA86" s="4"/>
      <c r="FMB86" s="4"/>
      <c r="FMC86" s="4"/>
      <c r="FMD86" s="4"/>
      <c r="FME86" s="4"/>
      <c r="FMF86" s="4"/>
      <c r="FMG86" s="4"/>
      <c r="FMH86" s="4"/>
      <c r="FMI86" s="4"/>
      <c r="FMJ86" s="4"/>
      <c r="FMK86" s="4"/>
      <c r="FML86" s="4"/>
      <c r="FMM86" s="4"/>
      <c r="FMN86" s="4"/>
      <c r="FMO86" s="4"/>
      <c r="FMP86" s="4"/>
      <c r="FMQ86" s="4"/>
      <c r="FMR86" s="4"/>
      <c r="FMS86" s="4"/>
      <c r="FMT86" s="4"/>
      <c r="FMU86" s="4"/>
      <c r="FMV86" s="4"/>
      <c r="FMW86" s="4"/>
      <c r="FMX86" s="4"/>
      <c r="FMY86" s="4"/>
      <c r="FMZ86" s="4"/>
      <c r="FNA86" s="4"/>
      <c r="FNB86" s="4"/>
      <c r="FNC86" s="4"/>
      <c r="FND86" s="4"/>
      <c r="FNE86" s="4"/>
      <c r="FNF86" s="4"/>
      <c r="FNG86" s="4"/>
      <c r="FNH86" s="4"/>
      <c r="FNI86" s="4"/>
      <c r="FNJ86" s="4"/>
      <c r="FNK86" s="4"/>
      <c r="FNL86" s="4"/>
      <c r="FNM86" s="4"/>
      <c r="FNN86" s="4"/>
      <c r="FNO86" s="4"/>
      <c r="FNP86" s="4"/>
      <c r="FNQ86" s="4"/>
      <c r="FNR86" s="4"/>
      <c r="FNS86" s="4"/>
      <c r="FNT86" s="4"/>
      <c r="FNU86" s="4"/>
      <c r="FNV86" s="4"/>
      <c r="FNW86" s="4"/>
      <c r="FNX86" s="4"/>
      <c r="FNY86" s="4"/>
      <c r="FNZ86" s="4"/>
      <c r="FOA86" s="4"/>
      <c r="FOB86" s="4"/>
      <c r="FOC86" s="4"/>
      <c r="FOD86" s="4"/>
      <c r="FOE86" s="4"/>
      <c r="FOF86" s="4"/>
      <c r="FOG86" s="4"/>
      <c r="FOH86" s="4"/>
      <c r="FOI86" s="4"/>
      <c r="FOJ86" s="4"/>
      <c r="FOK86" s="4"/>
      <c r="FOL86" s="4"/>
      <c r="FOM86" s="4"/>
      <c r="FON86" s="4"/>
      <c r="FOO86" s="4"/>
      <c r="FOP86" s="4"/>
      <c r="FOQ86" s="4"/>
      <c r="FOR86" s="4"/>
      <c r="FOS86" s="4"/>
      <c r="FOT86" s="4"/>
      <c r="FOU86" s="4"/>
      <c r="FOV86" s="4"/>
      <c r="FOW86" s="4"/>
      <c r="FOX86" s="4"/>
      <c r="FOY86" s="4"/>
      <c r="FOZ86" s="4"/>
      <c r="FPA86" s="4"/>
      <c r="FPB86" s="4"/>
      <c r="FPC86" s="4"/>
      <c r="FPD86" s="4"/>
      <c r="FPE86" s="4"/>
      <c r="FPF86" s="4"/>
      <c r="FPG86" s="4"/>
      <c r="FPH86" s="4"/>
      <c r="FPI86" s="4"/>
      <c r="FPJ86" s="4"/>
      <c r="FPK86" s="4"/>
      <c r="FPL86" s="4"/>
      <c r="FPM86" s="4"/>
      <c r="FPN86" s="4"/>
      <c r="FPO86" s="4"/>
      <c r="FPP86" s="4"/>
      <c r="FPQ86" s="4"/>
      <c r="FPR86" s="4"/>
      <c r="FPS86" s="4"/>
      <c r="FPT86" s="4"/>
      <c r="FPU86" s="4"/>
      <c r="FPV86" s="4"/>
      <c r="FPW86" s="4"/>
      <c r="FPX86" s="4"/>
      <c r="FPY86" s="4"/>
      <c r="FPZ86" s="4"/>
      <c r="FQA86" s="4"/>
      <c r="FQB86" s="4"/>
      <c r="FQC86" s="4"/>
      <c r="FQD86" s="4"/>
      <c r="FQE86" s="4"/>
      <c r="FQF86" s="4"/>
      <c r="FQG86" s="4"/>
      <c r="FQH86" s="4"/>
      <c r="FQI86" s="4"/>
      <c r="FQJ86" s="4"/>
      <c r="FQK86" s="4"/>
      <c r="FQL86" s="4"/>
      <c r="FQM86" s="4"/>
      <c r="FQN86" s="4"/>
      <c r="FQO86" s="4"/>
      <c r="FQP86" s="4"/>
      <c r="FQQ86" s="4"/>
      <c r="FQR86" s="4"/>
      <c r="FQS86" s="4"/>
      <c r="FQT86" s="4"/>
      <c r="FQU86" s="4"/>
      <c r="FQV86" s="4"/>
      <c r="FQW86" s="4"/>
      <c r="FQX86" s="4"/>
      <c r="FQY86" s="4"/>
      <c r="FQZ86" s="4"/>
      <c r="FRA86" s="4"/>
      <c r="FRB86" s="4"/>
      <c r="FRC86" s="4"/>
      <c r="FRD86" s="4"/>
      <c r="FRE86" s="4"/>
      <c r="FRF86" s="4"/>
      <c r="FRG86" s="4"/>
      <c r="FRH86" s="4"/>
      <c r="FRI86" s="4"/>
      <c r="FRJ86" s="4"/>
      <c r="FRK86" s="4"/>
      <c r="FRL86" s="4"/>
      <c r="FRM86" s="4"/>
      <c r="FRN86" s="4"/>
      <c r="FRO86" s="4"/>
      <c r="FRP86" s="4"/>
      <c r="FRQ86" s="4"/>
      <c r="FRR86" s="4"/>
      <c r="FRS86" s="4"/>
      <c r="FRT86" s="4"/>
      <c r="FRU86" s="4"/>
      <c r="FRV86" s="4"/>
      <c r="FRW86" s="4"/>
      <c r="FRX86" s="4"/>
      <c r="FRY86" s="4"/>
      <c r="FRZ86" s="4"/>
      <c r="FSA86" s="4"/>
      <c r="FSB86" s="4"/>
      <c r="FSC86" s="4"/>
      <c r="FSD86" s="4"/>
      <c r="FSE86" s="4"/>
      <c r="FSF86" s="4"/>
      <c r="FSG86" s="4"/>
      <c r="FSH86" s="4"/>
      <c r="FSI86" s="4"/>
      <c r="FSJ86" s="4"/>
      <c r="FSK86" s="4"/>
      <c r="FSL86" s="4"/>
      <c r="FSM86" s="4"/>
      <c r="FSN86" s="4"/>
      <c r="FSO86" s="4"/>
      <c r="FSP86" s="4"/>
      <c r="FSQ86" s="4"/>
      <c r="FSR86" s="4"/>
      <c r="FSS86" s="4"/>
      <c r="FST86" s="4"/>
      <c r="FSU86" s="4"/>
      <c r="FSV86" s="4"/>
      <c r="FSW86" s="4"/>
      <c r="FSX86" s="4"/>
      <c r="FSY86" s="4"/>
      <c r="FSZ86" s="4"/>
      <c r="FTA86" s="4"/>
      <c r="FTB86" s="4"/>
      <c r="FTC86" s="4"/>
      <c r="FTD86" s="4"/>
      <c r="FTE86" s="4"/>
      <c r="FTF86" s="4"/>
      <c r="FTG86" s="4"/>
      <c r="FTH86" s="4"/>
      <c r="FTI86" s="4"/>
      <c r="FTJ86" s="4"/>
      <c r="FTK86" s="4"/>
      <c r="FTL86" s="4"/>
      <c r="FTM86" s="4"/>
      <c r="FTN86" s="4"/>
      <c r="FTO86" s="4"/>
      <c r="FTP86" s="4"/>
      <c r="FTQ86" s="4"/>
      <c r="FTR86" s="4"/>
      <c r="FTS86" s="4"/>
      <c r="FTT86" s="4"/>
      <c r="FTU86" s="4"/>
      <c r="FTV86" s="4"/>
      <c r="FTW86" s="4"/>
      <c r="FTX86" s="4"/>
      <c r="FTY86" s="4"/>
      <c r="FTZ86" s="4"/>
      <c r="FUA86" s="4"/>
      <c r="FUB86" s="4"/>
      <c r="FUC86" s="4"/>
      <c r="FUD86" s="4"/>
      <c r="FUE86" s="4"/>
      <c r="FUF86" s="4"/>
      <c r="FUG86" s="4"/>
      <c r="FUH86" s="4"/>
      <c r="FUI86" s="4"/>
      <c r="FUJ86" s="4"/>
      <c r="FUK86" s="4"/>
      <c r="FUL86" s="4"/>
      <c r="FUM86" s="4"/>
      <c r="FUN86" s="4"/>
      <c r="FUO86" s="4"/>
      <c r="FUP86" s="4"/>
      <c r="FUQ86" s="4"/>
      <c r="FUR86" s="4"/>
      <c r="FUS86" s="4"/>
    </row>
    <row r="87" spans="1:4621" s="143" customFormat="1">
      <c r="A87" s="149" t="s">
        <v>89</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47"/>
      <c r="AA87" s="147"/>
      <c r="AB87" s="147"/>
      <c r="AC87" s="148"/>
      <c r="AD87" s="142">
        <f>ROW()</f>
        <v>87</v>
      </c>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c r="AML87" s="4"/>
      <c r="AMM87" s="4"/>
      <c r="AMN87" s="4"/>
      <c r="AMO87" s="4"/>
      <c r="AMP87" s="4"/>
      <c r="AMQ87" s="4"/>
      <c r="AMR87" s="4"/>
      <c r="AMS87" s="4"/>
      <c r="AMT87" s="4"/>
      <c r="AMU87" s="4"/>
      <c r="AMV87" s="4"/>
      <c r="AMW87" s="4"/>
      <c r="AMX87" s="4"/>
      <c r="AMY87" s="4"/>
      <c r="AMZ87" s="4"/>
      <c r="ANA87" s="4"/>
      <c r="ANB87" s="4"/>
      <c r="ANC87" s="4"/>
      <c r="AND87" s="4"/>
      <c r="ANE87" s="4"/>
      <c r="ANF87" s="4"/>
      <c r="ANG87" s="4"/>
      <c r="ANH87" s="4"/>
      <c r="ANI87" s="4"/>
      <c r="ANJ87" s="4"/>
      <c r="ANK87" s="4"/>
      <c r="ANL87" s="4"/>
      <c r="ANM87" s="4"/>
      <c r="ANN87" s="4"/>
      <c r="ANO87" s="4"/>
      <c r="ANP87" s="4"/>
      <c r="ANQ87" s="4"/>
      <c r="ANR87" s="4"/>
      <c r="ANS87" s="4"/>
      <c r="ANT87" s="4"/>
      <c r="ANU87" s="4"/>
      <c r="ANV87" s="4"/>
      <c r="ANW87" s="4"/>
      <c r="ANX87" s="4"/>
      <c r="ANY87" s="4"/>
      <c r="ANZ87" s="4"/>
      <c r="AOA87" s="4"/>
      <c r="AOB87" s="4"/>
      <c r="AOC87" s="4"/>
      <c r="AOD87" s="4"/>
      <c r="AOE87" s="4"/>
      <c r="AOF87" s="4"/>
      <c r="AOG87" s="4"/>
      <c r="AOH87" s="4"/>
      <c r="AOI87" s="4"/>
      <c r="AOJ87" s="4"/>
      <c r="AOK87" s="4"/>
      <c r="AOL87" s="4"/>
      <c r="AOM87" s="4"/>
      <c r="AON87" s="4"/>
      <c r="AOO87" s="4"/>
      <c r="AOP87" s="4"/>
      <c r="AOQ87" s="4"/>
      <c r="AOR87" s="4"/>
      <c r="AOS87" s="4"/>
      <c r="AOT87" s="4"/>
      <c r="AOU87" s="4"/>
      <c r="AOV87" s="4"/>
      <c r="AOW87" s="4"/>
      <c r="AOX87" s="4"/>
      <c r="AOY87" s="4"/>
      <c r="AOZ87" s="4"/>
      <c r="APA87" s="4"/>
      <c r="APB87" s="4"/>
      <c r="APC87" s="4"/>
      <c r="APD87" s="4"/>
      <c r="APE87" s="4"/>
      <c r="APF87" s="4"/>
      <c r="APG87" s="4"/>
      <c r="APH87" s="4"/>
      <c r="API87" s="4"/>
      <c r="APJ87" s="4"/>
      <c r="APK87" s="4"/>
      <c r="APL87" s="4"/>
      <c r="APM87" s="4"/>
      <c r="APN87" s="4"/>
      <c r="APO87" s="4"/>
      <c r="APP87" s="4"/>
      <c r="APQ87" s="4"/>
      <c r="APR87" s="4"/>
      <c r="APS87" s="4"/>
      <c r="APT87" s="4"/>
      <c r="APU87" s="4"/>
      <c r="APV87" s="4"/>
      <c r="APW87" s="4"/>
      <c r="APX87" s="4"/>
      <c r="APY87" s="4"/>
      <c r="APZ87" s="4"/>
      <c r="AQA87" s="4"/>
      <c r="AQB87" s="4"/>
      <c r="AQC87" s="4"/>
      <c r="AQD87" s="4"/>
      <c r="AQE87" s="4"/>
      <c r="AQF87" s="4"/>
      <c r="AQG87" s="4"/>
      <c r="AQH87" s="4"/>
      <c r="AQI87" s="4"/>
      <c r="AQJ87" s="4"/>
      <c r="AQK87" s="4"/>
      <c r="AQL87" s="4"/>
      <c r="AQM87" s="4"/>
      <c r="AQN87" s="4"/>
      <c r="AQO87" s="4"/>
      <c r="AQP87" s="4"/>
      <c r="AQQ87" s="4"/>
      <c r="AQR87" s="4"/>
      <c r="AQS87" s="4"/>
      <c r="AQT87" s="4"/>
      <c r="AQU87" s="4"/>
      <c r="AQV87" s="4"/>
      <c r="AQW87" s="4"/>
      <c r="AQX87" s="4"/>
      <c r="AQY87" s="4"/>
      <c r="AQZ87" s="4"/>
      <c r="ARA87" s="4"/>
      <c r="ARB87" s="4"/>
      <c r="ARC87" s="4"/>
      <c r="ARD87" s="4"/>
      <c r="ARE87" s="4"/>
      <c r="ARF87" s="4"/>
      <c r="ARG87" s="4"/>
      <c r="ARH87" s="4"/>
      <c r="ARI87" s="4"/>
      <c r="ARJ87" s="4"/>
      <c r="ARK87" s="4"/>
      <c r="ARL87" s="4"/>
      <c r="ARM87" s="4"/>
      <c r="ARN87" s="4"/>
      <c r="ARO87" s="4"/>
      <c r="ARP87" s="4"/>
      <c r="ARQ87" s="4"/>
      <c r="ARR87" s="4"/>
      <c r="ARS87" s="4"/>
      <c r="ART87" s="4"/>
      <c r="ARU87" s="4"/>
      <c r="ARV87" s="4"/>
      <c r="ARW87" s="4"/>
      <c r="ARX87" s="4"/>
      <c r="ARY87" s="4"/>
      <c r="ARZ87" s="4"/>
      <c r="ASA87" s="4"/>
      <c r="ASB87" s="4"/>
      <c r="ASC87" s="4"/>
      <c r="ASD87" s="4"/>
      <c r="ASE87" s="4"/>
      <c r="ASF87" s="4"/>
      <c r="ASG87" s="4"/>
      <c r="ASH87" s="4"/>
      <c r="ASI87" s="4"/>
      <c r="ASJ87" s="4"/>
      <c r="ASK87" s="4"/>
      <c r="ASL87" s="4"/>
      <c r="ASM87" s="4"/>
      <c r="ASN87" s="4"/>
      <c r="ASO87" s="4"/>
      <c r="ASP87" s="4"/>
      <c r="ASQ87" s="4"/>
      <c r="ASR87" s="4"/>
      <c r="ASS87" s="4"/>
      <c r="AST87" s="4"/>
      <c r="ASU87" s="4"/>
      <c r="ASV87" s="4"/>
      <c r="ASW87" s="4"/>
      <c r="ASX87" s="4"/>
      <c r="ASY87" s="4"/>
      <c r="ASZ87" s="4"/>
      <c r="ATA87" s="4"/>
      <c r="ATB87" s="4"/>
      <c r="ATC87" s="4"/>
      <c r="ATD87" s="4"/>
      <c r="ATE87" s="4"/>
      <c r="ATF87" s="4"/>
      <c r="ATG87" s="4"/>
      <c r="ATH87" s="4"/>
      <c r="ATI87" s="4"/>
      <c r="ATJ87" s="4"/>
      <c r="ATK87" s="4"/>
      <c r="ATL87" s="4"/>
      <c r="ATM87" s="4"/>
      <c r="ATN87" s="4"/>
      <c r="ATO87" s="4"/>
      <c r="ATP87" s="4"/>
      <c r="ATQ87" s="4"/>
      <c r="ATR87" s="4"/>
      <c r="ATS87" s="4"/>
      <c r="ATT87" s="4"/>
      <c r="ATU87" s="4"/>
      <c r="ATV87" s="4"/>
      <c r="ATW87" s="4"/>
      <c r="ATX87" s="4"/>
      <c r="ATY87" s="4"/>
      <c r="ATZ87" s="4"/>
      <c r="AUA87" s="4"/>
      <c r="AUB87" s="4"/>
      <c r="AUC87" s="4"/>
      <c r="AUD87" s="4"/>
      <c r="AUE87" s="4"/>
      <c r="AUF87" s="4"/>
      <c r="AUG87" s="4"/>
      <c r="AUH87" s="4"/>
      <c r="AUI87" s="4"/>
      <c r="AUJ87" s="4"/>
      <c r="AUK87" s="4"/>
      <c r="AUL87" s="4"/>
      <c r="AUM87" s="4"/>
      <c r="AUN87" s="4"/>
      <c r="AUO87" s="4"/>
      <c r="AUP87" s="4"/>
      <c r="AUQ87" s="4"/>
      <c r="AUR87" s="4"/>
      <c r="AUS87" s="4"/>
      <c r="AUT87" s="4"/>
      <c r="AUU87" s="4"/>
      <c r="AUV87" s="4"/>
      <c r="AUW87" s="4"/>
      <c r="AUX87" s="4"/>
      <c r="AUY87" s="4"/>
      <c r="AUZ87" s="4"/>
      <c r="AVA87" s="4"/>
      <c r="AVB87" s="4"/>
      <c r="AVC87" s="4"/>
      <c r="AVD87" s="4"/>
      <c r="AVE87" s="4"/>
      <c r="AVF87" s="4"/>
      <c r="AVG87" s="4"/>
      <c r="AVH87" s="4"/>
      <c r="AVI87" s="4"/>
      <c r="AVJ87" s="4"/>
      <c r="AVK87" s="4"/>
      <c r="AVL87" s="4"/>
      <c r="AVM87" s="4"/>
      <c r="AVN87" s="4"/>
      <c r="AVO87" s="4"/>
      <c r="AVP87" s="4"/>
      <c r="AVQ87" s="4"/>
      <c r="AVR87" s="4"/>
      <c r="AVS87" s="4"/>
      <c r="AVT87" s="4"/>
      <c r="AVU87" s="4"/>
      <c r="AVV87" s="4"/>
      <c r="AVW87" s="4"/>
      <c r="AVX87" s="4"/>
      <c r="AVY87" s="4"/>
      <c r="AVZ87" s="4"/>
      <c r="AWA87" s="4"/>
      <c r="AWB87" s="4"/>
      <c r="AWC87" s="4"/>
      <c r="AWD87" s="4"/>
      <c r="AWE87" s="4"/>
      <c r="AWF87" s="4"/>
      <c r="AWG87" s="4"/>
      <c r="AWH87" s="4"/>
      <c r="AWI87" s="4"/>
      <c r="AWJ87" s="4"/>
      <c r="AWK87" s="4"/>
      <c r="AWL87" s="4"/>
      <c r="AWM87" s="4"/>
      <c r="AWN87" s="4"/>
      <c r="AWO87" s="4"/>
      <c r="AWP87" s="4"/>
      <c r="AWQ87" s="4"/>
      <c r="AWR87" s="4"/>
      <c r="AWS87" s="4"/>
      <c r="AWT87" s="4"/>
      <c r="AWU87" s="4"/>
      <c r="AWV87" s="4"/>
      <c r="AWW87" s="4"/>
      <c r="AWX87" s="4"/>
      <c r="AWY87" s="4"/>
      <c r="AWZ87" s="4"/>
      <c r="AXA87" s="4"/>
      <c r="AXB87" s="4"/>
      <c r="AXC87" s="4"/>
      <c r="AXD87" s="4"/>
      <c r="AXE87" s="4"/>
      <c r="AXF87" s="4"/>
      <c r="AXG87" s="4"/>
      <c r="AXH87" s="4"/>
      <c r="AXI87" s="4"/>
      <c r="AXJ87" s="4"/>
      <c r="AXK87" s="4"/>
      <c r="AXL87" s="4"/>
      <c r="AXM87" s="4"/>
      <c r="AXN87" s="4"/>
      <c r="AXO87" s="4"/>
      <c r="AXP87" s="4"/>
      <c r="AXQ87" s="4"/>
      <c r="AXR87" s="4"/>
      <c r="AXS87" s="4"/>
      <c r="AXT87" s="4"/>
      <c r="AXU87" s="4"/>
      <c r="AXV87" s="4"/>
      <c r="AXW87" s="4"/>
      <c r="AXX87" s="4"/>
      <c r="AXY87" s="4"/>
      <c r="AXZ87" s="4"/>
      <c r="AYA87" s="4"/>
      <c r="AYB87" s="4"/>
      <c r="AYC87" s="4"/>
      <c r="AYD87" s="4"/>
      <c r="AYE87" s="4"/>
      <c r="AYF87" s="4"/>
      <c r="AYG87" s="4"/>
      <c r="AYH87" s="4"/>
      <c r="AYI87" s="4"/>
      <c r="AYJ87" s="4"/>
      <c r="AYK87" s="4"/>
      <c r="AYL87" s="4"/>
      <c r="AYM87" s="4"/>
      <c r="AYN87" s="4"/>
      <c r="AYO87" s="4"/>
      <c r="AYP87" s="4"/>
      <c r="AYQ87" s="4"/>
      <c r="AYR87" s="4"/>
      <c r="AYS87" s="4"/>
      <c r="AYT87" s="4"/>
      <c r="AYU87" s="4"/>
      <c r="AYV87" s="4"/>
      <c r="AYW87" s="4"/>
      <c r="AYX87" s="4"/>
      <c r="AYY87" s="4"/>
      <c r="AYZ87" s="4"/>
      <c r="AZA87" s="4"/>
      <c r="AZB87" s="4"/>
      <c r="AZC87" s="4"/>
      <c r="AZD87" s="4"/>
      <c r="AZE87" s="4"/>
      <c r="AZF87" s="4"/>
      <c r="AZG87" s="4"/>
      <c r="AZH87" s="4"/>
      <c r="AZI87" s="4"/>
      <c r="AZJ87" s="4"/>
      <c r="AZK87" s="4"/>
      <c r="AZL87" s="4"/>
      <c r="AZM87" s="4"/>
      <c r="AZN87" s="4"/>
      <c r="AZO87" s="4"/>
      <c r="AZP87" s="4"/>
      <c r="AZQ87" s="4"/>
      <c r="AZR87" s="4"/>
      <c r="AZS87" s="4"/>
      <c r="AZT87" s="4"/>
      <c r="AZU87" s="4"/>
      <c r="AZV87" s="4"/>
      <c r="AZW87" s="4"/>
      <c r="AZX87" s="4"/>
      <c r="AZY87" s="4"/>
      <c r="AZZ87" s="4"/>
      <c r="BAA87" s="4"/>
      <c r="BAB87" s="4"/>
      <c r="BAC87" s="4"/>
      <c r="BAD87" s="4"/>
      <c r="BAE87" s="4"/>
      <c r="BAF87" s="4"/>
      <c r="BAG87" s="4"/>
      <c r="BAH87" s="4"/>
      <c r="BAI87" s="4"/>
      <c r="BAJ87" s="4"/>
      <c r="BAK87" s="4"/>
      <c r="BAL87" s="4"/>
      <c r="BAM87" s="4"/>
      <c r="BAN87" s="4"/>
      <c r="BAO87" s="4"/>
      <c r="BAP87" s="4"/>
      <c r="BAQ87" s="4"/>
      <c r="BAR87" s="4"/>
      <c r="BAS87" s="4"/>
      <c r="BAT87" s="4"/>
      <c r="BAU87" s="4"/>
      <c r="BAV87" s="4"/>
      <c r="BAW87" s="4"/>
      <c r="BAX87" s="4"/>
      <c r="BAY87" s="4"/>
      <c r="BAZ87" s="4"/>
      <c r="BBA87" s="4"/>
      <c r="BBB87" s="4"/>
      <c r="BBC87" s="4"/>
      <c r="BBD87" s="4"/>
      <c r="BBE87" s="4"/>
      <c r="BBF87" s="4"/>
      <c r="BBG87" s="4"/>
      <c r="BBH87" s="4"/>
      <c r="BBI87" s="4"/>
      <c r="BBJ87" s="4"/>
      <c r="BBK87" s="4"/>
      <c r="BBL87" s="4"/>
      <c r="BBM87" s="4"/>
      <c r="BBN87" s="4"/>
      <c r="BBO87" s="4"/>
      <c r="BBP87" s="4"/>
      <c r="BBQ87" s="4"/>
      <c r="BBR87" s="4"/>
      <c r="BBS87" s="4"/>
      <c r="BBT87" s="4"/>
      <c r="BBU87" s="4"/>
      <c r="BBV87" s="4"/>
      <c r="BBW87" s="4"/>
      <c r="BBX87" s="4"/>
      <c r="BBY87" s="4"/>
      <c r="BBZ87" s="4"/>
      <c r="BCA87" s="4"/>
      <c r="BCB87" s="4"/>
      <c r="BCC87" s="4"/>
      <c r="BCD87" s="4"/>
      <c r="BCE87" s="4"/>
      <c r="BCF87" s="4"/>
      <c r="BCG87" s="4"/>
      <c r="BCH87" s="4"/>
      <c r="BCI87" s="4"/>
      <c r="BCJ87" s="4"/>
      <c r="BCK87" s="4"/>
      <c r="BCL87" s="4"/>
      <c r="BCM87" s="4"/>
      <c r="BCN87" s="4"/>
      <c r="BCO87" s="4"/>
      <c r="BCP87" s="4"/>
      <c r="BCQ87" s="4"/>
      <c r="BCR87" s="4"/>
      <c r="BCS87" s="4"/>
      <c r="BCT87" s="4"/>
      <c r="BCU87" s="4"/>
      <c r="BCV87" s="4"/>
      <c r="BCW87" s="4"/>
      <c r="BCX87" s="4"/>
      <c r="BCY87" s="4"/>
      <c r="BCZ87" s="4"/>
      <c r="BDA87" s="4"/>
      <c r="BDB87" s="4"/>
      <c r="BDC87" s="4"/>
      <c r="BDD87" s="4"/>
      <c r="BDE87" s="4"/>
      <c r="BDF87" s="4"/>
      <c r="BDG87" s="4"/>
      <c r="BDH87" s="4"/>
      <c r="BDI87" s="4"/>
      <c r="BDJ87" s="4"/>
      <c r="BDK87" s="4"/>
      <c r="BDL87" s="4"/>
      <c r="BDM87" s="4"/>
      <c r="BDN87" s="4"/>
      <c r="BDO87" s="4"/>
      <c r="BDP87" s="4"/>
      <c r="BDQ87" s="4"/>
      <c r="BDR87" s="4"/>
      <c r="BDS87" s="4"/>
      <c r="BDT87" s="4"/>
      <c r="BDU87" s="4"/>
      <c r="BDV87" s="4"/>
      <c r="BDW87" s="4"/>
      <c r="BDX87" s="4"/>
      <c r="BDY87" s="4"/>
      <c r="BDZ87" s="4"/>
      <c r="BEA87" s="4"/>
      <c r="BEB87" s="4"/>
      <c r="BEC87" s="4"/>
      <c r="BED87" s="4"/>
      <c r="BEE87" s="4"/>
      <c r="BEF87" s="4"/>
      <c r="BEG87" s="4"/>
      <c r="BEH87" s="4"/>
      <c r="BEI87" s="4"/>
      <c r="BEJ87" s="4"/>
      <c r="BEK87" s="4"/>
      <c r="BEL87" s="4"/>
      <c r="BEM87" s="4"/>
      <c r="BEN87" s="4"/>
      <c r="BEO87" s="4"/>
      <c r="BEP87" s="4"/>
      <c r="BEQ87" s="4"/>
      <c r="BER87" s="4"/>
      <c r="BES87" s="4"/>
      <c r="BET87" s="4"/>
      <c r="BEU87" s="4"/>
      <c r="BEV87" s="4"/>
      <c r="BEW87" s="4"/>
      <c r="BEX87" s="4"/>
      <c r="BEY87" s="4"/>
      <c r="BEZ87" s="4"/>
      <c r="BFA87" s="4"/>
      <c r="BFB87" s="4"/>
      <c r="BFC87" s="4"/>
      <c r="BFD87" s="4"/>
      <c r="BFE87" s="4"/>
      <c r="BFF87" s="4"/>
      <c r="BFG87" s="4"/>
      <c r="BFH87" s="4"/>
      <c r="BFI87" s="4"/>
      <c r="BFJ87" s="4"/>
      <c r="BFK87" s="4"/>
      <c r="BFL87" s="4"/>
      <c r="BFM87" s="4"/>
      <c r="BFN87" s="4"/>
      <c r="BFO87" s="4"/>
      <c r="BFP87" s="4"/>
      <c r="BFQ87" s="4"/>
      <c r="BFR87" s="4"/>
      <c r="BFS87" s="4"/>
      <c r="BFT87" s="4"/>
      <c r="BFU87" s="4"/>
      <c r="BFV87" s="4"/>
      <c r="BFW87" s="4"/>
      <c r="BFX87" s="4"/>
      <c r="BFY87" s="4"/>
      <c r="BFZ87" s="4"/>
      <c r="BGA87" s="4"/>
      <c r="BGB87" s="4"/>
      <c r="BGC87" s="4"/>
      <c r="BGD87" s="4"/>
      <c r="BGE87" s="4"/>
      <c r="BGF87" s="4"/>
      <c r="BGG87" s="4"/>
      <c r="BGH87" s="4"/>
      <c r="BGI87" s="4"/>
      <c r="BGJ87" s="4"/>
      <c r="BGK87" s="4"/>
      <c r="BGL87" s="4"/>
      <c r="BGM87" s="4"/>
      <c r="BGN87" s="4"/>
      <c r="BGO87" s="4"/>
      <c r="BGP87" s="4"/>
      <c r="BGQ87" s="4"/>
      <c r="BGR87" s="4"/>
      <c r="BGS87" s="4"/>
      <c r="BGT87" s="4"/>
      <c r="BGU87" s="4"/>
      <c r="BGV87" s="4"/>
      <c r="BGW87" s="4"/>
      <c r="BGX87" s="4"/>
      <c r="BGY87" s="4"/>
      <c r="BGZ87" s="4"/>
      <c r="BHA87" s="4"/>
      <c r="BHB87" s="4"/>
      <c r="BHC87" s="4"/>
      <c r="BHD87" s="4"/>
      <c r="BHE87" s="4"/>
      <c r="BHF87" s="4"/>
      <c r="BHG87" s="4"/>
      <c r="BHH87" s="4"/>
      <c r="BHI87" s="4"/>
      <c r="BHJ87" s="4"/>
      <c r="BHK87" s="4"/>
      <c r="BHL87" s="4"/>
      <c r="BHM87" s="4"/>
      <c r="BHN87" s="4"/>
      <c r="BHO87" s="4"/>
      <c r="BHP87" s="4"/>
      <c r="BHQ87" s="4"/>
      <c r="BHR87" s="4"/>
      <c r="BHS87" s="4"/>
      <c r="BHT87" s="4"/>
      <c r="BHU87" s="4"/>
      <c r="BHV87" s="4"/>
      <c r="BHW87" s="4"/>
      <c r="BHX87" s="4"/>
      <c r="BHY87" s="4"/>
      <c r="BHZ87" s="4"/>
      <c r="BIA87" s="4"/>
      <c r="BIB87" s="4"/>
      <c r="BIC87" s="4"/>
      <c r="BID87" s="4"/>
      <c r="BIE87" s="4"/>
      <c r="BIF87" s="4"/>
      <c r="BIG87" s="4"/>
      <c r="BIH87" s="4"/>
      <c r="BII87" s="4"/>
      <c r="BIJ87" s="4"/>
      <c r="BIK87" s="4"/>
      <c r="BIL87" s="4"/>
      <c r="BIM87" s="4"/>
      <c r="BIN87" s="4"/>
      <c r="BIO87" s="4"/>
      <c r="BIP87" s="4"/>
      <c r="BIQ87" s="4"/>
      <c r="BIR87" s="4"/>
      <c r="BIS87" s="4"/>
      <c r="BIT87" s="4"/>
      <c r="BIU87" s="4"/>
      <c r="BIV87" s="4"/>
      <c r="BIW87" s="4"/>
      <c r="BIX87" s="4"/>
      <c r="BIY87" s="4"/>
      <c r="BIZ87" s="4"/>
      <c r="BJA87" s="4"/>
      <c r="BJB87" s="4"/>
      <c r="BJC87" s="4"/>
      <c r="BJD87" s="4"/>
      <c r="BJE87" s="4"/>
      <c r="BJF87" s="4"/>
      <c r="BJG87" s="4"/>
      <c r="BJH87" s="4"/>
      <c r="BJI87" s="4"/>
      <c r="BJJ87" s="4"/>
      <c r="BJK87" s="4"/>
      <c r="BJL87" s="4"/>
      <c r="BJM87" s="4"/>
      <c r="BJN87" s="4"/>
      <c r="BJO87" s="4"/>
      <c r="BJP87" s="4"/>
      <c r="BJQ87" s="4"/>
      <c r="BJR87" s="4"/>
      <c r="BJS87" s="4"/>
      <c r="BJT87" s="4"/>
      <c r="BJU87" s="4"/>
      <c r="BJV87" s="4"/>
      <c r="BJW87" s="4"/>
      <c r="BJX87" s="4"/>
      <c r="BJY87" s="4"/>
      <c r="BJZ87" s="4"/>
      <c r="BKA87" s="4"/>
      <c r="BKB87" s="4"/>
      <c r="BKC87" s="4"/>
      <c r="BKD87" s="4"/>
      <c r="BKE87" s="4"/>
      <c r="BKF87" s="4"/>
      <c r="BKG87" s="4"/>
      <c r="BKH87" s="4"/>
      <c r="BKI87" s="4"/>
      <c r="BKJ87" s="4"/>
      <c r="BKK87" s="4"/>
      <c r="BKL87" s="4"/>
      <c r="BKM87" s="4"/>
      <c r="BKN87" s="4"/>
      <c r="BKO87" s="4"/>
      <c r="BKP87" s="4"/>
      <c r="BKQ87" s="4"/>
      <c r="BKR87" s="4"/>
      <c r="BKS87" s="4"/>
      <c r="BKT87" s="4"/>
      <c r="BKU87" s="4"/>
      <c r="BKV87" s="4"/>
      <c r="BKW87" s="4"/>
      <c r="BKX87" s="4"/>
      <c r="BKY87" s="4"/>
      <c r="BKZ87" s="4"/>
      <c r="BLA87" s="4"/>
      <c r="BLB87" s="4"/>
      <c r="BLC87" s="4"/>
      <c r="BLD87" s="4"/>
      <c r="BLE87" s="4"/>
      <c r="BLF87" s="4"/>
      <c r="BLG87" s="4"/>
      <c r="BLH87" s="4"/>
      <c r="BLI87" s="4"/>
      <c r="BLJ87" s="4"/>
      <c r="BLK87" s="4"/>
      <c r="BLL87" s="4"/>
      <c r="BLM87" s="4"/>
      <c r="BLN87" s="4"/>
      <c r="BLO87" s="4"/>
      <c r="BLP87" s="4"/>
      <c r="BLQ87" s="4"/>
      <c r="BLR87" s="4"/>
      <c r="BLS87" s="4"/>
      <c r="BLT87" s="4"/>
      <c r="BLU87" s="4"/>
      <c r="BLV87" s="4"/>
      <c r="BLW87" s="4"/>
      <c r="BLX87" s="4"/>
      <c r="BLY87" s="4"/>
      <c r="BLZ87" s="4"/>
      <c r="BMA87" s="4"/>
      <c r="BMB87" s="4"/>
      <c r="BMC87" s="4"/>
      <c r="BMD87" s="4"/>
      <c r="BME87" s="4"/>
      <c r="BMF87" s="4"/>
      <c r="BMG87" s="4"/>
      <c r="BMH87" s="4"/>
      <c r="BMI87" s="4"/>
      <c r="BMJ87" s="4"/>
      <c r="BMK87" s="4"/>
      <c r="BML87" s="4"/>
      <c r="BMM87" s="4"/>
      <c r="BMN87" s="4"/>
      <c r="BMO87" s="4"/>
      <c r="BMP87" s="4"/>
      <c r="BMQ87" s="4"/>
      <c r="BMR87" s="4"/>
      <c r="BMS87" s="4"/>
      <c r="BMT87" s="4"/>
      <c r="BMU87" s="4"/>
      <c r="BMV87" s="4"/>
      <c r="BMW87" s="4"/>
      <c r="BMX87" s="4"/>
      <c r="BMY87" s="4"/>
      <c r="BMZ87" s="4"/>
      <c r="BNA87" s="4"/>
      <c r="BNB87" s="4"/>
      <c r="BNC87" s="4"/>
      <c r="BND87" s="4"/>
      <c r="BNE87" s="4"/>
      <c r="BNF87" s="4"/>
      <c r="BNG87" s="4"/>
      <c r="BNH87" s="4"/>
      <c r="BNI87" s="4"/>
      <c r="BNJ87" s="4"/>
      <c r="BNK87" s="4"/>
      <c r="BNL87" s="4"/>
      <c r="BNM87" s="4"/>
      <c r="BNN87" s="4"/>
      <c r="BNO87" s="4"/>
      <c r="BNP87" s="4"/>
      <c r="BNQ87" s="4"/>
      <c r="BNR87" s="4"/>
      <c r="BNS87" s="4"/>
      <c r="BNT87" s="4"/>
      <c r="BNU87" s="4"/>
      <c r="BNV87" s="4"/>
      <c r="BNW87" s="4"/>
      <c r="BNX87" s="4"/>
      <c r="BNY87" s="4"/>
      <c r="BNZ87" s="4"/>
      <c r="BOA87" s="4"/>
      <c r="BOB87" s="4"/>
      <c r="BOC87" s="4"/>
      <c r="BOD87" s="4"/>
      <c r="BOE87" s="4"/>
      <c r="BOF87" s="4"/>
      <c r="BOG87" s="4"/>
      <c r="BOH87" s="4"/>
      <c r="BOI87" s="4"/>
      <c r="BOJ87" s="4"/>
      <c r="BOK87" s="4"/>
      <c r="BOL87" s="4"/>
      <c r="BOM87" s="4"/>
      <c r="BON87" s="4"/>
      <c r="BOO87" s="4"/>
      <c r="BOP87" s="4"/>
      <c r="BOQ87" s="4"/>
      <c r="BOR87" s="4"/>
      <c r="BOS87" s="4"/>
      <c r="BOT87" s="4"/>
      <c r="BOU87" s="4"/>
      <c r="BOV87" s="4"/>
      <c r="BOW87" s="4"/>
      <c r="BOX87" s="4"/>
      <c r="BOY87" s="4"/>
      <c r="BOZ87" s="4"/>
      <c r="BPA87" s="4"/>
      <c r="BPB87" s="4"/>
      <c r="BPC87" s="4"/>
      <c r="BPD87" s="4"/>
      <c r="BPE87" s="4"/>
      <c r="BPF87" s="4"/>
      <c r="BPG87" s="4"/>
      <c r="BPH87" s="4"/>
      <c r="BPI87" s="4"/>
      <c r="BPJ87" s="4"/>
      <c r="BPK87" s="4"/>
      <c r="BPL87" s="4"/>
      <c r="BPM87" s="4"/>
      <c r="BPN87" s="4"/>
      <c r="BPO87" s="4"/>
      <c r="BPP87" s="4"/>
      <c r="BPQ87" s="4"/>
      <c r="BPR87" s="4"/>
      <c r="BPS87" s="4"/>
      <c r="BPT87" s="4"/>
      <c r="BPU87" s="4"/>
      <c r="BPV87" s="4"/>
      <c r="BPW87" s="4"/>
      <c r="BPX87" s="4"/>
      <c r="BPY87" s="4"/>
      <c r="BPZ87" s="4"/>
      <c r="BQA87" s="4"/>
      <c r="BQB87" s="4"/>
      <c r="BQC87" s="4"/>
      <c r="BQD87" s="4"/>
      <c r="BQE87" s="4"/>
      <c r="BQF87" s="4"/>
      <c r="BQG87" s="4"/>
      <c r="BQH87" s="4"/>
      <c r="BQI87" s="4"/>
      <c r="BQJ87" s="4"/>
      <c r="BQK87" s="4"/>
      <c r="BQL87" s="4"/>
      <c r="BQM87" s="4"/>
      <c r="BQN87" s="4"/>
      <c r="BQO87" s="4"/>
      <c r="BQP87" s="4"/>
      <c r="BQQ87" s="4"/>
      <c r="BQR87" s="4"/>
      <c r="BQS87" s="4"/>
      <c r="BQT87" s="4"/>
      <c r="BQU87" s="4"/>
      <c r="BQV87" s="4"/>
      <c r="BQW87" s="4"/>
      <c r="BQX87" s="4"/>
      <c r="BQY87" s="4"/>
      <c r="BQZ87" s="4"/>
      <c r="BRA87" s="4"/>
      <c r="BRB87" s="4"/>
      <c r="BRC87" s="4"/>
      <c r="BRD87" s="4"/>
      <c r="BRE87" s="4"/>
      <c r="BRF87" s="4"/>
      <c r="BRG87" s="4"/>
      <c r="BRH87" s="4"/>
      <c r="BRI87" s="4"/>
      <c r="BRJ87" s="4"/>
      <c r="BRK87" s="4"/>
      <c r="BRL87" s="4"/>
      <c r="BRM87" s="4"/>
      <c r="BRN87" s="4"/>
      <c r="BRO87" s="4"/>
      <c r="BRP87" s="4"/>
      <c r="BRQ87" s="4"/>
      <c r="BRR87" s="4"/>
      <c r="BRS87" s="4"/>
      <c r="BRT87" s="4"/>
      <c r="BRU87" s="4"/>
      <c r="BRV87" s="4"/>
      <c r="BRW87" s="4"/>
      <c r="BRX87" s="4"/>
      <c r="BRY87" s="4"/>
      <c r="BRZ87" s="4"/>
      <c r="BSA87" s="4"/>
      <c r="BSB87" s="4"/>
      <c r="BSC87" s="4"/>
      <c r="BSD87" s="4"/>
      <c r="BSE87" s="4"/>
      <c r="BSF87" s="4"/>
      <c r="BSG87" s="4"/>
      <c r="BSH87" s="4"/>
      <c r="BSI87" s="4"/>
      <c r="BSJ87" s="4"/>
      <c r="BSK87" s="4"/>
      <c r="BSL87" s="4"/>
      <c r="BSM87" s="4"/>
      <c r="BSN87" s="4"/>
      <c r="BSO87" s="4"/>
      <c r="BSP87" s="4"/>
      <c r="BSQ87" s="4"/>
      <c r="BSR87" s="4"/>
      <c r="BSS87" s="4"/>
      <c r="BST87" s="4"/>
      <c r="BSU87" s="4"/>
      <c r="BSV87" s="4"/>
      <c r="BSW87" s="4"/>
      <c r="BSX87" s="4"/>
      <c r="BSY87" s="4"/>
      <c r="BSZ87" s="4"/>
      <c r="BTA87" s="4"/>
      <c r="BTB87" s="4"/>
      <c r="BTC87" s="4"/>
      <c r="BTD87" s="4"/>
      <c r="BTE87" s="4"/>
      <c r="BTF87" s="4"/>
      <c r="BTG87" s="4"/>
      <c r="BTH87" s="4"/>
      <c r="BTI87" s="4"/>
      <c r="BTJ87" s="4"/>
      <c r="BTK87" s="4"/>
      <c r="BTL87" s="4"/>
      <c r="BTM87" s="4"/>
      <c r="BTN87" s="4"/>
      <c r="BTO87" s="4"/>
      <c r="BTP87" s="4"/>
      <c r="BTQ87" s="4"/>
      <c r="BTR87" s="4"/>
      <c r="BTS87" s="4"/>
      <c r="BTT87" s="4"/>
      <c r="BTU87" s="4"/>
      <c r="BTV87" s="4"/>
      <c r="BTW87" s="4"/>
      <c r="BTX87" s="4"/>
      <c r="BTY87" s="4"/>
      <c r="BTZ87" s="4"/>
      <c r="BUA87" s="4"/>
      <c r="BUB87" s="4"/>
      <c r="BUC87" s="4"/>
      <c r="BUD87" s="4"/>
      <c r="BUE87" s="4"/>
      <c r="BUF87" s="4"/>
      <c r="BUG87" s="4"/>
      <c r="BUH87" s="4"/>
      <c r="BUI87" s="4"/>
      <c r="BUJ87" s="4"/>
      <c r="BUK87" s="4"/>
      <c r="BUL87" s="4"/>
      <c r="BUM87" s="4"/>
      <c r="BUN87" s="4"/>
      <c r="BUO87" s="4"/>
      <c r="BUP87" s="4"/>
      <c r="BUQ87" s="4"/>
      <c r="BUR87" s="4"/>
      <c r="BUS87" s="4"/>
      <c r="BUT87" s="4"/>
      <c r="BUU87" s="4"/>
      <c r="BUV87" s="4"/>
      <c r="BUW87" s="4"/>
      <c r="BUX87" s="4"/>
      <c r="BUY87" s="4"/>
      <c r="BUZ87" s="4"/>
      <c r="BVA87" s="4"/>
      <c r="BVB87" s="4"/>
      <c r="BVC87" s="4"/>
      <c r="BVD87" s="4"/>
      <c r="BVE87" s="4"/>
      <c r="BVF87" s="4"/>
      <c r="BVG87" s="4"/>
      <c r="BVH87" s="4"/>
      <c r="BVI87" s="4"/>
      <c r="BVJ87" s="4"/>
      <c r="BVK87" s="4"/>
      <c r="BVL87" s="4"/>
      <c r="BVM87" s="4"/>
      <c r="BVN87" s="4"/>
      <c r="BVO87" s="4"/>
      <c r="BVP87" s="4"/>
      <c r="BVQ87" s="4"/>
      <c r="BVR87" s="4"/>
      <c r="BVS87" s="4"/>
      <c r="BVT87" s="4"/>
      <c r="BVU87" s="4"/>
      <c r="BVV87" s="4"/>
      <c r="BVW87" s="4"/>
      <c r="BVX87" s="4"/>
      <c r="BVY87" s="4"/>
      <c r="BVZ87" s="4"/>
      <c r="BWA87" s="4"/>
      <c r="BWB87" s="4"/>
      <c r="BWC87" s="4"/>
      <c r="BWD87" s="4"/>
      <c r="BWE87" s="4"/>
      <c r="BWF87" s="4"/>
      <c r="BWG87" s="4"/>
      <c r="BWH87" s="4"/>
      <c r="BWI87" s="4"/>
      <c r="BWJ87" s="4"/>
      <c r="BWK87" s="4"/>
      <c r="BWL87" s="4"/>
      <c r="BWM87" s="4"/>
      <c r="BWN87" s="4"/>
      <c r="BWO87" s="4"/>
      <c r="BWP87" s="4"/>
      <c r="BWQ87" s="4"/>
      <c r="BWR87" s="4"/>
      <c r="BWS87" s="4"/>
      <c r="BWT87" s="4"/>
      <c r="BWU87" s="4"/>
      <c r="BWV87" s="4"/>
      <c r="BWW87" s="4"/>
      <c r="BWX87" s="4"/>
      <c r="BWY87" s="4"/>
      <c r="BWZ87" s="4"/>
      <c r="BXA87" s="4"/>
      <c r="BXB87" s="4"/>
      <c r="BXC87" s="4"/>
      <c r="BXD87" s="4"/>
      <c r="BXE87" s="4"/>
      <c r="BXF87" s="4"/>
      <c r="BXG87" s="4"/>
      <c r="BXH87" s="4"/>
      <c r="BXI87" s="4"/>
      <c r="BXJ87" s="4"/>
      <c r="BXK87" s="4"/>
      <c r="BXL87" s="4"/>
      <c r="BXM87" s="4"/>
      <c r="BXN87" s="4"/>
      <c r="BXO87" s="4"/>
      <c r="BXP87" s="4"/>
      <c r="BXQ87" s="4"/>
      <c r="BXR87" s="4"/>
      <c r="BXS87" s="4"/>
      <c r="BXT87" s="4"/>
      <c r="BXU87" s="4"/>
      <c r="BXV87" s="4"/>
      <c r="BXW87" s="4"/>
      <c r="BXX87" s="4"/>
      <c r="BXY87" s="4"/>
      <c r="BXZ87" s="4"/>
      <c r="BYA87" s="4"/>
      <c r="BYB87" s="4"/>
      <c r="BYC87" s="4"/>
      <c r="BYD87" s="4"/>
      <c r="BYE87" s="4"/>
      <c r="BYF87" s="4"/>
      <c r="BYG87" s="4"/>
      <c r="BYH87" s="4"/>
      <c r="BYI87" s="4"/>
      <c r="BYJ87" s="4"/>
      <c r="BYK87" s="4"/>
      <c r="BYL87" s="4"/>
      <c r="BYM87" s="4"/>
      <c r="BYN87" s="4"/>
      <c r="BYO87" s="4"/>
      <c r="BYP87" s="4"/>
      <c r="BYQ87" s="4"/>
      <c r="BYR87" s="4"/>
      <c r="BYS87" s="4"/>
      <c r="BYT87" s="4"/>
      <c r="BYU87" s="4"/>
      <c r="BYV87" s="4"/>
      <c r="BYW87" s="4"/>
      <c r="BYX87" s="4"/>
      <c r="BYY87" s="4"/>
      <c r="BYZ87" s="4"/>
      <c r="BZA87" s="4"/>
      <c r="BZB87" s="4"/>
      <c r="BZC87" s="4"/>
      <c r="BZD87" s="4"/>
      <c r="BZE87" s="4"/>
      <c r="BZF87" s="4"/>
      <c r="BZG87" s="4"/>
      <c r="BZH87" s="4"/>
      <c r="BZI87" s="4"/>
      <c r="BZJ87" s="4"/>
      <c r="BZK87" s="4"/>
      <c r="BZL87" s="4"/>
      <c r="BZM87" s="4"/>
      <c r="BZN87" s="4"/>
      <c r="BZO87" s="4"/>
      <c r="BZP87" s="4"/>
      <c r="BZQ87" s="4"/>
      <c r="BZR87" s="4"/>
      <c r="BZS87" s="4"/>
      <c r="BZT87" s="4"/>
      <c r="BZU87" s="4"/>
      <c r="BZV87" s="4"/>
      <c r="BZW87" s="4"/>
      <c r="BZX87" s="4"/>
      <c r="BZY87" s="4"/>
      <c r="BZZ87" s="4"/>
      <c r="CAA87" s="4"/>
      <c r="CAB87" s="4"/>
      <c r="CAC87" s="4"/>
      <c r="CAD87" s="4"/>
      <c r="CAE87" s="4"/>
      <c r="CAF87" s="4"/>
      <c r="CAG87" s="4"/>
      <c r="CAH87" s="4"/>
      <c r="CAI87" s="4"/>
      <c r="CAJ87" s="4"/>
      <c r="CAK87" s="4"/>
      <c r="CAL87" s="4"/>
      <c r="CAM87" s="4"/>
      <c r="CAN87" s="4"/>
      <c r="CAO87" s="4"/>
      <c r="CAP87" s="4"/>
      <c r="CAQ87" s="4"/>
      <c r="CAR87" s="4"/>
      <c r="CAS87" s="4"/>
      <c r="CAT87" s="4"/>
      <c r="CAU87" s="4"/>
      <c r="CAV87" s="4"/>
      <c r="CAW87" s="4"/>
      <c r="CAX87" s="4"/>
      <c r="CAY87" s="4"/>
      <c r="CAZ87" s="4"/>
      <c r="CBA87" s="4"/>
      <c r="CBB87" s="4"/>
      <c r="CBC87" s="4"/>
      <c r="CBD87" s="4"/>
      <c r="CBE87" s="4"/>
      <c r="CBF87" s="4"/>
      <c r="CBG87" s="4"/>
      <c r="CBH87" s="4"/>
      <c r="CBI87" s="4"/>
      <c r="CBJ87" s="4"/>
      <c r="CBK87" s="4"/>
      <c r="CBL87" s="4"/>
      <c r="CBM87" s="4"/>
      <c r="CBN87" s="4"/>
      <c r="CBO87" s="4"/>
      <c r="CBP87" s="4"/>
      <c r="CBQ87" s="4"/>
      <c r="CBR87" s="4"/>
      <c r="CBS87" s="4"/>
      <c r="CBT87" s="4"/>
      <c r="CBU87" s="4"/>
      <c r="CBV87" s="4"/>
      <c r="CBW87" s="4"/>
      <c r="CBX87" s="4"/>
      <c r="CBY87" s="4"/>
      <c r="CBZ87" s="4"/>
      <c r="CCA87" s="4"/>
      <c r="CCB87" s="4"/>
      <c r="CCC87" s="4"/>
      <c r="CCD87" s="4"/>
      <c r="CCE87" s="4"/>
      <c r="CCF87" s="4"/>
      <c r="CCG87" s="4"/>
      <c r="CCH87" s="4"/>
      <c r="CCI87" s="4"/>
      <c r="CCJ87" s="4"/>
      <c r="CCK87" s="4"/>
      <c r="CCL87" s="4"/>
      <c r="CCM87" s="4"/>
      <c r="CCN87" s="4"/>
      <c r="CCO87" s="4"/>
      <c r="CCP87" s="4"/>
      <c r="CCQ87" s="4"/>
      <c r="CCR87" s="4"/>
      <c r="CCS87" s="4"/>
      <c r="CCT87" s="4"/>
      <c r="CCU87" s="4"/>
      <c r="CCV87" s="4"/>
      <c r="CCW87" s="4"/>
      <c r="CCX87" s="4"/>
      <c r="CCY87" s="4"/>
      <c r="CCZ87" s="4"/>
      <c r="CDA87" s="4"/>
      <c r="CDB87" s="4"/>
      <c r="CDC87" s="4"/>
      <c r="CDD87" s="4"/>
      <c r="CDE87" s="4"/>
      <c r="CDF87" s="4"/>
      <c r="CDG87" s="4"/>
      <c r="CDH87" s="4"/>
      <c r="CDI87" s="4"/>
      <c r="CDJ87" s="4"/>
      <c r="CDK87" s="4"/>
      <c r="CDL87" s="4"/>
      <c r="CDM87" s="4"/>
      <c r="CDN87" s="4"/>
      <c r="CDO87" s="4"/>
      <c r="CDP87" s="4"/>
      <c r="CDQ87" s="4"/>
      <c r="CDR87" s="4"/>
      <c r="CDS87" s="4"/>
      <c r="CDT87" s="4"/>
      <c r="CDU87" s="4"/>
      <c r="CDV87" s="4"/>
      <c r="CDW87" s="4"/>
      <c r="CDX87" s="4"/>
      <c r="CDY87" s="4"/>
      <c r="CDZ87" s="4"/>
      <c r="CEA87" s="4"/>
      <c r="CEB87" s="4"/>
      <c r="CEC87" s="4"/>
      <c r="CED87" s="4"/>
      <c r="CEE87" s="4"/>
      <c r="CEF87" s="4"/>
      <c r="CEG87" s="4"/>
      <c r="CEH87" s="4"/>
      <c r="CEI87" s="4"/>
      <c r="CEJ87" s="4"/>
      <c r="CEK87" s="4"/>
      <c r="CEL87" s="4"/>
      <c r="CEM87" s="4"/>
      <c r="CEN87" s="4"/>
      <c r="CEO87" s="4"/>
      <c r="CEP87" s="4"/>
      <c r="CEQ87" s="4"/>
      <c r="CER87" s="4"/>
      <c r="CES87" s="4"/>
      <c r="CET87" s="4"/>
      <c r="CEU87" s="4"/>
      <c r="CEV87" s="4"/>
      <c r="CEW87" s="4"/>
      <c r="CEX87" s="4"/>
      <c r="CEY87" s="4"/>
      <c r="CEZ87" s="4"/>
      <c r="CFA87" s="4"/>
      <c r="CFB87" s="4"/>
      <c r="CFC87" s="4"/>
      <c r="CFD87" s="4"/>
      <c r="CFE87" s="4"/>
      <c r="CFF87" s="4"/>
      <c r="CFG87" s="4"/>
      <c r="CFH87" s="4"/>
      <c r="CFI87" s="4"/>
      <c r="CFJ87" s="4"/>
      <c r="CFK87" s="4"/>
      <c r="CFL87" s="4"/>
      <c r="CFM87" s="4"/>
      <c r="CFN87" s="4"/>
      <c r="CFO87" s="4"/>
      <c r="CFP87" s="4"/>
      <c r="CFQ87" s="4"/>
      <c r="CFR87" s="4"/>
      <c r="CFS87" s="4"/>
      <c r="CFT87" s="4"/>
      <c r="CFU87" s="4"/>
      <c r="CFV87" s="4"/>
      <c r="CFW87" s="4"/>
      <c r="CFX87" s="4"/>
      <c r="CFY87" s="4"/>
      <c r="CFZ87" s="4"/>
      <c r="CGA87" s="4"/>
      <c r="CGB87" s="4"/>
      <c r="CGC87" s="4"/>
      <c r="CGD87" s="4"/>
      <c r="CGE87" s="4"/>
      <c r="CGF87" s="4"/>
      <c r="CGG87" s="4"/>
      <c r="CGH87" s="4"/>
      <c r="CGI87" s="4"/>
      <c r="CGJ87" s="4"/>
      <c r="CGK87" s="4"/>
      <c r="CGL87" s="4"/>
      <c r="CGM87" s="4"/>
      <c r="CGN87" s="4"/>
      <c r="CGO87" s="4"/>
      <c r="CGP87" s="4"/>
      <c r="CGQ87" s="4"/>
      <c r="CGR87" s="4"/>
      <c r="CGS87" s="4"/>
      <c r="CGT87" s="4"/>
      <c r="CGU87" s="4"/>
      <c r="CGV87" s="4"/>
      <c r="CGW87" s="4"/>
      <c r="CGX87" s="4"/>
      <c r="CGY87" s="4"/>
      <c r="CGZ87" s="4"/>
      <c r="CHA87" s="4"/>
      <c r="CHB87" s="4"/>
      <c r="CHC87" s="4"/>
      <c r="CHD87" s="4"/>
      <c r="CHE87" s="4"/>
      <c r="CHF87" s="4"/>
      <c r="CHG87" s="4"/>
      <c r="CHH87" s="4"/>
      <c r="CHI87" s="4"/>
      <c r="CHJ87" s="4"/>
      <c r="CHK87" s="4"/>
      <c r="CHL87" s="4"/>
      <c r="CHM87" s="4"/>
      <c r="CHN87" s="4"/>
      <c r="CHO87" s="4"/>
      <c r="CHP87" s="4"/>
      <c r="CHQ87" s="4"/>
      <c r="CHR87" s="4"/>
      <c r="CHS87" s="4"/>
      <c r="CHT87" s="4"/>
      <c r="CHU87" s="4"/>
      <c r="CHV87" s="4"/>
      <c r="CHW87" s="4"/>
      <c r="CHX87" s="4"/>
      <c r="CHY87" s="4"/>
      <c r="CHZ87" s="4"/>
      <c r="CIA87" s="4"/>
      <c r="CIB87" s="4"/>
      <c r="CIC87" s="4"/>
      <c r="CID87" s="4"/>
      <c r="CIE87" s="4"/>
      <c r="CIF87" s="4"/>
      <c r="CIG87" s="4"/>
      <c r="CIH87" s="4"/>
      <c r="CII87" s="4"/>
      <c r="CIJ87" s="4"/>
      <c r="CIK87" s="4"/>
      <c r="CIL87" s="4"/>
      <c r="CIM87" s="4"/>
      <c r="CIN87" s="4"/>
      <c r="CIO87" s="4"/>
      <c r="CIP87" s="4"/>
      <c r="CIQ87" s="4"/>
      <c r="CIR87" s="4"/>
      <c r="CIS87" s="4"/>
      <c r="CIT87" s="4"/>
      <c r="CIU87" s="4"/>
      <c r="CIV87" s="4"/>
      <c r="CIW87" s="4"/>
      <c r="CIX87" s="4"/>
      <c r="CIY87" s="4"/>
      <c r="CIZ87" s="4"/>
      <c r="CJA87" s="4"/>
      <c r="CJB87" s="4"/>
      <c r="CJC87" s="4"/>
      <c r="CJD87" s="4"/>
      <c r="CJE87" s="4"/>
      <c r="CJF87" s="4"/>
      <c r="CJG87" s="4"/>
      <c r="CJH87" s="4"/>
      <c r="CJI87" s="4"/>
      <c r="CJJ87" s="4"/>
      <c r="CJK87" s="4"/>
      <c r="CJL87" s="4"/>
      <c r="CJM87" s="4"/>
      <c r="CJN87" s="4"/>
      <c r="CJO87" s="4"/>
      <c r="CJP87" s="4"/>
      <c r="CJQ87" s="4"/>
      <c r="CJR87" s="4"/>
      <c r="CJS87" s="4"/>
      <c r="CJT87" s="4"/>
      <c r="CJU87" s="4"/>
      <c r="CJV87" s="4"/>
      <c r="CJW87" s="4"/>
      <c r="CJX87" s="4"/>
      <c r="CJY87" s="4"/>
      <c r="CJZ87" s="4"/>
      <c r="CKA87" s="4"/>
      <c r="CKB87" s="4"/>
      <c r="CKC87" s="4"/>
      <c r="CKD87" s="4"/>
      <c r="CKE87" s="4"/>
      <c r="CKF87" s="4"/>
      <c r="CKG87" s="4"/>
      <c r="CKH87" s="4"/>
      <c r="CKI87" s="4"/>
      <c r="CKJ87" s="4"/>
      <c r="CKK87" s="4"/>
      <c r="CKL87" s="4"/>
      <c r="CKM87" s="4"/>
      <c r="CKN87" s="4"/>
      <c r="CKO87" s="4"/>
      <c r="CKP87" s="4"/>
      <c r="CKQ87" s="4"/>
      <c r="CKR87" s="4"/>
      <c r="CKS87" s="4"/>
      <c r="CKT87" s="4"/>
      <c r="CKU87" s="4"/>
      <c r="CKV87" s="4"/>
      <c r="CKW87" s="4"/>
      <c r="CKX87" s="4"/>
      <c r="CKY87" s="4"/>
      <c r="CKZ87" s="4"/>
      <c r="CLA87" s="4"/>
      <c r="CLB87" s="4"/>
      <c r="CLC87" s="4"/>
      <c r="CLD87" s="4"/>
      <c r="CLE87" s="4"/>
      <c r="CLF87" s="4"/>
      <c r="CLG87" s="4"/>
      <c r="CLH87" s="4"/>
      <c r="CLI87" s="4"/>
      <c r="CLJ87" s="4"/>
      <c r="CLK87" s="4"/>
      <c r="CLL87" s="4"/>
      <c r="CLM87" s="4"/>
      <c r="CLN87" s="4"/>
      <c r="CLO87" s="4"/>
      <c r="CLP87" s="4"/>
      <c r="CLQ87" s="4"/>
      <c r="CLR87" s="4"/>
      <c r="CLS87" s="4"/>
      <c r="CLT87" s="4"/>
      <c r="CLU87" s="4"/>
      <c r="CLV87" s="4"/>
      <c r="CLW87" s="4"/>
      <c r="CLX87" s="4"/>
      <c r="CLY87" s="4"/>
      <c r="CLZ87" s="4"/>
      <c r="CMA87" s="4"/>
      <c r="CMB87" s="4"/>
      <c r="CMC87" s="4"/>
      <c r="CMD87" s="4"/>
      <c r="CME87" s="4"/>
      <c r="CMF87" s="4"/>
      <c r="CMG87" s="4"/>
      <c r="CMH87" s="4"/>
      <c r="CMI87" s="4"/>
      <c r="CMJ87" s="4"/>
      <c r="CMK87" s="4"/>
      <c r="CML87" s="4"/>
      <c r="CMM87" s="4"/>
      <c r="CMN87" s="4"/>
      <c r="CMO87" s="4"/>
      <c r="CMP87" s="4"/>
      <c r="CMQ87" s="4"/>
      <c r="CMR87" s="4"/>
      <c r="CMS87" s="4"/>
      <c r="CMT87" s="4"/>
      <c r="CMU87" s="4"/>
      <c r="CMV87" s="4"/>
      <c r="CMW87" s="4"/>
      <c r="CMX87" s="4"/>
      <c r="CMY87" s="4"/>
      <c r="CMZ87" s="4"/>
      <c r="CNA87" s="4"/>
      <c r="CNB87" s="4"/>
      <c r="CNC87" s="4"/>
      <c r="CND87" s="4"/>
      <c r="CNE87" s="4"/>
      <c r="CNF87" s="4"/>
      <c r="CNG87" s="4"/>
      <c r="CNH87" s="4"/>
      <c r="CNI87" s="4"/>
      <c r="CNJ87" s="4"/>
      <c r="CNK87" s="4"/>
      <c r="CNL87" s="4"/>
      <c r="CNM87" s="4"/>
      <c r="CNN87" s="4"/>
      <c r="CNO87" s="4"/>
      <c r="CNP87" s="4"/>
      <c r="CNQ87" s="4"/>
      <c r="CNR87" s="4"/>
      <c r="CNS87" s="4"/>
      <c r="CNT87" s="4"/>
      <c r="CNU87" s="4"/>
      <c r="CNV87" s="4"/>
      <c r="CNW87" s="4"/>
      <c r="CNX87" s="4"/>
      <c r="CNY87" s="4"/>
      <c r="CNZ87" s="4"/>
      <c r="COA87" s="4"/>
      <c r="COB87" s="4"/>
      <c r="COC87" s="4"/>
      <c r="COD87" s="4"/>
      <c r="COE87" s="4"/>
      <c r="COF87" s="4"/>
      <c r="COG87" s="4"/>
      <c r="COH87" s="4"/>
      <c r="COI87" s="4"/>
      <c r="COJ87" s="4"/>
      <c r="COK87" s="4"/>
      <c r="COL87" s="4"/>
      <c r="COM87" s="4"/>
      <c r="CON87" s="4"/>
      <c r="COO87" s="4"/>
      <c r="COP87" s="4"/>
      <c r="COQ87" s="4"/>
      <c r="COR87" s="4"/>
      <c r="COS87" s="4"/>
      <c r="COT87" s="4"/>
      <c r="COU87" s="4"/>
      <c r="COV87" s="4"/>
      <c r="COW87" s="4"/>
      <c r="COX87" s="4"/>
      <c r="COY87" s="4"/>
      <c r="COZ87" s="4"/>
      <c r="CPA87" s="4"/>
      <c r="CPB87" s="4"/>
      <c r="CPC87" s="4"/>
      <c r="CPD87" s="4"/>
      <c r="CPE87" s="4"/>
      <c r="CPF87" s="4"/>
      <c r="CPG87" s="4"/>
      <c r="CPH87" s="4"/>
      <c r="CPI87" s="4"/>
      <c r="CPJ87" s="4"/>
      <c r="CPK87" s="4"/>
      <c r="CPL87" s="4"/>
      <c r="CPM87" s="4"/>
      <c r="CPN87" s="4"/>
      <c r="CPO87" s="4"/>
      <c r="CPP87" s="4"/>
      <c r="CPQ87" s="4"/>
      <c r="CPR87" s="4"/>
      <c r="CPS87" s="4"/>
      <c r="CPT87" s="4"/>
      <c r="CPU87" s="4"/>
      <c r="CPV87" s="4"/>
      <c r="CPW87" s="4"/>
      <c r="CPX87" s="4"/>
      <c r="CPY87" s="4"/>
      <c r="CPZ87" s="4"/>
      <c r="CQA87" s="4"/>
      <c r="CQB87" s="4"/>
      <c r="CQC87" s="4"/>
      <c r="CQD87" s="4"/>
      <c r="CQE87" s="4"/>
      <c r="CQF87" s="4"/>
      <c r="CQG87" s="4"/>
      <c r="CQH87" s="4"/>
      <c r="CQI87" s="4"/>
      <c r="CQJ87" s="4"/>
      <c r="CQK87" s="4"/>
      <c r="CQL87" s="4"/>
      <c r="CQM87" s="4"/>
      <c r="CQN87" s="4"/>
      <c r="CQO87" s="4"/>
      <c r="CQP87" s="4"/>
      <c r="CQQ87" s="4"/>
      <c r="CQR87" s="4"/>
      <c r="CQS87" s="4"/>
      <c r="CQT87" s="4"/>
      <c r="CQU87" s="4"/>
      <c r="CQV87" s="4"/>
      <c r="CQW87" s="4"/>
      <c r="CQX87" s="4"/>
      <c r="CQY87" s="4"/>
      <c r="CQZ87" s="4"/>
      <c r="CRA87" s="4"/>
      <c r="CRB87" s="4"/>
      <c r="CRC87" s="4"/>
      <c r="CRD87" s="4"/>
      <c r="CRE87" s="4"/>
      <c r="CRF87" s="4"/>
      <c r="CRG87" s="4"/>
      <c r="CRH87" s="4"/>
      <c r="CRI87" s="4"/>
      <c r="CRJ87" s="4"/>
      <c r="CRK87" s="4"/>
      <c r="CRL87" s="4"/>
      <c r="CRM87" s="4"/>
      <c r="CRN87" s="4"/>
      <c r="CRO87" s="4"/>
      <c r="CRP87" s="4"/>
      <c r="CRQ87" s="4"/>
      <c r="CRR87" s="4"/>
      <c r="CRS87" s="4"/>
      <c r="CRT87" s="4"/>
      <c r="CRU87" s="4"/>
      <c r="CRV87" s="4"/>
      <c r="CRW87" s="4"/>
      <c r="CRX87" s="4"/>
      <c r="CRY87" s="4"/>
      <c r="CRZ87" s="4"/>
      <c r="CSA87" s="4"/>
      <c r="CSB87" s="4"/>
      <c r="CSC87" s="4"/>
      <c r="CSD87" s="4"/>
      <c r="CSE87" s="4"/>
      <c r="CSF87" s="4"/>
      <c r="CSG87" s="4"/>
      <c r="CSH87" s="4"/>
      <c r="CSI87" s="4"/>
      <c r="CSJ87" s="4"/>
      <c r="CSK87" s="4"/>
      <c r="CSL87" s="4"/>
      <c r="CSM87" s="4"/>
      <c r="CSN87" s="4"/>
      <c r="CSO87" s="4"/>
      <c r="CSP87" s="4"/>
      <c r="CSQ87" s="4"/>
      <c r="CSR87" s="4"/>
      <c r="CSS87" s="4"/>
      <c r="CST87" s="4"/>
      <c r="CSU87" s="4"/>
      <c r="CSV87" s="4"/>
      <c r="CSW87" s="4"/>
      <c r="CSX87" s="4"/>
      <c r="CSY87" s="4"/>
      <c r="CSZ87" s="4"/>
      <c r="CTA87" s="4"/>
      <c r="CTB87" s="4"/>
      <c r="CTC87" s="4"/>
      <c r="CTD87" s="4"/>
      <c r="CTE87" s="4"/>
      <c r="CTF87" s="4"/>
      <c r="CTG87" s="4"/>
      <c r="CTH87" s="4"/>
      <c r="CTI87" s="4"/>
      <c r="CTJ87" s="4"/>
      <c r="CTK87" s="4"/>
      <c r="CTL87" s="4"/>
      <c r="CTM87" s="4"/>
      <c r="CTN87" s="4"/>
      <c r="CTO87" s="4"/>
      <c r="CTP87" s="4"/>
      <c r="CTQ87" s="4"/>
      <c r="CTR87" s="4"/>
      <c r="CTS87" s="4"/>
      <c r="CTT87" s="4"/>
      <c r="CTU87" s="4"/>
      <c r="CTV87" s="4"/>
      <c r="CTW87" s="4"/>
      <c r="CTX87" s="4"/>
      <c r="CTY87" s="4"/>
      <c r="CTZ87" s="4"/>
      <c r="CUA87" s="4"/>
      <c r="CUB87" s="4"/>
      <c r="CUC87" s="4"/>
      <c r="CUD87" s="4"/>
      <c r="CUE87" s="4"/>
      <c r="CUF87" s="4"/>
      <c r="CUG87" s="4"/>
      <c r="CUH87" s="4"/>
      <c r="CUI87" s="4"/>
      <c r="CUJ87" s="4"/>
      <c r="CUK87" s="4"/>
      <c r="CUL87" s="4"/>
      <c r="CUM87" s="4"/>
      <c r="CUN87" s="4"/>
      <c r="CUO87" s="4"/>
      <c r="CUP87" s="4"/>
      <c r="CUQ87" s="4"/>
      <c r="CUR87" s="4"/>
      <c r="CUS87" s="4"/>
      <c r="CUT87" s="4"/>
      <c r="CUU87" s="4"/>
      <c r="CUV87" s="4"/>
      <c r="CUW87" s="4"/>
      <c r="CUX87" s="4"/>
      <c r="CUY87" s="4"/>
      <c r="CUZ87" s="4"/>
      <c r="CVA87" s="4"/>
      <c r="CVB87" s="4"/>
      <c r="CVC87" s="4"/>
      <c r="CVD87" s="4"/>
      <c r="CVE87" s="4"/>
      <c r="CVF87" s="4"/>
      <c r="CVG87" s="4"/>
      <c r="CVH87" s="4"/>
      <c r="CVI87" s="4"/>
      <c r="CVJ87" s="4"/>
      <c r="CVK87" s="4"/>
      <c r="CVL87" s="4"/>
      <c r="CVM87" s="4"/>
      <c r="CVN87" s="4"/>
      <c r="CVO87" s="4"/>
      <c r="CVP87" s="4"/>
      <c r="CVQ87" s="4"/>
      <c r="CVR87" s="4"/>
      <c r="CVS87" s="4"/>
      <c r="CVT87" s="4"/>
      <c r="CVU87" s="4"/>
      <c r="CVV87" s="4"/>
      <c r="CVW87" s="4"/>
      <c r="CVX87" s="4"/>
      <c r="CVY87" s="4"/>
      <c r="CVZ87" s="4"/>
      <c r="CWA87" s="4"/>
      <c r="CWB87" s="4"/>
      <c r="CWC87" s="4"/>
      <c r="CWD87" s="4"/>
      <c r="CWE87" s="4"/>
      <c r="CWF87" s="4"/>
      <c r="CWG87" s="4"/>
      <c r="CWH87" s="4"/>
      <c r="CWI87" s="4"/>
      <c r="CWJ87" s="4"/>
      <c r="CWK87" s="4"/>
      <c r="CWL87" s="4"/>
      <c r="CWM87" s="4"/>
      <c r="CWN87" s="4"/>
      <c r="CWO87" s="4"/>
      <c r="CWP87" s="4"/>
      <c r="CWQ87" s="4"/>
      <c r="CWR87" s="4"/>
      <c r="CWS87" s="4"/>
      <c r="CWT87" s="4"/>
      <c r="CWU87" s="4"/>
      <c r="CWV87" s="4"/>
      <c r="CWW87" s="4"/>
      <c r="CWX87" s="4"/>
      <c r="CWY87" s="4"/>
      <c r="CWZ87" s="4"/>
      <c r="CXA87" s="4"/>
      <c r="CXB87" s="4"/>
      <c r="CXC87" s="4"/>
      <c r="CXD87" s="4"/>
      <c r="CXE87" s="4"/>
      <c r="CXF87" s="4"/>
      <c r="CXG87" s="4"/>
      <c r="CXH87" s="4"/>
      <c r="CXI87" s="4"/>
      <c r="CXJ87" s="4"/>
      <c r="CXK87" s="4"/>
      <c r="CXL87" s="4"/>
      <c r="CXM87" s="4"/>
      <c r="CXN87" s="4"/>
      <c r="CXO87" s="4"/>
      <c r="CXP87" s="4"/>
      <c r="CXQ87" s="4"/>
      <c r="CXR87" s="4"/>
      <c r="CXS87" s="4"/>
      <c r="CXT87" s="4"/>
      <c r="CXU87" s="4"/>
      <c r="CXV87" s="4"/>
      <c r="CXW87" s="4"/>
      <c r="CXX87" s="4"/>
      <c r="CXY87" s="4"/>
      <c r="CXZ87" s="4"/>
      <c r="CYA87" s="4"/>
      <c r="CYB87" s="4"/>
      <c r="CYC87" s="4"/>
      <c r="CYD87" s="4"/>
      <c r="CYE87" s="4"/>
      <c r="CYF87" s="4"/>
      <c r="CYG87" s="4"/>
      <c r="CYH87" s="4"/>
      <c r="CYI87" s="4"/>
      <c r="CYJ87" s="4"/>
      <c r="CYK87" s="4"/>
      <c r="CYL87" s="4"/>
      <c r="CYM87" s="4"/>
      <c r="CYN87" s="4"/>
      <c r="CYO87" s="4"/>
      <c r="CYP87" s="4"/>
      <c r="CYQ87" s="4"/>
      <c r="CYR87" s="4"/>
      <c r="CYS87" s="4"/>
      <c r="CYT87" s="4"/>
      <c r="CYU87" s="4"/>
      <c r="CYV87" s="4"/>
      <c r="CYW87" s="4"/>
      <c r="CYX87" s="4"/>
      <c r="CYY87" s="4"/>
      <c r="CYZ87" s="4"/>
      <c r="CZA87" s="4"/>
      <c r="CZB87" s="4"/>
      <c r="CZC87" s="4"/>
      <c r="CZD87" s="4"/>
      <c r="CZE87" s="4"/>
      <c r="CZF87" s="4"/>
      <c r="CZG87" s="4"/>
      <c r="CZH87" s="4"/>
      <c r="CZI87" s="4"/>
      <c r="CZJ87" s="4"/>
      <c r="CZK87" s="4"/>
      <c r="CZL87" s="4"/>
      <c r="CZM87" s="4"/>
      <c r="CZN87" s="4"/>
      <c r="CZO87" s="4"/>
      <c r="CZP87" s="4"/>
      <c r="CZQ87" s="4"/>
      <c r="CZR87" s="4"/>
      <c r="CZS87" s="4"/>
      <c r="CZT87" s="4"/>
      <c r="CZU87" s="4"/>
      <c r="CZV87" s="4"/>
      <c r="CZW87" s="4"/>
      <c r="CZX87" s="4"/>
      <c r="CZY87" s="4"/>
      <c r="CZZ87" s="4"/>
      <c r="DAA87" s="4"/>
      <c r="DAB87" s="4"/>
      <c r="DAC87" s="4"/>
      <c r="DAD87" s="4"/>
      <c r="DAE87" s="4"/>
      <c r="DAF87" s="4"/>
      <c r="DAG87" s="4"/>
      <c r="DAH87" s="4"/>
      <c r="DAI87" s="4"/>
      <c r="DAJ87" s="4"/>
      <c r="DAK87" s="4"/>
      <c r="DAL87" s="4"/>
      <c r="DAM87" s="4"/>
      <c r="DAN87" s="4"/>
      <c r="DAO87" s="4"/>
      <c r="DAP87" s="4"/>
      <c r="DAQ87" s="4"/>
      <c r="DAR87" s="4"/>
      <c r="DAS87" s="4"/>
      <c r="DAT87" s="4"/>
      <c r="DAU87" s="4"/>
      <c r="DAV87" s="4"/>
      <c r="DAW87" s="4"/>
      <c r="DAX87" s="4"/>
      <c r="DAY87" s="4"/>
      <c r="DAZ87" s="4"/>
      <c r="DBA87" s="4"/>
      <c r="DBB87" s="4"/>
      <c r="DBC87" s="4"/>
      <c r="DBD87" s="4"/>
      <c r="DBE87" s="4"/>
      <c r="DBF87" s="4"/>
      <c r="DBG87" s="4"/>
      <c r="DBH87" s="4"/>
      <c r="DBI87" s="4"/>
      <c r="DBJ87" s="4"/>
      <c r="DBK87" s="4"/>
      <c r="DBL87" s="4"/>
      <c r="DBM87" s="4"/>
      <c r="DBN87" s="4"/>
      <c r="DBO87" s="4"/>
      <c r="DBP87" s="4"/>
      <c r="DBQ87" s="4"/>
      <c r="DBR87" s="4"/>
      <c r="DBS87" s="4"/>
      <c r="DBT87" s="4"/>
      <c r="DBU87" s="4"/>
      <c r="DBV87" s="4"/>
      <c r="DBW87" s="4"/>
      <c r="DBX87" s="4"/>
      <c r="DBY87" s="4"/>
      <c r="DBZ87" s="4"/>
      <c r="DCA87" s="4"/>
      <c r="DCB87" s="4"/>
      <c r="DCC87" s="4"/>
      <c r="DCD87" s="4"/>
      <c r="DCE87" s="4"/>
      <c r="DCF87" s="4"/>
      <c r="DCG87" s="4"/>
      <c r="DCH87" s="4"/>
      <c r="DCI87" s="4"/>
      <c r="DCJ87" s="4"/>
      <c r="DCK87" s="4"/>
      <c r="DCL87" s="4"/>
      <c r="DCM87" s="4"/>
      <c r="DCN87" s="4"/>
      <c r="DCO87" s="4"/>
      <c r="DCP87" s="4"/>
      <c r="DCQ87" s="4"/>
      <c r="DCR87" s="4"/>
      <c r="DCS87" s="4"/>
      <c r="DCT87" s="4"/>
      <c r="DCU87" s="4"/>
      <c r="DCV87" s="4"/>
      <c r="DCW87" s="4"/>
      <c r="DCX87" s="4"/>
      <c r="DCY87" s="4"/>
      <c r="DCZ87" s="4"/>
      <c r="DDA87" s="4"/>
      <c r="DDB87" s="4"/>
      <c r="DDC87" s="4"/>
      <c r="DDD87" s="4"/>
      <c r="DDE87" s="4"/>
      <c r="DDF87" s="4"/>
      <c r="DDG87" s="4"/>
      <c r="DDH87" s="4"/>
      <c r="DDI87" s="4"/>
      <c r="DDJ87" s="4"/>
      <c r="DDK87" s="4"/>
      <c r="DDL87" s="4"/>
      <c r="DDM87" s="4"/>
      <c r="DDN87" s="4"/>
      <c r="DDO87" s="4"/>
      <c r="DDP87" s="4"/>
      <c r="DDQ87" s="4"/>
      <c r="DDR87" s="4"/>
      <c r="DDS87" s="4"/>
      <c r="DDT87" s="4"/>
      <c r="DDU87" s="4"/>
      <c r="DDV87" s="4"/>
      <c r="DDW87" s="4"/>
      <c r="DDX87" s="4"/>
      <c r="DDY87" s="4"/>
      <c r="DDZ87" s="4"/>
      <c r="DEA87" s="4"/>
      <c r="DEB87" s="4"/>
      <c r="DEC87" s="4"/>
      <c r="DED87" s="4"/>
      <c r="DEE87" s="4"/>
      <c r="DEF87" s="4"/>
      <c r="DEG87" s="4"/>
      <c r="DEH87" s="4"/>
      <c r="DEI87" s="4"/>
      <c r="DEJ87" s="4"/>
      <c r="DEK87" s="4"/>
      <c r="DEL87" s="4"/>
      <c r="DEM87" s="4"/>
      <c r="DEN87" s="4"/>
      <c r="DEO87" s="4"/>
      <c r="DEP87" s="4"/>
      <c r="DEQ87" s="4"/>
      <c r="DER87" s="4"/>
      <c r="DES87" s="4"/>
      <c r="DET87" s="4"/>
      <c r="DEU87" s="4"/>
      <c r="DEV87" s="4"/>
      <c r="DEW87" s="4"/>
      <c r="DEX87" s="4"/>
      <c r="DEY87" s="4"/>
      <c r="DEZ87" s="4"/>
      <c r="DFA87" s="4"/>
      <c r="DFB87" s="4"/>
      <c r="DFC87" s="4"/>
      <c r="DFD87" s="4"/>
      <c r="DFE87" s="4"/>
      <c r="DFF87" s="4"/>
      <c r="DFG87" s="4"/>
      <c r="DFH87" s="4"/>
      <c r="DFI87" s="4"/>
      <c r="DFJ87" s="4"/>
      <c r="DFK87" s="4"/>
      <c r="DFL87" s="4"/>
      <c r="DFM87" s="4"/>
      <c r="DFN87" s="4"/>
      <c r="DFO87" s="4"/>
      <c r="DFP87" s="4"/>
      <c r="DFQ87" s="4"/>
      <c r="DFR87" s="4"/>
      <c r="DFS87" s="4"/>
      <c r="DFT87" s="4"/>
      <c r="DFU87" s="4"/>
      <c r="DFV87" s="4"/>
      <c r="DFW87" s="4"/>
      <c r="DFX87" s="4"/>
      <c r="DFY87" s="4"/>
      <c r="DFZ87" s="4"/>
      <c r="DGA87" s="4"/>
      <c r="DGB87" s="4"/>
      <c r="DGC87" s="4"/>
      <c r="DGD87" s="4"/>
      <c r="DGE87" s="4"/>
      <c r="DGF87" s="4"/>
      <c r="DGG87" s="4"/>
      <c r="DGH87" s="4"/>
      <c r="DGI87" s="4"/>
      <c r="DGJ87" s="4"/>
      <c r="DGK87" s="4"/>
      <c r="DGL87" s="4"/>
      <c r="DGM87" s="4"/>
      <c r="DGN87" s="4"/>
      <c r="DGO87" s="4"/>
      <c r="DGP87" s="4"/>
      <c r="DGQ87" s="4"/>
      <c r="DGR87" s="4"/>
      <c r="DGS87" s="4"/>
      <c r="DGT87" s="4"/>
      <c r="DGU87" s="4"/>
      <c r="DGV87" s="4"/>
      <c r="DGW87" s="4"/>
      <c r="DGX87" s="4"/>
      <c r="DGY87" s="4"/>
      <c r="DGZ87" s="4"/>
      <c r="DHA87" s="4"/>
      <c r="DHB87" s="4"/>
      <c r="DHC87" s="4"/>
      <c r="DHD87" s="4"/>
      <c r="DHE87" s="4"/>
      <c r="DHF87" s="4"/>
      <c r="DHG87" s="4"/>
      <c r="DHH87" s="4"/>
      <c r="DHI87" s="4"/>
      <c r="DHJ87" s="4"/>
      <c r="DHK87" s="4"/>
      <c r="DHL87" s="4"/>
      <c r="DHM87" s="4"/>
      <c r="DHN87" s="4"/>
      <c r="DHO87" s="4"/>
      <c r="DHP87" s="4"/>
      <c r="DHQ87" s="4"/>
      <c r="DHR87" s="4"/>
      <c r="DHS87" s="4"/>
      <c r="DHT87" s="4"/>
      <c r="DHU87" s="4"/>
      <c r="DHV87" s="4"/>
      <c r="DHW87" s="4"/>
      <c r="DHX87" s="4"/>
      <c r="DHY87" s="4"/>
      <c r="DHZ87" s="4"/>
      <c r="DIA87" s="4"/>
      <c r="DIB87" s="4"/>
      <c r="DIC87" s="4"/>
      <c r="DID87" s="4"/>
      <c r="DIE87" s="4"/>
      <c r="DIF87" s="4"/>
      <c r="DIG87" s="4"/>
      <c r="DIH87" s="4"/>
      <c r="DII87" s="4"/>
      <c r="DIJ87" s="4"/>
      <c r="DIK87" s="4"/>
      <c r="DIL87" s="4"/>
      <c r="DIM87" s="4"/>
      <c r="DIN87" s="4"/>
      <c r="DIO87" s="4"/>
      <c r="DIP87" s="4"/>
      <c r="DIQ87" s="4"/>
      <c r="DIR87" s="4"/>
      <c r="DIS87" s="4"/>
      <c r="DIT87" s="4"/>
      <c r="DIU87" s="4"/>
      <c r="DIV87" s="4"/>
      <c r="DIW87" s="4"/>
      <c r="DIX87" s="4"/>
      <c r="DIY87" s="4"/>
      <c r="DIZ87" s="4"/>
      <c r="DJA87" s="4"/>
      <c r="DJB87" s="4"/>
      <c r="DJC87" s="4"/>
      <c r="DJD87" s="4"/>
      <c r="DJE87" s="4"/>
      <c r="DJF87" s="4"/>
      <c r="DJG87" s="4"/>
      <c r="DJH87" s="4"/>
      <c r="DJI87" s="4"/>
      <c r="DJJ87" s="4"/>
      <c r="DJK87" s="4"/>
      <c r="DJL87" s="4"/>
      <c r="DJM87" s="4"/>
      <c r="DJN87" s="4"/>
      <c r="DJO87" s="4"/>
      <c r="DJP87" s="4"/>
      <c r="DJQ87" s="4"/>
      <c r="DJR87" s="4"/>
      <c r="DJS87" s="4"/>
      <c r="DJT87" s="4"/>
      <c r="DJU87" s="4"/>
      <c r="DJV87" s="4"/>
      <c r="DJW87" s="4"/>
      <c r="DJX87" s="4"/>
      <c r="DJY87" s="4"/>
      <c r="DJZ87" s="4"/>
      <c r="DKA87" s="4"/>
      <c r="DKB87" s="4"/>
      <c r="DKC87" s="4"/>
      <c r="DKD87" s="4"/>
      <c r="DKE87" s="4"/>
      <c r="DKF87" s="4"/>
      <c r="DKG87" s="4"/>
      <c r="DKH87" s="4"/>
      <c r="DKI87" s="4"/>
      <c r="DKJ87" s="4"/>
      <c r="DKK87" s="4"/>
      <c r="DKL87" s="4"/>
      <c r="DKM87" s="4"/>
      <c r="DKN87" s="4"/>
      <c r="DKO87" s="4"/>
      <c r="DKP87" s="4"/>
      <c r="DKQ87" s="4"/>
      <c r="DKR87" s="4"/>
      <c r="DKS87" s="4"/>
      <c r="DKT87" s="4"/>
      <c r="DKU87" s="4"/>
      <c r="DKV87" s="4"/>
      <c r="DKW87" s="4"/>
      <c r="DKX87" s="4"/>
      <c r="DKY87" s="4"/>
      <c r="DKZ87" s="4"/>
      <c r="DLA87" s="4"/>
      <c r="DLB87" s="4"/>
      <c r="DLC87" s="4"/>
      <c r="DLD87" s="4"/>
      <c r="DLE87" s="4"/>
      <c r="DLF87" s="4"/>
      <c r="DLG87" s="4"/>
      <c r="DLH87" s="4"/>
      <c r="DLI87" s="4"/>
      <c r="DLJ87" s="4"/>
      <c r="DLK87" s="4"/>
      <c r="DLL87" s="4"/>
      <c r="DLM87" s="4"/>
      <c r="DLN87" s="4"/>
      <c r="DLO87" s="4"/>
      <c r="DLP87" s="4"/>
      <c r="DLQ87" s="4"/>
      <c r="DLR87" s="4"/>
      <c r="DLS87" s="4"/>
      <c r="DLT87" s="4"/>
      <c r="DLU87" s="4"/>
      <c r="DLV87" s="4"/>
      <c r="DLW87" s="4"/>
      <c r="DLX87" s="4"/>
      <c r="DLY87" s="4"/>
      <c r="DLZ87" s="4"/>
      <c r="DMA87" s="4"/>
      <c r="DMB87" s="4"/>
      <c r="DMC87" s="4"/>
      <c r="DMD87" s="4"/>
      <c r="DME87" s="4"/>
      <c r="DMF87" s="4"/>
      <c r="DMG87" s="4"/>
      <c r="DMH87" s="4"/>
      <c r="DMI87" s="4"/>
      <c r="DMJ87" s="4"/>
      <c r="DMK87" s="4"/>
      <c r="DML87" s="4"/>
      <c r="DMM87" s="4"/>
      <c r="DMN87" s="4"/>
      <c r="DMO87" s="4"/>
      <c r="DMP87" s="4"/>
      <c r="DMQ87" s="4"/>
      <c r="DMR87" s="4"/>
      <c r="DMS87" s="4"/>
      <c r="DMT87" s="4"/>
      <c r="DMU87" s="4"/>
      <c r="DMV87" s="4"/>
      <c r="DMW87" s="4"/>
      <c r="DMX87" s="4"/>
      <c r="DMY87" s="4"/>
      <c r="DMZ87" s="4"/>
      <c r="DNA87" s="4"/>
      <c r="DNB87" s="4"/>
      <c r="DNC87" s="4"/>
      <c r="DND87" s="4"/>
      <c r="DNE87" s="4"/>
      <c r="DNF87" s="4"/>
      <c r="DNG87" s="4"/>
      <c r="DNH87" s="4"/>
      <c r="DNI87" s="4"/>
      <c r="DNJ87" s="4"/>
      <c r="DNK87" s="4"/>
      <c r="DNL87" s="4"/>
      <c r="DNM87" s="4"/>
      <c r="DNN87" s="4"/>
      <c r="DNO87" s="4"/>
      <c r="DNP87" s="4"/>
      <c r="DNQ87" s="4"/>
      <c r="DNR87" s="4"/>
      <c r="DNS87" s="4"/>
      <c r="DNT87" s="4"/>
      <c r="DNU87" s="4"/>
      <c r="DNV87" s="4"/>
      <c r="DNW87" s="4"/>
      <c r="DNX87" s="4"/>
      <c r="DNY87" s="4"/>
      <c r="DNZ87" s="4"/>
      <c r="DOA87" s="4"/>
      <c r="DOB87" s="4"/>
      <c r="DOC87" s="4"/>
      <c r="DOD87" s="4"/>
      <c r="DOE87" s="4"/>
      <c r="DOF87" s="4"/>
      <c r="DOG87" s="4"/>
      <c r="DOH87" s="4"/>
      <c r="DOI87" s="4"/>
      <c r="DOJ87" s="4"/>
      <c r="DOK87" s="4"/>
      <c r="DOL87" s="4"/>
      <c r="DOM87" s="4"/>
      <c r="DON87" s="4"/>
      <c r="DOO87" s="4"/>
      <c r="DOP87" s="4"/>
      <c r="DOQ87" s="4"/>
      <c r="DOR87" s="4"/>
      <c r="DOS87" s="4"/>
      <c r="DOT87" s="4"/>
      <c r="DOU87" s="4"/>
      <c r="DOV87" s="4"/>
      <c r="DOW87" s="4"/>
      <c r="DOX87" s="4"/>
      <c r="DOY87" s="4"/>
      <c r="DOZ87" s="4"/>
      <c r="DPA87" s="4"/>
      <c r="DPB87" s="4"/>
      <c r="DPC87" s="4"/>
      <c r="DPD87" s="4"/>
      <c r="DPE87" s="4"/>
      <c r="DPF87" s="4"/>
      <c r="DPG87" s="4"/>
      <c r="DPH87" s="4"/>
      <c r="DPI87" s="4"/>
      <c r="DPJ87" s="4"/>
      <c r="DPK87" s="4"/>
      <c r="DPL87" s="4"/>
      <c r="DPM87" s="4"/>
      <c r="DPN87" s="4"/>
      <c r="DPO87" s="4"/>
      <c r="DPP87" s="4"/>
      <c r="DPQ87" s="4"/>
      <c r="DPR87" s="4"/>
      <c r="DPS87" s="4"/>
      <c r="DPT87" s="4"/>
      <c r="DPU87" s="4"/>
      <c r="DPV87" s="4"/>
      <c r="DPW87" s="4"/>
      <c r="DPX87" s="4"/>
      <c r="DPY87" s="4"/>
      <c r="DPZ87" s="4"/>
      <c r="DQA87" s="4"/>
      <c r="DQB87" s="4"/>
      <c r="DQC87" s="4"/>
      <c r="DQD87" s="4"/>
      <c r="DQE87" s="4"/>
      <c r="DQF87" s="4"/>
      <c r="DQG87" s="4"/>
      <c r="DQH87" s="4"/>
      <c r="DQI87" s="4"/>
      <c r="DQJ87" s="4"/>
      <c r="DQK87" s="4"/>
      <c r="DQL87" s="4"/>
      <c r="DQM87" s="4"/>
      <c r="DQN87" s="4"/>
      <c r="DQO87" s="4"/>
      <c r="DQP87" s="4"/>
      <c r="DQQ87" s="4"/>
      <c r="DQR87" s="4"/>
      <c r="DQS87" s="4"/>
      <c r="DQT87" s="4"/>
      <c r="DQU87" s="4"/>
      <c r="DQV87" s="4"/>
      <c r="DQW87" s="4"/>
      <c r="DQX87" s="4"/>
      <c r="DQY87" s="4"/>
      <c r="DQZ87" s="4"/>
      <c r="DRA87" s="4"/>
      <c r="DRB87" s="4"/>
      <c r="DRC87" s="4"/>
      <c r="DRD87" s="4"/>
      <c r="DRE87" s="4"/>
      <c r="DRF87" s="4"/>
      <c r="DRG87" s="4"/>
      <c r="DRH87" s="4"/>
      <c r="DRI87" s="4"/>
      <c r="DRJ87" s="4"/>
      <c r="DRK87" s="4"/>
      <c r="DRL87" s="4"/>
      <c r="DRM87" s="4"/>
      <c r="DRN87" s="4"/>
      <c r="DRO87" s="4"/>
      <c r="DRP87" s="4"/>
      <c r="DRQ87" s="4"/>
      <c r="DRR87" s="4"/>
      <c r="DRS87" s="4"/>
      <c r="DRT87" s="4"/>
      <c r="DRU87" s="4"/>
      <c r="DRV87" s="4"/>
      <c r="DRW87" s="4"/>
      <c r="DRX87" s="4"/>
      <c r="DRY87" s="4"/>
      <c r="DRZ87" s="4"/>
      <c r="DSA87" s="4"/>
      <c r="DSB87" s="4"/>
      <c r="DSC87" s="4"/>
      <c r="DSD87" s="4"/>
      <c r="DSE87" s="4"/>
      <c r="DSF87" s="4"/>
      <c r="DSG87" s="4"/>
      <c r="DSH87" s="4"/>
      <c r="DSI87" s="4"/>
      <c r="DSJ87" s="4"/>
      <c r="DSK87" s="4"/>
      <c r="DSL87" s="4"/>
      <c r="DSM87" s="4"/>
      <c r="DSN87" s="4"/>
      <c r="DSO87" s="4"/>
      <c r="DSP87" s="4"/>
      <c r="DSQ87" s="4"/>
      <c r="DSR87" s="4"/>
      <c r="DSS87" s="4"/>
      <c r="DST87" s="4"/>
      <c r="DSU87" s="4"/>
      <c r="DSV87" s="4"/>
      <c r="DSW87" s="4"/>
      <c r="DSX87" s="4"/>
      <c r="DSY87" s="4"/>
      <c r="DSZ87" s="4"/>
      <c r="DTA87" s="4"/>
      <c r="DTB87" s="4"/>
      <c r="DTC87" s="4"/>
      <c r="DTD87" s="4"/>
      <c r="DTE87" s="4"/>
      <c r="DTF87" s="4"/>
      <c r="DTG87" s="4"/>
      <c r="DTH87" s="4"/>
      <c r="DTI87" s="4"/>
      <c r="DTJ87" s="4"/>
      <c r="DTK87" s="4"/>
      <c r="DTL87" s="4"/>
      <c r="DTM87" s="4"/>
      <c r="DTN87" s="4"/>
      <c r="DTO87" s="4"/>
      <c r="DTP87" s="4"/>
      <c r="DTQ87" s="4"/>
      <c r="DTR87" s="4"/>
      <c r="DTS87" s="4"/>
      <c r="DTT87" s="4"/>
      <c r="DTU87" s="4"/>
      <c r="DTV87" s="4"/>
      <c r="DTW87" s="4"/>
      <c r="DTX87" s="4"/>
      <c r="DTY87" s="4"/>
      <c r="DTZ87" s="4"/>
      <c r="DUA87" s="4"/>
      <c r="DUB87" s="4"/>
      <c r="DUC87" s="4"/>
      <c r="DUD87" s="4"/>
      <c r="DUE87" s="4"/>
      <c r="DUF87" s="4"/>
      <c r="DUG87" s="4"/>
      <c r="DUH87" s="4"/>
      <c r="DUI87" s="4"/>
      <c r="DUJ87" s="4"/>
      <c r="DUK87" s="4"/>
      <c r="DUL87" s="4"/>
      <c r="DUM87" s="4"/>
      <c r="DUN87" s="4"/>
      <c r="DUO87" s="4"/>
      <c r="DUP87" s="4"/>
      <c r="DUQ87" s="4"/>
      <c r="DUR87" s="4"/>
      <c r="DUS87" s="4"/>
      <c r="DUT87" s="4"/>
      <c r="DUU87" s="4"/>
      <c r="DUV87" s="4"/>
      <c r="DUW87" s="4"/>
      <c r="DUX87" s="4"/>
      <c r="DUY87" s="4"/>
      <c r="DUZ87" s="4"/>
      <c r="DVA87" s="4"/>
      <c r="DVB87" s="4"/>
      <c r="DVC87" s="4"/>
      <c r="DVD87" s="4"/>
      <c r="DVE87" s="4"/>
      <c r="DVF87" s="4"/>
      <c r="DVG87" s="4"/>
      <c r="DVH87" s="4"/>
      <c r="DVI87" s="4"/>
      <c r="DVJ87" s="4"/>
      <c r="DVK87" s="4"/>
      <c r="DVL87" s="4"/>
      <c r="DVM87" s="4"/>
      <c r="DVN87" s="4"/>
      <c r="DVO87" s="4"/>
      <c r="DVP87" s="4"/>
      <c r="DVQ87" s="4"/>
      <c r="DVR87" s="4"/>
      <c r="DVS87" s="4"/>
      <c r="DVT87" s="4"/>
      <c r="DVU87" s="4"/>
      <c r="DVV87" s="4"/>
      <c r="DVW87" s="4"/>
      <c r="DVX87" s="4"/>
      <c r="DVY87" s="4"/>
      <c r="DVZ87" s="4"/>
      <c r="DWA87" s="4"/>
      <c r="DWB87" s="4"/>
      <c r="DWC87" s="4"/>
      <c r="DWD87" s="4"/>
      <c r="DWE87" s="4"/>
      <c r="DWF87" s="4"/>
      <c r="DWG87" s="4"/>
      <c r="DWH87" s="4"/>
      <c r="DWI87" s="4"/>
      <c r="DWJ87" s="4"/>
      <c r="DWK87" s="4"/>
      <c r="DWL87" s="4"/>
      <c r="DWM87" s="4"/>
      <c r="DWN87" s="4"/>
      <c r="DWO87" s="4"/>
      <c r="DWP87" s="4"/>
      <c r="DWQ87" s="4"/>
      <c r="DWR87" s="4"/>
      <c r="DWS87" s="4"/>
      <c r="DWT87" s="4"/>
      <c r="DWU87" s="4"/>
      <c r="DWV87" s="4"/>
      <c r="DWW87" s="4"/>
      <c r="DWX87" s="4"/>
      <c r="DWY87" s="4"/>
      <c r="DWZ87" s="4"/>
      <c r="DXA87" s="4"/>
      <c r="DXB87" s="4"/>
      <c r="DXC87" s="4"/>
      <c r="DXD87" s="4"/>
      <c r="DXE87" s="4"/>
      <c r="DXF87" s="4"/>
      <c r="DXG87" s="4"/>
      <c r="DXH87" s="4"/>
      <c r="DXI87" s="4"/>
      <c r="DXJ87" s="4"/>
      <c r="DXK87" s="4"/>
      <c r="DXL87" s="4"/>
      <c r="DXM87" s="4"/>
      <c r="DXN87" s="4"/>
      <c r="DXO87" s="4"/>
      <c r="DXP87" s="4"/>
      <c r="DXQ87" s="4"/>
      <c r="DXR87" s="4"/>
      <c r="DXS87" s="4"/>
      <c r="DXT87" s="4"/>
      <c r="DXU87" s="4"/>
      <c r="DXV87" s="4"/>
      <c r="DXW87" s="4"/>
      <c r="DXX87" s="4"/>
      <c r="DXY87" s="4"/>
      <c r="DXZ87" s="4"/>
      <c r="DYA87" s="4"/>
      <c r="DYB87" s="4"/>
      <c r="DYC87" s="4"/>
      <c r="DYD87" s="4"/>
      <c r="DYE87" s="4"/>
      <c r="DYF87" s="4"/>
      <c r="DYG87" s="4"/>
      <c r="DYH87" s="4"/>
      <c r="DYI87" s="4"/>
      <c r="DYJ87" s="4"/>
      <c r="DYK87" s="4"/>
      <c r="DYL87" s="4"/>
      <c r="DYM87" s="4"/>
      <c r="DYN87" s="4"/>
      <c r="DYO87" s="4"/>
      <c r="DYP87" s="4"/>
      <c r="DYQ87" s="4"/>
      <c r="DYR87" s="4"/>
      <c r="DYS87" s="4"/>
      <c r="DYT87" s="4"/>
      <c r="DYU87" s="4"/>
      <c r="DYV87" s="4"/>
      <c r="DYW87" s="4"/>
      <c r="DYX87" s="4"/>
      <c r="DYY87" s="4"/>
      <c r="DYZ87" s="4"/>
      <c r="DZA87" s="4"/>
      <c r="DZB87" s="4"/>
      <c r="DZC87" s="4"/>
      <c r="DZD87" s="4"/>
      <c r="DZE87" s="4"/>
      <c r="DZF87" s="4"/>
      <c r="DZG87" s="4"/>
      <c r="DZH87" s="4"/>
      <c r="DZI87" s="4"/>
      <c r="DZJ87" s="4"/>
      <c r="DZK87" s="4"/>
      <c r="DZL87" s="4"/>
      <c r="DZM87" s="4"/>
      <c r="DZN87" s="4"/>
      <c r="DZO87" s="4"/>
      <c r="DZP87" s="4"/>
      <c r="DZQ87" s="4"/>
      <c r="DZR87" s="4"/>
      <c r="DZS87" s="4"/>
      <c r="DZT87" s="4"/>
      <c r="DZU87" s="4"/>
      <c r="DZV87" s="4"/>
      <c r="DZW87" s="4"/>
      <c r="DZX87" s="4"/>
      <c r="DZY87" s="4"/>
      <c r="DZZ87" s="4"/>
      <c r="EAA87" s="4"/>
      <c r="EAB87" s="4"/>
      <c r="EAC87" s="4"/>
      <c r="EAD87" s="4"/>
      <c r="EAE87" s="4"/>
      <c r="EAF87" s="4"/>
      <c r="EAG87" s="4"/>
      <c r="EAH87" s="4"/>
      <c r="EAI87" s="4"/>
      <c r="EAJ87" s="4"/>
      <c r="EAK87" s="4"/>
      <c r="EAL87" s="4"/>
      <c r="EAM87" s="4"/>
      <c r="EAN87" s="4"/>
      <c r="EAO87" s="4"/>
      <c r="EAP87" s="4"/>
      <c r="EAQ87" s="4"/>
      <c r="EAR87" s="4"/>
      <c r="EAS87" s="4"/>
      <c r="EAT87" s="4"/>
      <c r="EAU87" s="4"/>
      <c r="EAV87" s="4"/>
      <c r="EAW87" s="4"/>
      <c r="EAX87" s="4"/>
      <c r="EAY87" s="4"/>
      <c r="EAZ87" s="4"/>
      <c r="EBA87" s="4"/>
      <c r="EBB87" s="4"/>
      <c r="EBC87" s="4"/>
      <c r="EBD87" s="4"/>
      <c r="EBE87" s="4"/>
      <c r="EBF87" s="4"/>
      <c r="EBG87" s="4"/>
      <c r="EBH87" s="4"/>
      <c r="EBI87" s="4"/>
      <c r="EBJ87" s="4"/>
      <c r="EBK87" s="4"/>
      <c r="EBL87" s="4"/>
      <c r="EBM87" s="4"/>
      <c r="EBN87" s="4"/>
      <c r="EBO87" s="4"/>
      <c r="EBP87" s="4"/>
      <c r="EBQ87" s="4"/>
      <c r="EBR87" s="4"/>
      <c r="EBS87" s="4"/>
      <c r="EBT87" s="4"/>
      <c r="EBU87" s="4"/>
      <c r="EBV87" s="4"/>
      <c r="EBW87" s="4"/>
      <c r="EBX87" s="4"/>
      <c r="EBY87" s="4"/>
      <c r="EBZ87" s="4"/>
      <c r="ECA87" s="4"/>
      <c r="ECB87" s="4"/>
      <c r="ECC87" s="4"/>
      <c r="ECD87" s="4"/>
      <c r="ECE87" s="4"/>
      <c r="ECF87" s="4"/>
      <c r="ECG87" s="4"/>
      <c r="ECH87" s="4"/>
      <c r="ECI87" s="4"/>
      <c r="ECJ87" s="4"/>
      <c r="ECK87" s="4"/>
      <c r="ECL87" s="4"/>
      <c r="ECM87" s="4"/>
      <c r="ECN87" s="4"/>
      <c r="ECO87" s="4"/>
      <c r="ECP87" s="4"/>
      <c r="ECQ87" s="4"/>
      <c r="ECR87" s="4"/>
      <c r="ECS87" s="4"/>
      <c r="ECT87" s="4"/>
      <c r="ECU87" s="4"/>
      <c r="ECV87" s="4"/>
      <c r="ECW87" s="4"/>
      <c r="ECX87" s="4"/>
      <c r="ECY87" s="4"/>
      <c r="ECZ87" s="4"/>
      <c r="EDA87" s="4"/>
      <c r="EDB87" s="4"/>
      <c r="EDC87" s="4"/>
      <c r="EDD87" s="4"/>
      <c r="EDE87" s="4"/>
      <c r="EDF87" s="4"/>
      <c r="EDG87" s="4"/>
      <c r="EDH87" s="4"/>
      <c r="EDI87" s="4"/>
      <c r="EDJ87" s="4"/>
      <c r="EDK87" s="4"/>
      <c r="EDL87" s="4"/>
      <c r="EDM87" s="4"/>
      <c r="EDN87" s="4"/>
      <c r="EDO87" s="4"/>
      <c r="EDP87" s="4"/>
      <c r="EDQ87" s="4"/>
      <c r="EDR87" s="4"/>
      <c r="EDS87" s="4"/>
      <c r="EDT87" s="4"/>
      <c r="EDU87" s="4"/>
      <c r="EDV87" s="4"/>
      <c r="EDW87" s="4"/>
      <c r="EDX87" s="4"/>
      <c r="EDY87" s="4"/>
      <c r="EDZ87" s="4"/>
      <c r="EEA87" s="4"/>
      <c r="EEB87" s="4"/>
      <c r="EEC87" s="4"/>
      <c r="EED87" s="4"/>
      <c r="EEE87" s="4"/>
      <c r="EEF87" s="4"/>
      <c r="EEG87" s="4"/>
      <c r="EEH87" s="4"/>
      <c r="EEI87" s="4"/>
      <c r="EEJ87" s="4"/>
      <c r="EEK87" s="4"/>
      <c r="EEL87" s="4"/>
      <c r="EEM87" s="4"/>
      <c r="EEN87" s="4"/>
      <c r="EEO87" s="4"/>
      <c r="EEP87" s="4"/>
      <c r="EEQ87" s="4"/>
      <c r="EER87" s="4"/>
      <c r="EES87" s="4"/>
      <c r="EET87" s="4"/>
      <c r="EEU87" s="4"/>
      <c r="EEV87" s="4"/>
      <c r="EEW87" s="4"/>
      <c r="EEX87" s="4"/>
      <c r="EEY87" s="4"/>
      <c r="EEZ87" s="4"/>
      <c r="EFA87" s="4"/>
      <c r="EFB87" s="4"/>
      <c r="EFC87" s="4"/>
      <c r="EFD87" s="4"/>
      <c r="EFE87" s="4"/>
      <c r="EFF87" s="4"/>
      <c r="EFG87" s="4"/>
      <c r="EFH87" s="4"/>
      <c r="EFI87" s="4"/>
      <c r="EFJ87" s="4"/>
      <c r="EFK87" s="4"/>
      <c r="EFL87" s="4"/>
      <c r="EFM87" s="4"/>
      <c r="EFN87" s="4"/>
      <c r="EFO87" s="4"/>
      <c r="EFP87" s="4"/>
      <c r="EFQ87" s="4"/>
      <c r="EFR87" s="4"/>
      <c r="EFS87" s="4"/>
      <c r="EFT87" s="4"/>
      <c r="EFU87" s="4"/>
      <c r="EFV87" s="4"/>
      <c r="EFW87" s="4"/>
      <c r="EFX87" s="4"/>
      <c r="EFY87" s="4"/>
      <c r="EFZ87" s="4"/>
      <c r="EGA87" s="4"/>
      <c r="EGB87" s="4"/>
      <c r="EGC87" s="4"/>
      <c r="EGD87" s="4"/>
      <c r="EGE87" s="4"/>
      <c r="EGF87" s="4"/>
      <c r="EGG87" s="4"/>
      <c r="EGH87" s="4"/>
      <c r="EGI87" s="4"/>
      <c r="EGJ87" s="4"/>
      <c r="EGK87" s="4"/>
      <c r="EGL87" s="4"/>
      <c r="EGM87" s="4"/>
      <c r="EGN87" s="4"/>
      <c r="EGO87" s="4"/>
      <c r="EGP87" s="4"/>
      <c r="EGQ87" s="4"/>
      <c r="EGR87" s="4"/>
      <c r="EGS87" s="4"/>
      <c r="EGT87" s="4"/>
      <c r="EGU87" s="4"/>
      <c r="EGV87" s="4"/>
      <c r="EGW87" s="4"/>
      <c r="EGX87" s="4"/>
      <c r="EGY87" s="4"/>
      <c r="EGZ87" s="4"/>
      <c r="EHA87" s="4"/>
      <c r="EHB87" s="4"/>
      <c r="EHC87" s="4"/>
      <c r="EHD87" s="4"/>
      <c r="EHE87" s="4"/>
      <c r="EHF87" s="4"/>
      <c r="EHG87" s="4"/>
      <c r="EHH87" s="4"/>
      <c r="EHI87" s="4"/>
      <c r="EHJ87" s="4"/>
      <c r="EHK87" s="4"/>
      <c r="EHL87" s="4"/>
      <c r="EHM87" s="4"/>
      <c r="EHN87" s="4"/>
      <c r="EHO87" s="4"/>
      <c r="EHP87" s="4"/>
      <c r="EHQ87" s="4"/>
      <c r="EHR87" s="4"/>
      <c r="EHS87" s="4"/>
      <c r="EHT87" s="4"/>
      <c r="EHU87" s="4"/>
      <c r="EHV87" s="4"/>
      <c r="EHW87" s="4"/>
      <c r="EHX87" s="4"/>
      <c r="EHY87" s="4"/>
      <c r="EHZ87" s="4"/>
      <c r="EIA87" s="4"/>
      <c r="EIB87" s="4"/>
      <c r="EIC87" s="4"/>
      <c r="EID87" s="4"/>
      <c r="EIE87" s="4"/>
      <c r="EIF87" s="4"/>
      <c r="EIG87" s="4"/>
      <c r="EIH87" s="4"/>
      <c r="EII87" s="4"/>
      <c r="EIJ87" s="4"/>
      <c r="EIK87" s="4"/>
      <c r="EIL87" s="4"/>
      <c r="EIM87" s="4"/>
      <c r="EIN87" s="4"/>
      <c r="EIO87" s="4"/>
      <c r="EIP87" s="4"/>
      <c r="EIQ87" s="4"/>
      <c r="EIR87" s="4"/>
      <c r="EIS87" s="4"/>
      <c r="EIT87" s="4"/>
      <c r="EIU87" s="4"/>
      <c r="EIV87" s="4"/>
      <c r="EIW87" s="4"/>
      <c r="EIX87" s="4"/>
      <c r="EIY87" s="4"/>
      <c r="EIZ87" s="4"/>
      <c r="EJA87" s="4"/>
      <c r="EJB87" s="4"/>
      <c r="EJC87" s="4"/>
      <c r="EJD87" s="4"/>
      <c r="EJE87" s="4"/>
      <c r="EJF87" s="4"/>
      <c r="EJG87" s="4"/>
      <c r="EJH87" s="4"/>
      <c r="EJI87" s="4"/>
      <c r="EJJ87" s="4"/>
      <c r="EJK87" s="4"/>
      <c r="EJL87" s="4"/>
      <c r="EJM87" s="4"/>
      <c r="EJN87" s="4"/>
      <c r="EJO87" s="4"/>
      <c r="EJP87" s="4"/>
      <c r="EJQ87" s="4"/>
      <c r="EJR87" s="4"/>
      <c r="EJS87" s="4"/>
      <c r="EJT87" s="4"/>
      <c r="EJU87" s="4"/>
      <c r="EJV87" s="4"/>
      <c r="EJW87" s="4"/>
      <c r="EJX87" s="4"/>
      <c r="EJY87" s="4"/>
      <c r="EJZ87" s="4"/>
      <c r="EKA87" s="4"/>
      <c r="EKB87" s="4"/>
      <c r="EKC87" s="4"/>
      <c r="EKD87" s="4"/>
      <c r="EKE87" s="4"/>
      <c r="EKF87" s="4"/>
      <c r="EKG87" s="4"/>
      <c r="EKH87" s="4"/>
      <c r="EKI87" s="4"/>
      <c r="EKJ87" s="4"/>
      <c r="EKK87" s="4"/>
      <c r="EKL87" s="4"/>
      <c r="EKM87" s="4"/>
      <c r="EKN87" s="4"/>
      <c r="EKO87" s="4"/>
      <c r="EKP87" s="4"/>
      <c r="EKQ87" s="4"/>
      <c r="EKR87" s="4"/>
      <c r="EKS87" s="4"/>
      <c r="EKT87" s="4"/>
      <c r="EKU87" s="4"/>
      <c r="EKV87" s="4"/>
      <c r="EKW87" s="4"/>
      <c r="EKX87" s="4"/>
      <c r="EKY87" s="4"/>
      <c r="EKZ87" s="4"/>
      <c r="ELA87" s="4"/>
      <c r="ELB87" s="4"/>
      <c r="ELC87" s="4"/>
      <c r="ELD87" s="4"/>
      <c r="ELE87" s="4"/>
      <c r="ELF87" s="4"/>
      <c r="ELG87" s="4"/>
      <c r="ELH87" s="4"/>
      <c r="ELI87" s="4"/>
      <c r="ELJ87" s="4"/>
      <c r="ELK87" s="4"/>
      <c r="ELL87" s="4"/>
      <c r="ELM87" s="4"/>
      <c r="ELN87" s="4"/>
      <c r="ELO87" s="4"/>
      <c r="ELP87" s="4"/>
      <c r="ELQ87" s="4"/>
      <c r="ELR87" s="4"/>
      <c r="ELS87" s="4"/>
      <c r="ELT87" s="4"/>
      <c r="ELU87" s="4"/>
      <c r="ELV87" s="4"/>
      <c r="ELW87" s="4"/>
      <c r="ELX87" s="4"/>
      <c r="ELY87" s="4"/>
      <c r="ELZ87" s="4"/>
      <c r="EMA87" s="4"/>
      <c r="EMB87" s="4"/>
      <c r="EMC87" s="4"/>
      <c r="EMD87" s="4"/>
      <c r="EME87" s="4"/>
      <c r="EMF87" s="4"/>
      <c r="EMG87" s="4"/>
      <c r="EMH87" s="4"/>
      <c r="EMI87" s="4"/>
      <c r="EMJ87" s="4"/>
      <c r="EMK87" s="4"/>
      <c r="EML87" s="4"/>
      <c r="EMM87" s="4"/>
      <c r="EMN87" s="4"/>
      <c r="EMO87" s="4"/>
      <c r="EMP87" s="4"/>
      <c r="EMQ87" s="4"/>
      <c r="EMR87" s="4"/>
      <c r="EMS87" s="4"/>
      <c r="EMT87" s="4"/>
      <c r="EMU87" s="4"/>
      <c r="EMV87" s="4"/>
      <c r="EMW87" s="4"/>
      <c r="EMX87" s="4"/>
      <c r="EMY87" s="4"/>
      <c r="EMZ87" s="4"/>
      <c r="ENA87" s="4"/>
      <c r="ENB87" s="4"/>
      <c r="ENC87" s="4"/>
      <c r="END87" s="4"/>
      <c r="ENE87" s="4"/>
      <c r="ENF87" s="4"/>
      <c r="ENG87" s="4"/>
      <c r="ENH87" s="4"/>
      <c r="ENI87" s="4"/>
      <c r="ENJ87" s="4"/>
      <c r="ENK87" s="4"/>
      <c r="ENL87" s="4"/>
      <c r="ENM87" s="4"/>
      <c r="ENN87" s="4"/>
      <c r="ENO87" s="4"/>
      <c r="ENP87" s="4"/>
      <c r="ENQ87" s="4"/>
      <c r="ENR87" s="4"/>
      <c r="ENS87" s="4"/>
      <c r="ENT87" s="4"/>
      <c r="ENU87" s="4"/>
      <c r="ENV87" s="4"/>
      <c r="ENW87" s="4"/>
      <c r="ENX87" s="4"/>
      <c r="ENY87" s="4"/>
      <c r="ENZ87" s="4"/>
      <c r="EOA87" s="4"/>
      <c r="EOB87" s="4"/>
      <c r="EOC87" s="4"/>
      <c r="EOD87" s="4"/>
      <c r="EOE87" s="4"/>
      <c r="EOF87" s="4"/>
      <c r="EOG87" s="4"/>
      <c r="EOH87" s="4"/>
      <c r="EOI87" s="4"/>
      <c r="EOJ87" s="4"/>
      <c r="EOK87" s="4"/>
      <c r="EOL87" s="4"/>
      <c r="EOM87" s="4"/>
      <c r="EON87" s="4"/>
      <c r="EOO87" s="4"/>
      <c r="EOP87" s="4"/>
      <c r="EOQ87" s="4"/>
      <c r="EOR87" s="4"/>
      <c r="EOS87" s="4"/>
      <c r="EOT87" s="4"/>
      <c r="EOU87" s="4"/>
      <c r="EOV87" s="4"/>
      <c r="EOW87" s="4"/>
      <c r="EOX87" s="4"/>
      <c r="EOY87" s="4"/>
      <c r="EOZ87" s="4"/>
      <c r="EPA87" s="4"/>
      <c r="EPB87" s="4"/>
      <c r="EPC87" s="4"/>
      <c r="EPD87" s="4"/>
      <c r="EPE87" s="4"/>
      <c r="EPF87" s="4"/>
      <c r="EPG87" s="4"/>
      <c r="EPH87" s="4"/>
      <c r="EPI87" s="4"/>
      <c r="EPJ87" s="4"/>
      <c r="EPK87" s="4"/>
      <c r="EPL87" s="4"/>
      <c r="EPM87" s="4"/>
      <c r="EPN87" s="4"/>
      <c r="EPO87" s="4"/>
      <c r="EPP87" s="4"/>
      <c r="EPQ87" s="4"/>
      <c r="EPR87" s="4"/>
      <c r="EPS87" s="4"/>
      <c r="EPT87" s="4"/>
      <c r="EPU87" s="4"/>
      <c r="EPV87" s="4"/>
      <c r="EPW87" s="4"/>
      <c r="EPX87" s="4"/>
      <c r="EPY87" s="4"/>
      <c r="EPZ87" s="4"/>
      <c r="EQA87" s="4"/>
      <c r="EQB87" s="4"/>
      <c r="EQC87" s="4"/>
      <c r="EQD87" s="4"/>
      <c r="EQE87" s="4"/>
      <c r="EQF87" s="4"/>
      <c r="EQG87" s="4"/>
      <c r="EQH87" s="4"/>
      <c r="EQI87" s="4"/>
      <c r="EQJ87" s="4"/>
      <c r="EQK87" s="4"/>
      <c r="EQL87" s="4"/>
      <c r="EQM87" s="4"/>
      <c r="EQN87" s="4"/>
      <c r="EQO87" s="4"/>
      <c r="EQP87" s="4"/>
      <c r="EQQ87" s="4"/>
      <c r="EQR87" s="4"/>
      <c r="EQS87" s="4"/>
      <c r="EQT87" s="4"/>
      <c r="EQU87" s="4"/>
      <c r="EQV87" s="4"/>
      <c r="EQW87" s="4"/>
      <c r="EQX87" s="4"/>
      <c r="EQY87" s="4"/>
      <c r="EQZ87" s="4"/>
      <c r="ERA87" s="4"/>
      <c r="ERB87" s="4"/>
      <c r="ERC87" s="4"/>
      <c r="ERD87" s="4"/>
      <c r="ERE87" s="4"/>
      <c r="ERF87" s="4"/>
      <c r="ERG87" s="4"/>
      <c r="ERH87" s="4"/>
      <c r="ERI87" s="4"/>
      <c r="ERJ87" s="4"/>
      <c r="ERK87" s="4"/>
      <c r="ERL87" s="4"/>
      <c r="ERM87" s="4"/>
      <c r="ERN87" s="4"/>
      <c r="ERO87" s="4"/>
      <c r="ERP87" s="4"/>
      <c r="ERQ87" s="4"/>
      <c r="ERR87" s="4"/>
      <c r="ERS87" s="4"/>
      <c r="ERT87" s="4"/>
      <c r="ERU87" s="4"/>
      <c r="ERV87" s="4"/>
      <c r="ERW87" s="4"/>
      <c r="ERX87" s="4"/>
      <c r="ERY87" s="4"/>
      <c r="ERZ87" s="4"/>
      <c r="ESA87" s="4"/>
      <c r="ESB87" s="4"/>
      <c r="ESC87" s="4"/>
      <c r="ESD87" s="4"/>
      <c r="ESE87" s="4"/>
      <c r="ESF87" s="4"/>
      <c r="ESG87" s="4"/>
      <c r="ESH87" s="4"/>
      <c r="ESI87" s="4"/>
      <c r="ESJ87" s="4"/>
      <c r="ESK87" s="4"/>
      <c r="ESL87" s="4"/>
      <c r="ESM87" s="4"/>
      <c r="ESN87" s="4"/>
      <c r="ESO87" s="4"/>
      <c r="ESP87" s="4"/>
      <c r="ESQ87" s="4"/>
      <c r="ESR87" s="4"/>
      <c r="ESS87" s="4"/>
      <c r="EST87" s="4"/>
      <c r="ESU87" s="4"/>
      <c r="ESV87" s="4"/>
      <c r="ESW87" s="4"/>
      <c r="ESX87" s="4"/>
      <c r="ESY87" s="4"/>
      <c r="ESZ87" s="4"/>
      <c r="ETA87" s="4"/>
      <c r="ETB87" s="4"/>
      <c r="ETC87" s="4"/>
      <c r="ETD87" s="4"/>
      <c r="ETE87" s="4"/>
      <c r="ETF87" s="4"/>
      <c r="ETG87" s="4"/>
      <c r="ETH87" s="4"/>
      <c r="ETI87" s="4"/>
      <c r="ETJ87" s="4"/>
      <c r="ETK87" s="4"/>
      <c r="ETL87" s="4"/>
      <c r="ETM87" s="4"/>
      <c r="ETN87" s="4"/>
      <c r="ETO87" s="4"/>
      <c r="ETP87" s="4"/>
      <c r="ETQ87" s="4"/>
      <c r="ETR87" s="4"/>
      <c r="ETS87" s="4"/>
      <c r="ETT87" s="4"/>
      <c r="ETU87" s="4"/>
      <c r="ETV87" s="4"/>
      <c r="ETW87" s="4"/>
      <c r="ETX87" s="4"/>
      <c r="ETY87" s="4"/>
      <c r="ETZ87" s="4"/>
      <c r="EUA87" s="4"/>
      <c r="EUB87" s="4"/>
      <c r="EUC87" s="4"/>
      <c r="EUD87" s="4"/>
      <c r="EUE87" s="4"/>
      <c r="EUF87" s="4"/>
      <c r="EUG87" s="4"/>
      <c r="EUH87" s="4"/>
      <c r="EUI87" s="4"/>
      <c r="EUJ87" s="4"/>
      <c r="EUK87" s="4"/>
      <c r="EUL87" s="4"/>
      <c r="EUM87" s="4"/>
      <c r="EUN87" s="4"/>
      <c r="EUO87" s="4"/>
      <c r="EUP87" s="4"/>
      <c r="EUQ87" s="4"/>
      <c r="EUR87" s="4"/>
      <c r="EUS87" s="4"/>
      <c r="EUT87" s="4"/>
      <c r="EUU87" s="4"/>
      <c r="EUV87" s="4"/>
      <c r="EUW87" s="4"/>
      <c r="EUX87" s="4"/>
      <c r="EUY87" s="4"/>
      <c r="EUZ87" s="4"/>
      <c r="EVA87" s="4"/>
      <c r="EVB87" s="4"/>
      <c r="EVC87" s="4"/>
      <c r="EVD87" s="4"/>
      <c r="EVE87" s="4"/>
      <c r="EVF87" s="4"/>
      <c r="EVG87" s="4"/>
      <c r="EVH87" s="4"/>
      <c r="EVI87" s="4"/>
      <c r="EVJ87" s="4"/>
      <c r="EVK87" s="4"/>
      <c r="EVL87" s="4"/>
      <c r="EVM87" s="4"/>
      <c r="EVN87" s="4"/>
      <c r="EVO87" s="4"/>
      <c r="EVP87" s="4"/>
      <c r="EVQ87" s="4"/>
      <c r="EVR87" s="4"/>
      <c r="EVS87" s="4"/>
      <c r="EVT87" s="4"/>
      <c r="EVU87" s="4"/>
      <c r="EVV87" s="4"/>
      <c r="EVW87" s="4"/>
      <c r="EVX87" s="4"/>
      <c r="EVY87" s="4"/>
      <c r="EVZ87" s="4"/>
      <c r="EWA87" s="4"/>
      <c r="EWB87" s="4"/>
      <c r="EWC87" s="4"/>
      <c r="EWD87" s="4"/>
      <c r="EWE87" s="4"/>
      <c r="EWF87" s="4"/>
      <c r="EWG87" s="4"/>
      <c r="EWH87" s="4"/>
      <c r="EWI87" s="4"/>
      <c r="EWJ87" s="4"/>
      <c r="EWK87" s="4"/>
      <c r="EWL87" s="4"/>
      <c r="EWM87" s="4"/>
      <c r="EWN87" s="4"/>
      <c r="EWO87" s="4"/>
      <c r="EWP87" s="4"/>
      <c r="EWQ87" s="4"/>
      <c r="EWR87" s="4"/>
      <c r="EWS87" s="4"/>
      <c r="EWT87" s="4"/>
      <c r="EWU87" s="4"/>
      <c r="EWV87" s="4"/>
      <c r="EWW87" s="4"/>
      <c r="EWX87" s="4"/>
      <c r="EWY87" s="4"/>
      <c r="EWZ87" s="4"/>
      <c r="EXA87" s="4"/>
      <c r="EXB87" s="4"/>
      <c r="EXC87" s="4"/>
      <c r="EXD87" s="4"/>
      <c r="EXE87" s="4"/>
      <c r="EXF87" s="4"/>
      <c r="EXG87" s="4"/>
      <c r="EXH87" s="4"/>
      <c r="EXI87" s="4"/>
      <c r="EXJ87" s="4"/>
      <c r="EXK87" s="4"/>
      <c r="EXL87" s="4"/>
      <c r="EXM87" s="4"/>
      <c r="EXN87" s="4"/>
      <c r="EXO87" s="4"/>
      <c r="EXP87" s="4"/>
      <c r="EXQ87" s="4"/>
      <c r="EXR87" s="4"/>
      <c r="EXS87" s="4"/>
      <c r="EXT87" s="4"/>
      <c r="EXU87" s="4"/>
      <c r="EXV87" s="4"/>
      <c r="EXW87" s="4"/>
      <c r="EXX87" s="4"/>
      <c r="EXY87" s="4"/>
      <c r="EXZ87" s="4"/>
      <c r="EYA87" s="4"/>
      <c r="EYB87" s="4"/>
      <c r="EYC87" s="4"/>
      <c r="EYD87" s="4"/>
      <c r="EYE87" s="4"/>
      <c r="EYF87" s="4"/>
      <c r="EYG87" s="4"/>
      <c r="EYH87" s="4"/>
      <c r="EYI87" s="4"/>
      <c r="EYJ87" s="4"/>
      <c r="EYK87" s="4"/>
      <c r="EYL87" s="4"/>
      <c r="EYM87" s="4"/>
      <c r="EYN87" s="4"/>
      <c r="EYO87" s="4"/>
      <c r="EYP87" s="4"/>
      <c r="EYQ87" s="4"/>
      <c r="EYR87" s="4"/>
      <c r="EYS87" s="4"/>
      <c r="EYT87" s="4"/>
      <c r="EYU87" s="4"/>
      <c r="EYV87" s="4"/>
      <c r="EYW87" s="4"/>
      <c r="EYX87" s="4"/>
      <c r="EYY87" s="4"/>
      <c r="EYZ87" s="4"/>
      <c r="EZA87" s="4"/>
      <c r="EZB87" s="4"/>
      <c r="EZC87" s="4"/>
      <c r="EZD87" s="4"/>
      <c r="EZE87" s="4"/>
      <c r="EZF87" s="4"/>
      <c r="EZG87" s="4"/>
      <c r="EZH87" s="4"/>
      <c r="EZI87" s="4"/>
      <c r="EZJ87" s="4"/>
      <c r="EZK87" s="4"/>
      <c r="EZL87" s="4"/>
      <c r="EZM87" s="4"/>
      <c r="EZN87" s="4"/>
      <c r="EZO87" s="4"/>
      <c r="EZP87" s="4"/>
      <c r="EZQ87" s="4"/>
      <c r="EZR87" s="4"/>
      <c r="EZS87" s="4"/>
      <c r="EZT87" s="4"/>
      <c r="EZU87" s="4"/>
      <c r="EZV87" s="4"/>
      <c r="EZW87" s="4"/>
      <c r="EZX87" s="4"/>
      <c r="EZY87" s="4"/>
      <c r="EZZ87" s="4"/>
      <c r="FAA87" s="4"/>
      <c r="FAB87" s="4"/>
      <c r="FAC87" s="4"/>
      <c r="FAD87" s="4"/>
      <c r="FAE87" s="4"/>
      <c r="FAF87" s="4"/>
      <c r="FAG87" s="4"/>
      <c r="FAH87" s="4"/>
      <c r="FAI87" s="4"/>
      <c r="FAJ87" s="4"/>
      <c r="FAK87" s="4"/>
      <c r="FAL87" s="4"/>
      <c r="FAM87" s="4"/>
      <c r="FAN87" s="4"/>
      <c r="FAO87" s="4"/>
      <c r="FAP87" s="4"/>
      <c r="FAQ87" s="4"/>
      <c r="FAR87" s="4"/>
      <c r="FAS87" s="4"/>
      <c r="FAT87" s="4"/>
      <c r="FAU87" s="4"/>
      <c r="FAV87" s="4"/>
      <c r="FAW87" s="4"/>
      <c r="FAX87" s="4"/>
      <c r="FAY87" s="4"/>
      <c r="FAZ87" s="4"/>
      <c r="FBA87" s="4"/>
      <c r="FBB87" s="4"/>
      <c r="FBC87" s="4"/>
      <c r="FBD87" s="4"/>
      <c r="FBE87" s="4"/>
      <c r="FBF87" s="4"/>
      <c r="FBG87" s="4"/>
      <c r="FBH87" s="4"/>
      <c r="FBI87" s="4"/>
      <c r="FBJ87" s="4"/>
      <c r="FBK87" s="4"/>
      <c r="FBL87" s="4"/>
      <c r="FBM87" s="4"/>
      <c r="FBN87" s="4"/>
      <c r="FBO87" s="4"/>
      <c r="FBP87" s="4"/>
      <c r="FBQ87" s="4"/>
      <c r="FBR87" s="4"/>
      <c r="FBS87" s="4"/>
      <c r="FBT87" s="4"/>
      <c r="FBU87" s="4"/>
      <c r="FBV87" s="4"/>
      <c r="FBW87" s="4"/>
      <c r="FBX87" s="4"/>
      <c r="FBY87" s="4"/>
      <c r="FBZ87" s="4"/>
      <c r="FCA87" s="4"/>
      <c r="FCB87" s="4"/>
      <c r="FCC87" s="4"/>
      <c r="FCD87" s="4"/>
      <c r="FCE87" s="4"/>
      <c r="FCF87" s="4"/>
      <c r="FCG87" s="4"/>
      <c r="FCH87" s="4"/>
      <c r="FCI87" s="4"/>
      <c r="FCJ87" s="4"/>
      <c r="FCK87" s="4"/>
      <c r="FCL87" s="4"/>
      <c r="FCM87" s="4"/>
      <c r="FCN87" s="4"/>
      <c r="FCO87" s="4"/>
      <c r="FCP87" s="4"/>
      <c r="FCQ87" s="4"/>
      <c r="FCR87" s="4"/>
      <c r="FCS87" s="4"/>
      <c r="FCT87" s="4"/>
      <c r="FCU87" s="4"/>
      <c r="FCV87" s="4"/>
      <c r="FCW87" s="4"/>
      <c r="FCX87" s="4"/>
      <c r="FCY87" s="4"/>
      <c r="FCZ87" s="4"/>
      <c r="FDA87" s="4"/>
      <c r="FDB87" s="4"/>
      <c r="FDC87" s="4"/>
      <c r="FDD87" s="4"/>
      <c r="FDE87" s="4"/>
      <c r="FDF87" s="4"/>
      <c r="FDG87" s="4"/>
      <c r="FDH87" s="4"/>
      <c r="FDI87" s="4"/>
      <c r="FDJ87" s="4"/>
      <c r="FDK87" s="4"/>
      <c r="FDL87" s="4"/>
      <c r="FDM87" s="4"/>
      <c r="FDN87" s="4"/>
      <c r="FDO87" s="4"/>
      <c r="FDP87" s="4"/>
      <c r="FDQ87" s="4"/>
      <c r="FDR87" s="4"/>
      <c r="FDS87" s="4"/>
      <c r="FDT87" s="4"/>
      <c r="FDU87" s="4"/>
      <c r="FDV87" s="4"/>
      <c r="FDW87" s="4"/>
      <c r="FDX87" s="4"/>
      <c r="FDY87" s="4"/>
      <c r="FDZ87" s="4"/>
      <c r="FEA87" s="4"/>
      <c r="FEB87" s="4"/>
      <c r="FEC87" s="4"/>
      <c r="FED87" s="4"/>
      <c r="FEE87" s="4"/>
      <c r="FEF87" s="4"/>
      <c r="FEG87" s="4"/>
      <c r="FEH87" s="4"/>
      <c r="FEI87" s="4"/>
      <c r="FEJ87" s="4"/>
      <c r="FEK87" s="4"/>
      <c r="FEL87" s="4"/>
      <c r="FEM87" s="4"/>
      <c r="FEN87" s="4"/>
      <c r="FEO87" s="4"/>
      <c r="FEP87" s="4"/>
      <c r="FEQ87" s="4"/>
      <c r="FER87" s="4"/>
      <c r="FES87" s="4"/>
      <c r="FET87" s="4"/>
      <c r="FEU87" s="4"/>
      <c r="FEV87" s="4"/>
      <c r="FEW87" s="4"/>
      <c r="FEX87" s="4"/>
      <c r="FEY87" s="4"/>
      <c r="FEZ87" s="4"/>
      <c r="FFA87" s="4"/>
      <c r="FFB87" s="4"/>
      <c r="FFC87" s="4"/>
      <c r="FFD87" s="4"/>
      <c r="FFE87" s="4"/>
      <c r="FFF87" s="4"/>
      <c r="FFG87" s="4"/>
      <c r="FFH87" s="4"/>
      <c r="FFI87" s="4"/>
      <c r="FFJ87" s="4"/>
      <c r="FFK87" s="4"/>
      <c r="FFL87" s="4"/>
      <c r="FFM87" s="4"/>
      <c r="FFN87" s="4"/>
      <c r="FFO87" s="4"/>
      <c r="FFP87" s="4"/>
      <c r="FFQ87" s="4"/>
      <c r="FFR87" s="4"/>
      <c r="FFS87" s="4"/>
      <c r="FFT87" s="4"/>
      <c r="FFU87" s="4"/>
      <c r="FFV87" s="4"/>
      <c r="FFW87" s="4"/>
      <c r="FFX87" s="4"/>
      <c r="FFY87" s="4"/>
      <c r="FFZ87" s="4"/>
      <c r="FGA87" s="4"/>
      <c r="FGB87" s="4"/>
      <c r="FGC87" s="4"/>
      <c r="FGD87" s="4"/>
      <c r="FGE87" s="4"/>
      <c r="FGF87" s="4"/>
      <c r="FGG87" s="4"/>
      <c r="FGH87" s="4"/>
      <c r="FGI87" s="4"/>
      <c r="FGJ87" s="4"/>
      <c r="FGK87" s="4"/>
      <c r="FGL87" s="4"/>
      <c r="FGM87" s="4"/>
      <c r="FGN87" s="4"/>
      <c r="FGO87" s="4"/>
      <c r="FGP87" s="4"/>
      <c r="FGQ87" s="4"/>
      <c r="FGR87" s="4"/>
      <c r="FGS87" s="4"/>
      <c r="FGT87" s="4"/>
      <c r="FGU87" s="4"/>
      <c r="FGV87" s="4"/>
      <c r="FGW87" s="4"/>
      <c r="FGX87" s="4"/>
      <c r="FGY87" s="4"/>
      <c r="FGZ87" s="4"/>
      <c r="FHA87" s="4"/>
      <c r="FHB87" s="4"/>
      <c r="FHC87" s="4"/>
      <c r="FHD87" s="4"/>
      <c r="FHE87" s="4"/>
      <c r="FHF87" s="4"/>
      <c r="FHG87" s="4"/>
      <c r="FHH87" s="4"/>
      <c r="FHI87" s="4"/>
      <c r="FHJ87" s="4"/>
      <c r="FHK87" s="4"/>
      <c r="FHL87" s="4"/>
      <c r="FHM87" s="4"/>
      <c r="FHN87" s="4"/>
      <c r="FHO87" s="4"/>
      <c r="FHP87" s="4"/>
      <c r="FHQ87" s="4"/>
      <c r="FHR87" s="4"/>
      <c r="FHS87" s="4"/>
      <c r="FHT87" s="4"/>
      <c r="FHU87" s="4"/>
      <c r="FHV87" s="4"/>
      <c r="FHW87" s="4"/>
      <c r="FHX87" s="4"/>
      <c r="FHY87" s="4"/>
      <c r="FHZ87" s="4"/>
      <c r="FIA87" s="4"/>
      <c r="FIB87" s="4"/>
      <c r="FIC87" s="4"/>
      <c r="FID87" s="4"/>
      <c r="FIE87" s="4"/>
      <c r="FIF87" s="4"/>
      <c r="FIG87" s="4"/>
      <c r="FIH87" s="4"/>
      <c r="FII87" s="4"/>
      <c r="FIJ87" s="4"/>
      <c r="FIK87" s="4"/>
      <c r="FIL87" s="4"/>
      <c r="FIM87" s="4"/>
      <c r="FIN87" s="4"/>
      <c r="FIO87" s="4"/>
      <c r="FIP87" s="4"/>
      <c r="FIQ87" s="4"/>
      <c r="FIR87" s="4"/>
      <c r="FIS87" s="4"/>
      <c r="FIT87" s="4"/>
      <c r="FIU87" s="4"/>
      <c r="FIV87" s="4"/>
      <c r="FIW87" s="4"/>
      <c r="FIX87" s="4"/>
      <c r="FIY87" s="4"/>
      <c r="FIZ87" s="4"/>
      <c r="FJA87" s="4"/>
      <c r="FJB87" s="4"/>
      <c r="FJC87" s="4"/>
      <c r="FJD87" s="4"/>
      <c r="FJE87" s="4"/>
      <c r="FJF87" s="4"/>
      <c r="FJG87" s="4"/>
      <c r="FJH87" s="4"/>
      <c r="FJI87" s="4"/>
      <c r="FJJ87" s="4"/>
      <c r="FJK87" s="4"/>
      <c r="FJL87" s="4"/>
      <c r="FJM87" s="4"/>
      <c r="FJN87" s="4"/>
      <c r="FJO87" s="4"/>
      <c r="FJP87" s="4"/>
      <c r="FJQ87" s="4"/>
      <c r="FJR87" s="4"/>
      <c r="FJS87" s="4"/>
      <c r="FJT87" s="4"/>
      <c r="FJU87" s="4"/>
      <c r="FJV87" s="4"/>
      <c r="FJW87" s="4"/>
      <c r="FJX87" s="4"/>
      <c r="FJY87" s="4"/>
      <c r="FJZ87" s="4"/>
      <c r="FKA87" s="4"/>
      <c r="FKB87" s="4"/>
      <c r="FKC87" s="4"/>
      <c r="FKD87" s="4"/>
      <c r="FKE87" s="4"/>
      <c r="FKF87" s="4"/>
      <c r="FKG87" s="4"/>
      <c r="FKH87" s="4"/>
      <c r="FKI87" s="4"/>
      <c r="FKJ87" s="4"/>
      <c r="FKK87" s="4"/>
      <c r="FKL87" s="4"/>
      <c r="FKM87" s="4"/>
      <c r="FKN87" s="4"/>
      <c r="FKO87" s="4"/>
      <c r="FKP87" s="4"/>
      <c r="FKQ87" s="4"/>
      <c r="FKR87" s="4"/>
      <c r="FKS87" s="4"/>
      <c r="FKT87" s="4"/>
      <c r="FKU87" s="4"/>
      <c r="FKV87" s="4"/>
      <c r="FKW87" s="4"/>
      <c r="FKX87" s="4"/>
      <c r="FKY87" s="4"/>
      <c r="FKZ87" s="4"/>
      <c r="FLA87" s="4"/>
      <c r="FLB87" s="4"/>
      <c r="FLC87" s="4"/>
      <c r="FLD87" s="4"/>
      <c r="FLE87" s="4"/>
      <c r="FLF87" s="4"/>
      <c r="FLG87" s="4"/>
      <c r="FLH87" s="4"/>
      <c r="FLI87" s="4"/>
      <c r="FLJ87" s="4"/>
      <c r="FLK87" s="4"/>
      <c r="FLL87" s="4"/>
      <c r="FLM87" s="4"/>
      <c r="FLN87" s="4"/>
      <c r="FLO87" s="4"/>
      <c r="FLP87" s="4"/>
      <c r="FLQ87" s="4"/>
      <c r="FLR87" s="4"/>
      <c r="FLS87" s="4"/>
      <c r="FLT87" s="4"/>
      <c r="FLU87" s="4"/>
      <c r="FLV87" s="4"/>
      <c r="FLW87" s="4"/>
      <c r="FLX87" s="4"/>
      <c r="FLY87" s="4"/>
      <c r="FLZ87" s="4"/>
      <c r="FMA87" s="4"/>
      <c r="FMB87" s="4"/>
      <c r="FMC87" s="4"/>
      <c r="FMD87" s="4"/>
      <c r="FME87" s="4"/>
      <c r="FMF87" s="4"/>
      <c r="FMG87" s="4"/>
      <c r="FMH87" s="4"/>
      <c r="FMI87" s="4"/>
      <c r="FMJ87" s="4"/>
      <c r="FMK87" s="4"/>
      <c r="FML87" s="4"/>
      <c r="FMM87" s="4"/>
      <c r="FMN87" s="4"/>
      <c r="FMO87" s="4"/>
      <c r="FMP87" s="4"/>
      <c r="FMQ87" s="4"/>
      <c r="FMR87" s="4"/>
      <c r="FMS87" s="4"/>
      <c r="FMT87" s="4"/>
      <c r="FMU87" s="4"/>
      <c r="FMV87" s="4"/>
      <c r="FMW87" s="4"/>
      <c r="FMX87" s="4"/>
      <c r="FMY87" s="4"/>
      <c r="FMZ87" s="4"/>
      <c r="FNA87" s="4"/>
      <c r="FNB87" s="4"/>
      <c r="FNC87" s="4"/>
      <c r="FND87" s="4"/>
      <c r="FNE87" s="4"/>
      <c r="FNF87" s="4"/>
      <c r="FNG87" s="4"/>
      <c r="FNH87" s="4"/>
      <c r="FNI87" s="4"/>
      <c r="FNJ87" s="4"/>
      <c r="FNK87" s="4"/>
      <c r="FNL87" s="4"/>
      <c r="FNM87" s="4"/>
      <c r="FNN87" s="4"/>
      <c r="FNO87" s="4"/>
      <c r="FNP87" s="4"/>
      <c r="FNQ87" s="4"/>
      <c r="FNR87" s="4"/>
      <c r="FNS87" s="4"/>
      <c r="FNT87" s="4"/>
      <c r="FNU87" s="4"/>
      <c r="FNV87" s="4"/>
      <c r="FNW87" s="4"/>
      <c r="FNX87" s="4"/>
      <c r="FNY87" s="4"/>
      <c r="FNZ87" s="4"/>
      <c r="FOA87" s="4"/>
      <c r="FOB87" s="4"/>
      <c r="FOC87" s="4"/>
      <c r="FOD87" s="4"/>
      <c r="FOE87" s="4"/>
      <c r="FOF87" s="4"/>
      <c r="FOG87" s="4"/>
      <c r="FOH87" s="4"/>
      <c r="FOI87" s="4"/>
      <c r="FOJ87" s="4"/>
      <c r="FOK87" s="4"/>
      <c r="FOL87" s="4"/>
      <c r="FOM87" s="4"/>
      <c r="FON87" s="4"/>
      <c r="FOO87" s="4"/>
      <c r="FOP87" s="4"/>
      <c r="FOQ87" s="4"/>
      <c r="FOR87" s="4"/>
      <c r="FOS87" s="4"/>
      <c r="FOT87" s="4"/>
      <c r="FOU87" s="4"/>
      <c r="FOV87" s="4"/>
      <c r="FOW87" s="4"/>
      <c r="FOX87" s="4"/>
      <c r="FOY87" s="4"/>
      <c r="FOZ87" s="4"/>
      <c r="FPA87" s="4"/>
      <c r="FPB87" s="4"/>
      <c r="FPC87" s="4"/>
      <c r="FPD87" s="4"/>
      <c r="FPE87" s="4"/>
      <c r="FPF87" s="4"/>
      <c r="FPG87" s="4"/>
      <c r="FPH87" s="4"/>
      <c r="FPI87" s="4"/>
      <c r="FPJ87" s="4"/>
      <c r="FPK87" s="4"/>
      <c r="FPL87" s="4"/>
      <c r="FPM87" s="4"/>
      <c r="FPN87" s="4"/>
      <c r="FPO87" s="4"/>
      <c r="FPP87" s="4"/>
      <c r="FPQ87" s="4"/>
      <c r="FPR87" s="4"/>
      <c r="FPS87" s="4"/>
      <c r="FPT87" s="4"/>
      <c r="FPU87" s="4"/>
      <c r="FPV87" s="4"/>
      <c r="FPW87" s="4"/>
      <c r="FPX87" s="4"/>
      <c r="FPY87" s="4"/>
      <c r="FPZ87" s="4"/>
      <c r="FQA87" s="4"/>
      <c r="FQB87" s="4"/>
      <c r="FQC87" s="4"/>
      <c r="FQD87" s="4"/>
      <c r="FQE87" s="4"/>
      <c r="FQF87" s="4"/>
      <c r="FQG87" s="4"/>
      <c r="FQH87" s="4"/>
      <c r="FQI87" s="4"/>
      <c r="FQJ87" s="4"/>
      <c r="FQK87" s="4"/>
      <c r="FQL87" s="4"/>
      <c r="FQM87" s="4"/>
      <c r="FQN87" s="4"/>
      <c r="FQO87" s="4"/>
      <c r="FQP87" s="4"/>
      <c r="FQQ87" s="4"/>
      <c r="FQR87" s="4"/>
      <c r="FQS87" s="4"/>
      <c r="FQT87" s="4"/>
      <c r="FQU87" s="4"/>
      <c r="FQV87" s="4"/>
      <c r="FQW87" s="4"/>
      <c r="FQX87" s="4"/>
      <c r="FQY87" s="4"/>
      <c r="FQZ87" s="4"/>
      <c r="FRA87" s="4"/>
      <c r="FRB87" s="4"/>
      <c r="FRC87" s="4"/>
      <c r="FRD87" s="4"/>
      <c r="FRE87" s="4"/>
      <c r="FRF87" s="4"/>
      <c r="FRG87" s="4"/>
      <c r="FRH87" s="4"/>
      <c r="FRI87" s="4"/>
      <c r="FRJ87" s="4"/>
      <c r="FRK87" s="4"/>
      <c r="FRL87" s="4"/>
      <c r="FRM87" s="4"/>
      <c r="FRN87" s="4"/>
      <c r="FRO87" s="4"/>
      <c r="FRP87" s="4"/>
      <c r="FRQ87" s="4"/>
      <c r="FRR87" s="4"/>
      <c r="FRS87" s="4"/>
      <c r="FRT87" s="4"/>
      <c r="FRU87" s="4"/>
      <c r="FRV87" s="4"/>
      <c r="FRW87" s="4"/>
      <c r="FRX87" s="4"/>
      <c r="FRY87" s="4"/>
      <c r="FRZ87" s="4"/>
      <c r="FSA87" s="4"/>
      <c r="FSB87" s="4"/>
      <c r="FSC87" s="4"/>
      <c r="FSD87" s="4"/>
      <c r="FSE87" s="4"/>
      <c r="FSF87" s="4"/>
      <c r="FSG87" s="4"/>
      <c r="FSH87" s="4"/>
      <c r="FSI87" s="4"/>
      <c r="FSJ87" s="4"/>
      <c r="FSK87" s="4"/>
      <c r="FSL87" s="4"/>
      <c r="FSM87" s="4"/>
      <c r="FSN87" s="4"/>
      <c r="FSO87" s="4"/>
      <c r="FSP87" s="4"/>
      <c r="FSQ87" s="4"/>
      <c r="FSR87" s="4"/>
      <c r="FSS87" s="4"/>
      <c r="FST87" s="4"/>
      <c r="FSU87" s="4"/>
      <c r="FSV87" s="4"/>
      <c r="FSW87" s="4"/>
      <c r="FSX87" s="4"/>
      <c r="FSY87" s="4"/>
      <c r="FSZ87" s="4"/>
      <c r="FTA87" s="4"/>
      <c r="FTB87" s="4"/>
      <c r="FTC87" s="4"/>
      <c r="FTD87" s="4"/>
      <c r="FTE87" s="4"/>
      <c r="FTF87" s="4"/>
      <c r="FTG87" s="4"/>
      <c r="FTH87" s="4"/>
      <c r="FTI87" s="4"/>
      <c r="FTJ87" s="4"/>
      <c r="FTK87" s="4"/>
      <c r="FTL87" s="4"/>
      <c r="FTM87" s="4"/>
      <c r="FTN87" s="4"/>
      <c r="FTO87" s="4"/>
      <c r="FTP87" s="4"/>
      <c r="FTQ87" s="4"/>
      <c r="FTR87" s="4"/>
      <c r="FTS87" s="4"/>
      <c r="FTT87" s="4"/>
      <c r="FTU87" s="4"/>
      <c r="FTV87" s="4"/>
      <c r="FTW87" s="4"/>
      <c r="FTX87" s="4"/>
      <c r="FTY87" s="4"/>
      <c r="FTZ87" s="4"/>
      <c r="FUA87" s="4"/>
      <c r="FUB87" s="4"/>
      <c r="FUC87" s="4"/>
      <c r="FUD87" s="4"/>
      <c r="FUE87" s="4"/>
      <c r="FUF87" s="4"/>
      <c r="FUG87" s="4"/>
      <c r="FUH87" s="4"/>
      <c r="FUI87" s="4"/>
      <c r="FUJ87" s="4"/>
      <c r="FUK87" s="4"/>
      <c r="FUL87" s="4"/>
      <c r="FUM87" s="4"/>
      <c r="FUN87" s="4"/>
      <c r="FUO87" s="4"/>
      <c r="FUP87" s="4"/>
      <c r="FUQ87" s="4"/>
      <c r="FUR87" s="4"/>
      <c r="FUS87" s="4"/>
    </row>
    <row r="88" spans="1:4621" s="143" customFormat="1">
      <c r="A88" s="150" t="s">
        <v>10</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47"/>
      <c r="AA88" s="147"/>
      <c r="AB88" s="147"/>
      <c r="AC88" s="148"/>
      <c r="AD88" s="142">
        <f>ROW()</f>
        <v>88</v>
      </c>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c r="JS88" s="4"/>
      <c r="JT88" s="4"/>
      <c r="JU88" s="4"/>
      <c r="JV88" s="4"/>
      <c r="JW88" s="4"/>
      <c r="JX88" s="4"/>
      <c r="JY88" s="4"/>
      <c r="JZ88" s="4"/>
      <c r="KA88" s="4"/>
      <c r="KB88" s="4"/>
      <c r="KC88" s="4"/>
      <c r="KD88" s="4"/>
      <c r="KE88" s="4"/>
      <c r="KF88" s="4"/>
      <c r="KG88" s="4"/>
      <c r="KH88" s="4"/>
      <c r="KI88" s="4"/>
      <c r="KJ88" s="4"/>
      <c r="KK88" s="4"/>
      <c r="KL88" s="4"/>
      <c r="KM88" s="4"/>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c r="OR88" s="4"/>
      <c r="OS88" s="4"/>
      <c r="OT88" s="4"/>
      <c r="OU88" s="4"/>
      <c r="OV88" s="4"/>
      <c r="OW88" s="4"/>
      <c r="OX88" s="4"/>
      <c r="OY88" s="4"/>
      <c r="OZ88" s="4"/>
      <c r="PA88" s="4"/>
      <c r="PB88" s="4"/>
      <c r="PC88" s="4"/>
      <c r="PD88" s="4"/>
      <c r="PE88" s="4"/>
      <c r="PF88" s="4"/>
      <c r="PG88" s="4"/>
      <c r="PH88" s="4"/>
      <c r="PI88" s="4"/>
      <c r="PJ88" s="4"/>
      <c r="PK88" s="4"/>
      <c r="PL88" s="4"/>
      <c r="PM88" s="4"/>
      <c r="PN88" s="4"/>
      <c r="PO88" s="4"/>
      <c r="PP88" s="4"/>
      <c r="PQ88" s="4"/>
      <c r="PR88" s="4"/>
      <c r="PS88" s="4"/>
      <c r="PT88" s="4"/>
      <c r="PU88" s="4"/>
      <c r="PV88" s="4"/>
      <c r="PW88" s="4"/>
      <c r="PX88" s="4"/>
      <c r="PY88" s="4"/>
      <c r="PZ88" s="4"/>
      <c r="QA88" s="4"/>
      <c r="QB88" s="4"/>
      <c r="QC88" s="4"/>
      <c r="QD88" s="4"/>
      <c r="QE88" s="4"/>
      <c r="QF88" s="4"/>
      <c r="QG88" s="4"/>
      <c r="QH88" s="4"/>
      <c r="QI88" s="4"/>
      <c r="QJ88" s="4"/>
      <c r="QK88" s="4"/>
      <c r="QL88" s="4"/>
      <c r="QM88" s="4"/>
      <c r="QN88" s="4"/>
      <c r="QO88" s="4"/>
      <c r="QP88" s="4"/>
      <c r="QQ88" s="4"/>
      <c r="QR88" s="4"/>
      <c r="QS88" s="4"/>
      <c r="QT88" s="4"/>
      <c r="QU88" s="4"/>
      <c r="QV88" s="4"/>
      <c r="QW88" s="4"/>
      <c r="QX88" s="4"/>
      <c r="QY88" s="4"/>
      <c r="QZ88" s="4"/>
      <c r="RA88" s="4"/>
      <c r="RB88" s="4"/>
      <c r="RC88" s="4"/>
      <c r="RD88" s="4"/>
      <c r="RE88" s="4"/>
      <c r="RF88" s="4"/>
      <c r="RG88" s="4"/>
      <c r="RH88" s="4"/>
      <c r="RI88" s="4"/>
      <c r="RJ88" s="4"/>
      <c r="RK88" s="4"/>
      <c r="RL88" s="4"/>
      <c r="RM88" s="4"/>
      <c r="RN88" s="4"/>
      <c r="RO88" s="4"/>
      <c r="RP88" s="4"/>
      <c r="RQ88" s="4"/>
      <c r="RR88" s="4"/>
      <c r="RS88" s="4"/>
      <c r="RT88" s="4"/>
      <c r="RU88" s="4"/>
      <c r="RV88" s="4"/>
      <c r="RW88" s="4"/>
      <c r="RX88" s="4"/>
      <c r="RY88" s="4"/>
      <c r="RZ88" s="4"/>
      <c r="SA88" s="4"/>
      <c r="SB88" s="4"/>
      <c r="SC88" s="4"/>
      <c r="SD88" s="4"/>
      <c r="SE88" s="4"/>
      <c r="SF88" s="4"/>
      <c r="SG88" s="4"/>
      <c r="SH88" s="4"/>
      <c r="SI88" s="4"/>
      <c r="SJ88" s="4"/>
      <c r="SK88" s="4"/>
      <c r="SL88" s="4"/>
      <c r="SM88" s="4"/>
      <c r="SN88" s="4"/>
      <c r="SO88" s="4"/>
      <c r="SP88" s="4"/>
      <c r="SQ88" s="4"/>
      <c r="SR88" s="4"/>
      <c r="SS88" s="4"/>
      <c r="ST88" s="4"/>
      <c r="SU88" s="4"/>
      <c r="SV88" s="4"/>
      <c r="SW88" s="4"/>
      <c r="SX88" s="4"/>
      <c r="SY88" s="4"/>
      <c r="SZ88" s="4"/>
      <c r="TA88" s="4"/>
      <c r="TB88" s="4"/>
      <c r="TC88" s="4"/>
      <c r="TD88" s="4"/>
      <c r="TE88" s="4"/>
      <c r="TF88" s="4"/>
      <c r="TG88" s="4"/>
      <c r="TH88" s="4"/>
      <c r="TI88" s="4"/>
      <c r="TJ88" s="4"/>
      <c r="TK88" s="4"/>
      <c r="TL88" s="4"/>
      <c r="TM88" s="4"/>
      <c r="TN88" s="4"/>
      <c r="TO88" s="4"/>
      <c r="TP88" s="4"/>
      <c r="TQ88" s="4"/>
      <c r="TR88" s="4"/>
      <c r="TS88" s="4"/>
      <c r="TT88" s="4"/>
      <c r="TU88" s="4"/>
      <c r="TV88" s="4"/>
      <c r="TW88" s="4"/>
      <c r="TX88" s="4"/>
      <c r="TY88" s="4"/>
      <c r="TZ88" s="4"/>
      <c r="UA88" s="4"/>
      <c r="UB88" s="4"/>
      <c r="UC88" s="4"/>
      <c r="UD88" s="4"/>
      <c r="UE88" s="4"/>
      <c r="UF88" s="4"/>
      <c r="UG88" s="4"/>
      <c r="UH88" s="4"/>
      <c r="UI88" s="4"/>
      <c r="UJ88" s="4"/>
      <c r="UK88" s="4"/>
      <c r="UL88" s="4"/>
      <c r="UM88" s="4"/>
      <c r="UN88" s="4"/>
      <c r="UO88" s="4"/>
      <c r="UP88" s="4"/>
      <c r="UQ88" s="4"/>
      <c r="UR88" s="4"/>
      <c r="US88" s="4"/>
      <c r="UT88" s="4"/>
      <c r="UU88" s="4"/>
      <c r="UV88" s="4"/>
      <c r="UW88" s="4"/>
      <c r="UX88" s="4"/>
      <c r="UY88" s="4"/>
      <c r="UZ88" s="4"/>
      <c r="VA88" s="4"/>
      <c r="VB88" s="4"/>
      <c r="VC88" s="4"/>
      <c r="VD88" s="4"/>
      <c r="VE88" s="4"/>
      <c r="VF88" s="4"/>
      <c r="VG88" s="4"/>
      <c r="VH88" s="4"/>
      <c r="VI88" s="4"/>
      <c r="VJ88" s="4"/>
      <c r="VK88" s="4"/>
      <c r="VL88" s="4"/>
      <c r="VM88" s="4"/>
      <c r="VN88" s="4"/>
      <c r="VO88" s="4"/>
      <c r="VP88" s="4"/>
      <c r="VQ88" s="4"/>
      <c r="VR88" s="4"/>
      <c r="VS88" s="4"/>
      <c r="VT88" s="4"/>
      <c r="VU88" s="4"/>
      <c r="VV88" s="4"/>
      <c r="VW88" s="4"/>
      <c r="VX88" s="4"/>
      <c r="VY88" s="4"/>
      <c r="VZ88" s="4"/>
      <c r="WA88" s="4"/>
      <c r="WB88" s="4"/>
      <c r="WC88" s="4"/>
      <c r="WD88" s="4"/>
      <c r="WE88" s="4"/>
      <c r="WF88" s="4"/>
      <c r="WG88" s="4"/>
      <c r="WH88" s="4"/>
      <c r="WI88" s="4"/>
      <c r="WJ88" s="4"/>
      <c r="WK88" s="4"/>
      <c r="WL88" s="4"/>
      <c r="WM88" s="4"/>
      <c r="WN88" s="4"/>
      <c r="WO88" s="4"/>
      <c r="WP88" s="4"/>
      <c r="WQ88" s="4"/>
      <c r="WR88" s="4"/>
      <c r="WS88" s="4"/>
      <c r="WT88" s="4"/>
      <c r="WU88" s="4"/>
      <c r="WV88" s="4"/>
      <c r="WW88" s="4"/>
      <c r="WX88" s="4"/>
      <c r="WY88" s="4"/>
      <c r="WZ88" s="4"/>
      <c r="XA88" s="4"/>
      <c r="XB88" s="4"/>
      <c r="XC88" s="4"/>
      <c r="XD88" s="4"/>
      <c r="XE88" s="4"/>
      <c r="XF88" s="4"/>
      <c r="XG88" s="4"/>
      <c r="XH88" s="4"/>
      <c r="XI88" s="4"/>
      <c r="XJ88" s="4"/>
      <c r="XK88" s="4"/>
      <c r="XL88" s="4"/>
      <c r="XM88" s="4"/>
      <c r="XN88" s="4"/>
      <c r="XO88" s="4"/>
      <c r="XP88" s="4"/>
      <c r="XQ88" s="4"/>
      <c r="XR88" s="4"/>
      <c r="XS88" s="4"/>
      <c r="XT88" s="4"/>
      <c r="XU88" s="4"/>
      <c r="XV88" s="4"/>
      <c r="XW88" s="4"/>
      <c r="XX88" s="4"/>
      <c r="XY88" s="4"/>
      <c r="XZ88" s="4"/>
      <c r="YA88" s="4"/>
      <c r="YB88" s="4"/>
      <c r="YC88" s="4"/>
      <c r="YD88" s="4"/>
      <c r="YE88" s="4"/>
      <c r="YF88" s="4"/>
      <c r="YG88" s="4"/>
      <c r="YH88" s="4"/>
      <c r="YI88" s="4"/>
      <c r="YJ88" s="4"/>
      <c r="YK88" s="4"/>
      <c r="YL88" s="4"/>
      <c r="YM88" s="4"/>
      <c r="YN88" s="4"/>
      <c r="YO88" s="4"/>
      <c r="YP88" s="4"/>
      <c r="YQ88" s="4"/>
      <c r="YR88" s="4"/>
      <c r="YS88" s="4"/>
      <c r="YT88" s="4"/>
      <c r="YU88" s="4"/>
      <c r="YV88" s="4"/>
      <c r="YW88" s="4"/>
      <c r="YX88" s="4"/>
      <c r="YY88" s="4"/>
      <c r="YZ88" s="4"/>
      <c r="ZA88" s="4"/>
      <c r="ZB88" s="4"/>
      <c r="ZC88" s="4"/>
      <c r="ZD88" s="4"/>
      <c r="ZE88" s="4"/>
      <c r="ZF88" s="4"/>
      <c r="ZG88" s="4"/>
      <c r="ZH88" s="4"/>
      <c r="ZI88" s="4"/>
      <c r="ZJ88" s="4"/>
      <c r="ZK88" s="4"/>
      <c r="ZL88" s="4"/>
      <c r="ZM88" s="4"/>
      <c r="ZN88" s="4"/>
      <c r="ZO88" s="4"/>
      <c r="ZP88" s="4"/>
      <c r="ZQ88" s="4"/>
      <c r="ZR88" s="4"/>
      <c r="ZS88" s="4"/>
      <c r="ZT88" s="4"/>
      <c r="ZU88" s="4"/>
      <c r="ZV88" s="4"/>
      <c r="ZW88" s="4"/>
      <c r="ZX88" s="4"/>
      <c r="ZY88" s="4"/>
      <c r="ZZ88" s="4"/>
      <c r="AAA88" s="4"/>
      <c r="AAB88" s="4"/>
      <c r="AAC88" s="4"/>
      <c r="AAD88" s="4"/>
      <c r="AAE88" s="4"/>
      <c r="AAF88" s="4"/>
      <c r="AAG88" s="4"/>
      <c r="AAH88" s="4"/>
      <c r="AAI88" s="4"/>
      <c r="AAJ88" s="4"/>
      <c r="AAK88" s="4"/>
      <c r="AAL88" s="4"/>
      <c r="AAM88" s="4"/>
      <c r="AAN88" s="4"/>
      <c r="AAO88" s="4"/>
      <c r="AAP88" s="4"/>
      <c r="AAQ88" s="4"/>
      <c r="AAR88" s="4"/>
      <c r="AAS88" s="4"/>
      <c r="AAT88" s="4"/>
      <c r="AAU88" s="4"/>
      <c r="AAV88" s="4"/>
      <c r="AAW88" s="4"/>
      <c r="AAX88" s="4"/>
      <c r="AAY88" s="4"/>
      <c r="AAZ88" s="4"/>
      <c r="ABA88" s="4"/>
      <c r="ABB88" s="4"/>
      <c r="ABC88" s="4"/>
      <c r="ABD88" s="4"/>
      <c r="ABE88" s="4"/>
      <c r="ABF88" s="4"/>
      <c r="ABG88" s="4"/>
      <c r="ABH88" s="4"/>
      <c r="ABI88" s="4"/>
      <c r="ABJ88" s="4"/>
      <c r="ABK88" s="4"/>
      <c r="ABL88" s="4"/>
      <c r="ABM88" s="4"/>
      <c r="ABN88" s="4"/>
      <c r="ABO88" s="4"/>
      <c r="ABP88" s="4"/>
      <c r="ABQ88" s="4"/>
      <c r="ABR88" s="4"/>
      <c r="ABS88" s="4"/>
      <c r="ABT88" s="4"/>
      <c r="ABU88" s="4"/>
      <c r="ABV88" s="4"/>
      <c r="ABW88" s="4"/>
      <c r="ABX88" s="4"/>
      <c r="ABY88" s="4"/>
      <c r="ABZ88" s="4"/>
      <c r="ACA88" s="4"/>
      <c r="ACB88" s="4"/>
      <c r="ACC88" s="4"/>
      <c r="ACD88" s="4"/>
      <c r="ACE88" s="4"/>
      <c r="ACF88" s="4"/>
      <c r="ACG88" s="4"/>
      <c r="ACH88" s="4"/>
      <c r="ACI88" s="4"/>
      <c r="ACJ88" s="4"/>
      <c r="ACK88" s="4"/>
      <c r="ACL88" s="4"/>
      <c r="ACM88" s="4"/>
      <c r="ACN88" s="4"/>
      <c r="ACO88" s="4"/>
      <c r="ACP88" s="4"/>
      <c r="ACQ88" s="4"/>
      <c r="ACR88" s="4"/>
      <c r="ACS88" s="4"/>
      <c r="ACT88" s="4"/>
      <c r="ACU88" s="4"/>
      <c r="ACV88" s="4"/>
      <c r="ACW88" s="4"/>
      <c r="ACX88" s="4"/>
      <c r="ACY88" s="4"/>
      <c r="ACZ88" s="4"/>
      <c r="ADA88" s="4"/>
      <c r="ADB88" s="4"/>
      <c r="ADC88" s="4"/>
      <c r="ADD88" s="4"/>
      <c r="ADE88" s="4"/>
      <c r="ADF88" s="4"/>
      <c r="ADG88" s="4"/>
      <c r="ADH88" s="4"/>
      <c r="ADI88" s="4"/>
      <c r="ADJ88" s="4"/>
      <c r="ADK88" s="4"/>
      <c r="ADL88" s="4"/>
      <c r="ADM88" s="4"/>
      <c r="ADN88" s="4"/>
      <c r="ADO88" s="4"/>
      <c r="ADP88" s="4"/>
      <c r="ADQ88" s="4"/>
      <c r="ADR88" s="4"/>
      <c r="ADS88" s="4"/>
      <c r="ADT88" s="4"/>
      <c r="ADU88" s="4"/>
      <c r="ADV88" s="4"/>
      <c r="ADW88" s="4"/>
      <c r="ADX88" s="4"/>
      <c r="ADY88" s="4"/>
      <c r="ADZ88" s="4"/>
      <c r="AEA88" s="4"/>
      <c r="AEB88" s="4"/>
      <c r="AEC88" s="4"/>
      <c r="AED88" s="4"/>
      <c r="AEE88" s="4"/>
      <c r="AEF88" s="4"/>
      <c r="AEG88" s="4"/>
      <c r="AEH88" s="4"/>
      <c r="AEI88" s="4"/>
      <c r="AEJ88" s="4"/>
      <c r="AEK88" s="4"/>
      <c r="AEL88" s="4"/>
      <c r="AEM88" s="4"/>
      <c r="AEN88" s="4"/>
      <c r="AEO88" s="4"/>
      <c r="AEP88" s="4"/>
      <c r="AEQ88" s="4"/>
      <c r="AER88" s="4"/>
      <c r="AES88" s="4"/>
      <c r="AET88" s="4"/>
      <c r="AEU88" s="4"/>
      <c r="AEV88" s="4"/>
      <c r="AEW88" s="4"/>
      <c r="AEX88" s="4"/>
      <c r="AEY88" s="4"/>
      <c r="AEZ88" s="4"/>
      <c r="AFA88" s="4"/>
      <c r="AFB88" s="4"/>
      <c r="AFC88" s="4"/>
      <c r="AFD88" s="4"/>
      <c r="AFE88" s="4"/>
      <c r="AFF88" s="4"/>
      <c r="AFG88" s="4"/>
      <c r="AFH88" s="4"/>
      <c r="AFI88" s="4"/>
      <c r="AFJ88" s="4"/>
      <c r="AFK88" s="4"/>
      <c r="AFL88" s="4"/>
      <c r="AFM88" s="4"/>
      <c r="AFN88" s="4"/>
      <c r="AFO88" s="4"/>
      <c r="AFP88" s="4"/>
      <c r="AFQ88" s="4"/>
      <c r="AFR88" s="4"/>
      <c r="AFS88" s="4"/>
      <c r="AFT88" s="4"/>
      <c r="AFU88" s="4"/>
      <c r="AFV88" s="4"/>
      <c r="AFW88" s="4"/>
      <c r="AFX88" s="4"/>
      <c r="AFY88" s="4"/>
      <c r="AFZ88" s="4"/>
      <c r="AGA88" s="4"/>
      <c r="AGB88" s="4"/>
      <c r="AGC88" s="4"/>
      <c r="AGD88" s="4"/>
      <c r="AGE88" s="4"/>
      <c r="AGF88" s="4"/>
      <c r="AGG88" s="4"/>
      <c r="AGH88" s="4"/>
      <c r="AGI88" s="4"/>
      <c r="AGJ88" s="4"/>
      <c r="AGK88" s="4"/>
      <c r="AGL88" s="4"/>
      <c r="AGM88" s="4"/>
      <c r="AGN88" s="4"/>
      <c r="AGO88" s="4"/>
      <c r="AGP88" s="4"/>
      <c r="AGQ88" s="4"/>
      <c r="AGR88" s="4"/>
      <c r="AGS88" s="4"/>
      <c r="AGT88" s="4"/>
      <c r="AGU88" s="4"/>
      <c r="AGV88" s="4"/>
      <c r="AGW88" s="4"/>
      <c r="AGX88" s="4"/>
      <c r="AGY88" s="4"/>
      <c r="AGZ88" s="4"/>
      <c r="AHA88" s="4"/>
      <c r="AHB88" s="4"/>
      <c r="AHC88" s="4"/>
      <c r="AHD88" s="4"/>
      <c r="AHE88" s="4"/>
      <c r="AHF88" s="4"/>
      <c r="AHG88" s="4"/>
      <c r="AHH88" s="4"/>
      <c r="AHI88" s="4"/>
      <c r="AHJ88" s="4"/>
      <c r="AHK88" s="4"/>
      <c r="AHL88" s="4"/>
      <c r="AHM88" s="4"/>
      <c r="AHN88" s="4"/>
      <c r="AHO88" s="4"/>
      <c r="AHP88" s="4"/>
      <c r="AHQ88" s="4"/>
      <c r="AHR88" s="4"/>
      <c r="AHS88" s="4"/>
      <c r="AHT88" s="4"/>
      <c r="AHU88" s="4"/>
      <c r="AHV88" s="4"/>
      <c r="AHW88" s="4"/>
      <c r="AHX88" s="4"/>
      <c r="AHY88" s="4"/>
      <c r="AHZ88" s="4"/>
      <c r="AIA88" s="4"/>
      <c r="AIB88" s="4"/>
      <c r="AIC88" s="4"/>
      <c r="AID88" s="4"/>
      <c r="AIE88" s="4"/>
      <c r="AIF88" s="4"/>
      <c r="AIG88" s="4"/>
      <c r="AIH88" s="4"/>
      <c r="AII88" s="4"/>
      <c r="AIJ88" s="4"/>
      <c r="AIK88" s="4"/>
      <c r="AIL88" s="4"/>
      <c r="AIM88" s="4"/>
      <c r="AIN88" s="4"/>
      <c r="AIO88" s="4"/>
      <c r="AIP88" s="4"/>
      <c r="AIQ88" s="4"/>
      <c r="AIR88" s="4"/>
      <c r="AIS88" s="4"/>
      <c r="AIT88" s="4"/>
      <c r="AIU88" s="4"/>
      <c r="AIV88" s="4"/>
      <c r="AIW88" s="4"/>
      <c r="AIX88" s="4"/>
      <c r="AIY88" s="4"/>
      <c r="AIZ88" s="4"/>
      <c r="AJA88" s="4"/>
      <c r="AJB88" s="4"/>
      <c r="AJC88" s="4"/>
      <c r="AJD88" s="4"/>
      <c r="AJE88" s="4"/>
      <c r="AJF88" s="4"/>
      <c r="AJG88" s="4"/>
      <c r="AJH88" s="4"/>
      <c r="AJI88" s="4"/>
      <c r="AJJ88" s="4"/>
      <c r="AJK88" s="4"/>
      <c r="AJL88" s="4"/>
      <c r="AJM88" s="4"/>
      <c r="AJN88" s="4"/>
      <c r="AJO88" s="4"/>
      <c r="AJP88" s="4"/>
      <c r="AJQ88" s="4"/>
      <c r="AJR88" s="4"/>
      <c r="AJS88" s="4"/>
      <c r="AJT88" s="4"/>
      <c r="AJU88" s="4"/>
      <c r="AJV88" s="4"/>
      <c r="AJW88" s="4"/>
      <c r="AJX88" s="4"/>
      <c r="AJY88" s="4"/>
      <c r="AJZ88" s="4"/>
      <c r="AKA88" s="4"/>
      <c r="AKB88" s="4"/>
      <c r="AKC88" s="4"/>
      <c r="AKD88" s="4"/>
      <c r="AKE88" s="4"/>
      <c r="AKF88" s="4"/>
      <c r="AKG88" s="4"/>
      <c r="AKH88" s="4"/>
      <c r="AKI88" s="4"/>
      <c r="AKJ88" s="4"/>
      <c r="AKK88" s="4"/>
      <c r="AKL88" s="4"/>
      <c r="AKM88" s="4"/>
      <c r="AKN88" s="4"/>
      <c r="AKO88" s="4"/>
      <c r="AKP88" s="4"/>
      <c r="AKQ88" s="4"/>
      <c r="AKR88" s="4"/>
      <c r="AKS88" s="4"/>
      <c r="AKT88" s="4"/>
      <c r="AKU88" s="4"/>
      <c r="AKV88" s="4"/>
      <c r="AKW88" s="4"/>
      <c r="AKX88" s="4"/>
      <c r="AKY88" s="4"/>
      <c r="AKZ88" s="4"/>
      <c r="ALA88" s="4"/>
      <c r="ALB88" s="4"/>
      <c r="ALC88" s="4"/>
      <c r="ALD88" s="4"/>
      <c r="ALE88" s="4"/>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c r="AMD88" s="4"/>
      <c r="AME88" s="4"/>
      <c r="AMF88" s="4"/>
      <c r="AMG88" s="4"/>
      <c r="AMH88" s="4"/>
      <c r="AMI88" s="4"/>
      <c r="AMJ88" s="4"/>
      <c r="AMK88" s="4"/>
      <c r="AML88" s="4"/>
      <c r="AMM88" s="4"/>
      <c r="AMN88" s="4"/>
      <c r="AMO88" s="4"/>
      <c r="AMP88" s="4"/>
      <c r="AMQ88" s="4"/>
      <c r="AMR88" s="4"/>
      <c r="AMS88" s="4"/>
      <c r="AMT88" s="4"/>
      <c r="AMU88" s="4"/>
      <c r="AMV88" s="4"/>
      <c r="AMW88" s="4"/>
      <c r="AMX88" s="4"/>
      <c r="AMY88" s="4"/>
      <c r="AMZ88" s="4"/>
      <c r="ANA88" s="4"/>
      <c r="ANB88" s="4"/>
      <c r="ANC88" s="4"/>
      <c r="AND88" s="4"/>
      <c r="ANE88" s="4"/>
      <c r="ANF88" s="4"/>
      <c r="ANG88" s="4"/>
      <c r="ANH88" s="4"/>
      <c r="ANI88" s="4"/>
      <c r="ANJ88" s="4"/>
      <c r="ANK88" s="4"/>
      <c r="ANL88" s="4"/>
      <c r="ANM88" s="4"/>
      <c r="ANN88" s="4"/>
      <c r="ANO88" s="4"/>
      <c r="ANP88" s="4"/>
      <c r="ANQ88" s="4"/>
      <c r="ANR88" s="4"/>
      <c r="ANS88" s="4"/>
      <c r="ANT88" s="4"/>
      <c r="ANU88" s="4"/>
      <c r="ANV88" s="4"/>
      <c r="ANW88" s="4"/>
      <c r="ANX88" s="4"/>
      <c r="ANY88" s="4"/>
      <c r="ANZ88" s="4"/>
      <c r="AOA88" s="4"/>
      <c r="AOB88" s="4"/>
      <c r="AOC88" s="4"/>
      <c r="AOD88" s="4"/>
      <c r="AOE88" s="4"/>
      <c r="AOF88" s="4"/>
      <c r="AOG88" s="4"/>
      <c r="AOH88" s="4"/>
      <c r="AOI88" s="4"/>
      <c r="AOJ88" s="4"/>
      <c r="AOK88" s="4"/>
      <c r="AOL88" s="4"/>
      <c r="AOM88" s="4"/>
      <c r="AON88" s="4"/>
      <c r="AOO88" s="4"/>
      <c r="AOP88" s="4"/>
      <c r="AOQ88" s="4"/>
      <c r="AOR88" s="4"/>
      <c r="AOS88" s="4"/>
      <c r="AOT88" s="4"/>
      <c r="AOU88" s="4"/>
      <c r="AOV88" s="4"/>
      <c r="AOW88" s="4"/>
      <c r="AOX88" s="4"/>
      <c r="AOY88" s="4"/>
      <c r="AOZ88" s="4"/>
      <c r="APA88" s="4"/>
      <c r="APB88" s="4"/>
      <c r="APC88" s="4"/>
      <c r="APD88" s="4"/>
      <c r="APE88" s="4"/>
      <c r="APF88" s="4"/>
      <c r="APG88" s="4"/>
      <c r="APH88" s="4"/>
      <c r="API88" s="4"/>
      <c r="APJ88" s="4"/>
      <c r="APK88" s="4"/>
      <c r="APL88" s="4"/>
      <c r="APM88" s="4"/>
      <c r="APN88" s="4"/>
      <c r="APO88" s="4"/>
      <c r="APP88" s="4"/>
      <c r="APQ88" s="4"/>
      <c r="APR88" s="4"/>
      <c r="APS88" s="4"/>
      <c r="APT88" s="4"/>
      <c r="APU88" s="4"/>
      <c r="APV88" s="4"/>
      <c r="APW88" s="4"/>
      <c r="APX88" s="4"/>
      <c r="APY88" s="4"/>
      <c r="APZ88" s="4"/>
      <c r="AQA88" s="4"/>
      <c r="AQB88" s="4"/>
      <c r="AQC88" s="4"/>
      <c r="AQD88" s="4"/>
      <c r="AQE88" s="4"/>
      <c r="AQF88" s="4"/>
      <c r="AQG88" s="4"/>
      <c r="AQH88" s="4"/>
      <c r="AQI88" s="4"/>
      <c r="AQJ88" s="4"/>
      <c r="AQK88" s="4"/>
      <c r="AQL88" s="4"/>
      <c r="AQM88" s="4"/>
      <c r="AQN88" s="4"/>
      <c r="AQO88" s="4"/>
      <c r="AQP88" s="4"/>
      <c r="AQQ88" s="4"/>
      <c r="AQR88" s="4"/>
      <c r="AQS88" s="4"/>
      <c r="AQT88" s="4"/>
      <c r="AQU88" s="4"/>
      <c r="AQV88" s="4"/>
      <c r="AQW88" s="4"/>
      <c r="AQX88" s="4"/>
      <c r="AQY88" s="4"/>
      <c r="AQZ88" s="4"/>
      <c r="ARA88" s="4"/>
      <c r="ARB88" s="4"/>
      <c r="ARC88" s="4"/>
      <c r="ARD88" s="4"/>
      <c r="ARE88" s="4"/>
      <c r="ARF88" s="4"/>
      <c r="ARG88" s="4"/>
      <c r="ARH88" s="4"/>
      <c r="ARI88" s="4"/>
      <c r="ARJ88" s="4"/>
      <c r="ARK88" s="4"/>
      <c r="ARL88" s="4"/>
      <c r="ARM88" s="4"/>
      <c r="ARN88" s="4"/>
      <c r="ARO88" s="4"/>
      <c r="ARP88" s="4"/>
      <c r="ARQ88" s="4"/>
      <c r="ARR88" s="4"/>
      <c r="ARS88" s="4"/>
      <c r="ART88" s="4"/>
      <c r="ARU88" s="4"/>
      <c r="ARV88" s="4"/>
      <c r="ARW88" s="4"/>
      <c r="ARX88" s="4"/>
      <c r="ARY88" s="4"/>
      <c r="ARZ88" s="4"/>
      <c r="ASA88" s="4"/>
      <c r="ASB88" s="4"/>
      <c r="ASC88" s="4"/>
      <c r="ASD88" s="4"/>
      <c r="ASE88" s="4"/>
      <c r="ASF88" s="4"/>
      <c r="ASG88" s="4"/>
      <c r="ASH88" s="4"/>
      <c r="ASI88" s="4"/>
      <c r="ASJ88" s="4"/>
      <c r="ASK88" s="4"/>
      <c r="ASL88" s="4"/>
      <c r="ASM88" s="4"/>
      <c r="ASN88" s="4"/>
      <c r="ASO88" s="4"/>
      <c r="ASP88" s="4"/>
      <c r="ASQ88" s="4"/>
      <c r="ASR88" s="4"/>
      <c r="ASS88" s="4"/>
      <c r="AST88" s="4"/>
      <c r="ASU88" s="4"/>
      <c r="ASV88" s="4"/>
      <c r="ASW88" s="4"/>
      <c r="ASX88" s="4"/>
      <c r="ASY88" s="4"/>
      <c r="ASZ88" s="4"/>
      <c r="ATA88" s="4"/>
      <c r="ATB88" s="4"/>
      <c r="ATC88" s="4"/>
      <c r="ATD88" s="4"/>
      <c r="ATE88" s="4"/>
      <c r="ATF88" s="4"/>
      <c r="ATG88" s="4"/>
      <c r="ATH88" s="4"/>
      <c r="ATI88" s="4"/>
      <c r="ATJ88" s="4"/>
      <c r="ATK88" s="4"/>
      <c r="ATL88" s="4"/>
      <c r="ATM88" s="4"/>
      <c r="ATN88" s="4"/>
      <c r="ATO88" s="4"/>
      <c r="ATP88" s="4"/>
      <c r="ATQ88" s="4"/>
      <c r="ATR88" s="4"/>
      <c r="ATS88" s="4"/>
      <c r="ATT88" s="4"/>
      <c r="ATU88" s="4"/>
      <c r="ATV88" s="4"/>
      <c r="ATW88" s="4"/>
      <c r="ATX88" s="4"/>
      <c r="ATY88" s="4"/>
      <c r="ATZ88" s="4"/>
      <c r="AUA88" s="4"/>
      <c r="AUB88" s="4"/>
      <c r="AUC88" s="4"/>
      <c r="AUD88" s="4"/>
      <c r="AUE88" s="4"/>
      <c r="AUF88" s="4"/>
      <c r="AUG88" s="4"/>
      <c r="AUH88" s="4"/>
      <c r="AUI88" s="4"/>
      <c r="AUJ88" s="4"/>
      <c r="AUK88" s="4"/>
      <c r="AUL88" s="4"/>
      <c r="AUM88" s="4"/>
      <c r="AUN88" s="4"/>
      <c r="AUO88" s="4"/>
      <c r="AUP88" s="4"/>
      <c r="AUQ88" s="4"/>
      <c r="AUR88" s="4"/>
      <c r="AUS88" s="4"/>
      <c r="AUT88" s="4"/>
      <c r="AUU88" s="4"/>
      <c r="AUV88" s="4"/>
      <c r="AUW88" s="4"/>
      <c r="AUX88" s="4"/>
      <c r="AUY88" s="4"/>
      <c r="AUZ88" s="4"/>
      <c r="AVA88" s="4"/>
      <c r="AVB88" s="4"/>
      <c r="AVC88" s="4"/>
      <c r="AVD88" s="4"/>
      <c r="AVE88" s="4"/>
      <c r="AVF88" s="4"/>
      <c r="AVG88" s="4"/>
      <c r="AVH88" s="4"/>
      <c r="AVI88" s="4"/>
      <c r="AVJ88" s="4"/>
      <c r="AVK88" s="4"/>
      <c r="AVL88" s="4"/>
      <c r="AVM88" s="4"/>
      <c r="AVN88" s="4"/>
      <c r="AVO88" s="4"/>
      <c r="AVP88" s="4"/>
      <c r="AVQ88" s="4"/>
      <c r="AVR88" s="4"/>
      <c r="AVS88" s="4"/>
      <c r="AVT88" s="4"/>
      <c r="AVU88" s="4"/>
      <c r="AVV88" s="4"/>
      <c r="AVW88" s="4"/>
      <c r="AVX88" s="4"/>
      <c r="AVY88" s="4"/>
      <c r="AVZ88" s="4"/>
      <c r="AWA88" s="4"/>
      <c r="AWB88" s="4"/>
      <c r="AWC88" s="4"/>
      <c r="AWD88" s="4"/>
      <c r="AWE88" s="4"/>
      <c r="AWF88" s="4"/>
      <c r="AWG88" s="4"/>
      <c r="AWH88" s="4"/>
      <c r="AWI88" s="4"/>
      <c r="AWJ88" s="4"/>
      <c r="AWK88" s="4"/>
      <c r="AWL88" s="4"/>
      <c r="AWM88" s="4"/>
      <c r="AWN88" s="4"/>
      <c r="AWO88" s="4"/>
      <c r="AWP88" s="4"/>
      <c r="AWQ88" s="4"/>
      <c r="AWR88" s="4"/>
      <c r="AWS88" s="4"/>
      <c r="AWT88" s="4"/>
      <c r="AWU88" s="4"/>
      <c r="AWV88" s="4"/>
      <c r="AWW88" s="4"/>
      <c r="AWX88" s="4"/>
      <c r="AWY88" s="4"/>
      <c r="AWZ88" s="4"/>
      <c r="AXA88" s="4"/>
      <c r="AXB88" s="4"/>
      <c r="AXC88" s="4"/>
      <c r="AXD88" s="4"/>
      <c r="AXE88" s="4"/>
      <c r="AXF88" s="4"/>
      <c r="AXG88" s="4"/>
      <c r="AXH88" s="4"/>
      <c r="AXI88" s="4"/>
      <c r="AXJ88" s="4"/>
      <c r="AXK88" s="4"/>
      <c r="AXL88" s="4"/>
      <c r="AXM88" s="4"/>
      <c r="AXN88" s="4"/>
      <c r="AXO88" s="4"/>
      <c r="AXP88" s="4"/>
      <c r="AXQ88" s="4"/>
      <c r="AXR88" s="4"/>
      <c r="AXS88" s="4"/>
      <c r="AXT88" s="4"/>
      <c r="AXU88" s="4"/>
      <c r="AXV88" s="4"/>
      <c r="AXW88" s="4"/>
      <c r="AXX88" s="4"/>
      <c r="AXY88" s="4"/>
      <c r="AXZ88" s="4"/>
      <c r="AYA88" s="4"/>
      <c r="AYB88" s="4"/>
      <c r="AYC88" s="4"/>
      <c r="AYD88" s="4"/>
      <c r="AYE88" s="4"/>
      <c r="AYF88" s="4"/>
      <c r="AYG88" s="4"/>
      <c r="AYH88" s="4"/>
      <c r="AYI88" s="4"/>
      <c r="AYJ88" s="4"/>
      <c r="AYK88" s="4"/>
      <c r="AYL88" s="4"/>
      <c r="AYM88" s="4"/>
      <c r="AYN88" s="4"/>
      <c r="AYO88" s="4"/>
      <c r="AYP88" s="4"/>
      <c r="AYQ88" s="4"/>
      <c r="AYR88" s="4"/>
      <c r="AYS88" s="4"/>
      <c r="AYT88" s="4"/>
      <c r="AYU88" s="4"/>
      <c r="AYV88" s="4"/>
      <c r="AYW88" s="4"/>
      <c r="AYX88" s="4"/>
      <c r="AYY88" s="4"/>
      <c r="AYZ88" s="4"/>
      <c r="AZA88" s="4"/>
      <c r="AZB88" s="4"/>
      <c r="AZC88" s="4"/>
      <c r="AZD88" s="4"/>
      <c r="AZE88" s="4"/>
      <c r="AZF88" s="4"/>
      <c r="AZG88" s="4"/>
      <c r="AZH88" s="4"/>
      <c r="AZI88" s="4"/>
      <c r="AZJ88" s="4"/>
      <c r="AZK88" s="4"/>
      <c r="AZL88" s="4"/>
      <c r="AZM88" s="4"/>
      <c r="AZN88" s="4"/>
      <c r="AZO88" s="4"/>
      <c r="AZP88" s="4"/>
      <c r="AZQ88" s="4"/>
      <c r="AZR88" s="4"/>
      <c r="AZS88" s="4"/>
      <c r="AZT88" s="4"/>
      <c r="AZU88" s="4"/>
      <c r="AZV88" s="4"/>
      <c r="AZW88" s="4"/>
      <c r="AZX88" s="4"/>
      <c r="AZY88" s="4"/>
      <c r="AZZ88" s="4"/>
      <c r="BAA88" s="4"/>
      <c r="BAB88" s="4"/>
      <c r="BAC88" s="4"/>
      <c r="BAD88" s="4"/>
      <c r="BAE88" s="4"/>
      <c r="BAF88" s="4"/>
      <c r="BAG88" s="4"/>
      <c r="BAH88" s="4"/>
      <c r="BAI88" s="4"/>
      <c r="BAJ88" s="4"/>
      <c r="BAK88" s="4"/>
      <c r="BAL88" s="4"/>
      <c r="BAM88" s="4"/>
      <c r="BAN88" s="4"/>
      <c r="BAO88" s="4"/>
      <c r="BAP88" s="4"/>
      <c r="BAQ88" s="4"/>
      <c r="BAR88" s="4"/>
      <c r="BAS88" s="4"/>
      <c r="BAT88" s="4"/>
      <c r="BAU88" s="4"/>
      <c r="BAV88" s="4"/>
      <c r="BAW88" s="4"/>
      <c r="BAX88" s="4"/>
      <c r="BAY88" s="4"/>
      <c r="BAZ88" s="4"/>
      <c r="BBA88" s="4"/>
      <c r="BBB88" s="4"/>
      <c r="BBC88" s="4"/>
      <c r="BBD88" s="4"/>
      <c r="BBE88" s="4"/>
      <c r="BBF88" s="4"/>
      <c r="BBG88" s="4"/>
      <c r="BBH88" s="4"/>
      <c r="BBI88" s="4"/>
      <c r="BBJ88" s="4"/>
      <c r="BBK88" s="4"/>
      <c r="BBL88" s="4"/>
      <c r="BBM88" s="4"/>
      <c r="BBN88" s="4"/>
      <c r="BBO88" s="4"/>
      <c r="BBP88" s="4"/>
      <c r="BBQ88" s="4"/>
      <c r="BBR88" s="4"/>
      <c r="BBS88" s="4"/>
      <c r="BBT88" s="4"/>
      <c r="BBU88" s="4"/>
      <c r="BBV88" s="4"/>
      <c r="BBW88" s="4"/>
      <c r="BBX88" s="4"/>
      <c r="BBY88" s="4"/>
      <c r="BBZ88" s="4"/>
      <c r="BCA88" s="4"/>
      <c r="BCB88" s="4"/>
      <c r="BCC88" s="4"/>
      <c r="BCD88" s="4"/>
      <c r="BCE88" s="4"/>
      <c r="BCF88" s="4"/>
      <c r="BCG88" s="4"/>
      <c r="BCH88" s="4"/>
      <c r="BCI88" s="4"/>
      <c r="BCJ88" s="4"/>
      <c r="BCK88" s="4"/>
      <c r="BCL88" s="4"/>
      <c r="BCM88" s="4"/>
      <c r="BCN88" s="4"/>
      <c r="BCO88" s="4"/>
      <c r="BCP88" s="4"/>
      <c r="BCQ88" s="4"/>
      <c r="BCR88" s="4"/>
      <c r="BCS88" s="4"/>
      <c r="BCT88" s="4"/>
      <c r="BCU88" s="4"/>
      <c r="BCV88" s="4"/>
      <c r="BCW88" s="4"/>
      <c r="BCX88" s="4"/>
      <c r="BCY88" s="4"/>
      <c r="BCZ88" s="4"/>
      <c r="BDA88" s="4"/>
      <c r="BDB88" s="4"/>
      <c r="BDC88" s="4"/>
      <c r="BDD88" s="4"/>
      <c r="BDE88" s="4"/>
      <c r="BDF88" s="4"/>
      <c r="BDG88" s="4"/>
      <c r="BDH88" s="4"/>
      <c r="BDI88" s="4"/>
      <c r="BDJ88" s="4"/>
      <c r="BDK88" s="4"/>
      <c r="BDL88" s="4"/>
      <c r="BDM88" s="4"/>
      <c r="BDN88" s="4"/>
      <c r="BDO88" s="4"/>
      <c r="BDP88" s="4"/>
      <c r="BDQ88" s="4"/>
      <c r="BDR88" s="4"/>
      <c r="BDS88" s="4"/>
      <c r="BDT88" s="4"/>
      <c r="BDU88" s="4"/>
      <c r="BDV88" s="4"/>
      <c r="BDW88" s="4"/>
      <c r="BDX88" s="4"/>
      <c r="BDY88" s="4"/>
      <c r="BDZ88" s="4"/>
      <c r="BEA88" s="4"/>
      <c r="BEB88" s="4"/>
      <c r="BEC88" s="4"/>
      <c r="BED88" s="4"/>
      <c r="BEE88" s="4"/>
      <c r="BEF88" s="4"/>
      <c r="BEG88" s="4"/>
      <c r="BEH88" s="4"/>
      <c r="BEI88" s="4"/>
      <c r="BEJ88" s="4"/>
      <c r="BEK88" s="4"/>
      <c r="BEL88" s="4"/>
      <c r="BEM88" s="4"/>
      <c r="BEN88" s="4"/>
      <c r="BEO88" s="4"/>
      <c r="BEP88" s="4"/>
      <c r="BEQ88" s="4"/>
      <c r="BER88" s="4"/>
      <c r="BES88" s="4"/>
      <c r="BET88" s="4"/>
      <c r="BEU88" s="4"/>
      <c r="BEV88" s="4"/>
      <c r="BEW88" s="4"/>
      <c r="BEX88" s="4"/>
      <c r="BEY88" s="4"/>
      <c r="BEZ88" s="4"/>
      <c r="BFA88" s="4"/>
      <c r="BFB88" s="4"/>
      <c r="BFC88" s="4"/>
      <c r="BFD88" s="4"/>
      <c r="BFE88" s="4"/>
      <c r="BFF88" s="4"/>
      <c r="BFG88" s="4"/>
      <c r="BFH88" s="4"/>
      <c r="BFI88" s="4"/>
      <c r="BFJ88" s="4"/>
      <c r="BFK88" s="4"/>
      <c r="BFL88" s="4"/>
      <c r="BFM88" s="4"/>
      <c r="BFN88" s="4"/>
      <c r="BFO88" s="4"/>
      <c r="BFP88" s="4"/>
      <c r="BFQ88" s="4"/>
      <c r="BFR88" s="4"/>
      <c r="BFS88" s="4"/>
      <c r="BFT88" s="4"/>
      <c r="BFU88" s="4"/>
      <c r="BFV88" s="4"/>
      <c r="BFW88" s="4"/>
      <c r="BFX88" s="4"/>
      <c r="BFY88" s="4"/>
      <c r="BFZ88" s="4"/>
      <c r="BGA88" s="4"/>
      <c r="BGB88" s="4"/>
      <c r="BGC88" s="4"/>
      <c r="BGD88" s="4"/>
      <c r="BGE88" s="4"/>
      <c r="BGF88" s="4"/>
      <c r="BGG88" s="4"/>
      <c r="BGH88" s="4"/>
      <c r="BGI88" s="4"/>
      <c r="BGJ88" s="4"/>
      <c r="BGK88" s="4"/>
      <c r="BGL88" s="4"/>
      <c r="BGM88" s="4"/>
      <c r="BGN88" s="4"/>
      <c r="BGO88" s="4"/>
      <c r="BGP88" s="4"/>
      <c r="BGQ88" s="4"/>
      <c r="BGR88" s="4"/>
      <c r="BGS88" s="4"/>
      <c r="BGT88" s="4"/>
      <c r="BGU88" s="4"/>
      <c r="BGV88" s="4"/>
      <c r="BGW88" s="4"/>
      <c r="BGX88" s="4"/>
      <c r="BGY88" s="4"/>
      <c r="BGZ88" s="4"/>
      <c r="BHA88" s="4"/>
      <c r="BHB88" s="4"/>
      <c r="BHC88" s="4"/>
      <c r="BHD88" s="4"/>
      <c r="BHE88" s="4"/>
      <c r="BHF88" s="4"/>
      <c r="BHG88" s="4"/>
      <c r="BHH88" s="4"/>
      <c r="BHI88" s="4"/>
      <c r="BHJ88" s="4"/>
      <c r="BHK88" s="4"/>
      <c r="BHL88" s="4"/>
      <c r="BHM88" s="4"/>
      <c r="BHN88" s="4"/>
      <c r="BHO88" s="4"/>
      <c r="BHP88" s="4"/>
      <c r="BHQ88" s="4"/>
      <c r="BHR88" s="4"/>
      <c r="BHS88" s="4"/>
      <c r="BHT88" s="4"/>
      <c r="BHU88" s="4"/>
      <c r="BHV88" s="4"/>
      <c r="BHW88" s="4"/>
      <c r="BHX88" s="4"/>
      <c r="BHY88" s="4"/>
      <c r="BHZ88" s="4"/>
      <c r="BIA88" s="4"/>
      <c r="BIB88" s="4"/>
      <c r="BIC88" s="4"/>
      <c r="BID88" s="4"/>
      <c r="BIE88" s="4"/>
      <c r="BIF88" s="4"/>
      <c r="BIG88" s="4"/>
      <c r="BIH88" s="4"/>
      <c r="BII88" s="4"/>
      <c r="BIJ88" s="4"/>
      <c r="BIK88" s="4"/>
      <c r="BIL88" s="4"/>
      <c r="BIM88" s="4"/>
      <c r="BIN88" s="4"/>
      <c r="BIO88" s="4"/>
      <c r="BIP88" s="4"/>
      <c r="BIQ88" s="4"/>
      <c r="BIR88" s="4"/>
      <c r="BIS88" s="4"/>
      <c r="BIT88" s="4"/>
      <c r="BIU88" s="4"/>
      <c r="BIV88" s="4"/>
      <c r="BIW88" s="4"/>
      <c r="BIX88" s="4"/>
      <c r="BIY88" s="4"/>
      <c r="BIZ88" s="4"/>
      <c r="BJA88" s="4"/>
      <c r="BJB88" s="4"/>
      <c r="BJC88" s="4"/>
      <c r="BJD88" s="4"/>
      <c r="BJE88" s="4"/>
      <c r="BJF88" s="4"/>
      <c r="BJG88" s="4"/>
      <c r="BJH88" s="4"/>
      <c r="BJI88" s="4"/>
      <c r="BJJ88" s="4"/>
      <c r="BJK88" s="4"/>
      <c r="BJL88" s="4"/>
      <c r="BJM88" s="4"/>
      <c r="BJN88" s="4"/>
      <c r="BJO88" s="4"/>
      <c r="BJP88" s="4"/>
      <c r="BJQ88" s="4"/>
      <c r="BJR88" s="4"/>
      <c r="BJS88" s="4"/>
      <c r="BJT88" s="4"/>
      <c r="BJU88" s="4"/>
      <c r="BJV88" s="4"/>
      <c r="BJW88" s="4"/>
      <c r="BJX88" s="4"/>
      <c r="BJY88" s="4"/>
      <c r="BJZ88" s="4"/>
      <c r="BKA88" s="4"/>
      <c r="BKB88" s="4"/>
      <c r="BKC88" s="4"/>
      <c r="BKD88" s="4"/>
      <c r="BKE88" s="4"/>
      <c r="BKF88" s="4"/>
      <c r="BKG88" s="4"/>
      <c r="BKH88" s="4"/>
      <c r="BKI88" s="4"/>
      <c r="BKJ88" s="4"/>
      <c r="BKK88" s="4"/>
      <c r="BKL88" s="4"/>
      <c r="BKM88" s="4"/>
      <c r="BKN88" s="4"/>
      <c r="BKO88" s="4"/>
      <c r="BKP88" s="4"/>
      <c r="BKQ88" s="4"/>
      <c r="BKR88" s="4"/>
      <c r="BKS88" s="4"/>
      <c r="BKT88" s="4"/>
      <c r="BKU88" s="4"/>
      <c r="BKV88" s="4"/>
      <c r="BKW88" s="4"/>
      <c r="BKX88" s="4"/>
      <c r="BKY88" s="4"/>
      <c r="BKZ88" s="4"/>
      <c r="BLA88" s="4"/>
      <c r="BLB88" s="4"/>
      <c r="BLC88" s="4"/>
      <c r="BLD88" s="4"/>
      <c r="BLE88" s="4"/>
      <c r="BLF88" s="4"/>
      <c r="BLG88" s="4"/>
      <c r="BLH88" s="4"/>
      <c r="BLI88" s="4"/>
      <c r="BLJ88" s="4"/>
      <c r="BLK88" s="4"/>
      <c r="BLL88" s="4"/>
      <c r="BLM88" s="4"/>
      <c r="BLN88" s="4"/>
      <c r="BLO88" s="4"/>
      <c r="BLP88" s="4"/>
      <c r="BLQ88" s="4"/>
      <c r="BLR88" s="4"/>
      <c r="BLS88" s="4"/>
      <c r="BLT88" s="4"/>
      <c r="BLU88" s="4"/>
      <c r="BLV88" s="4"/>
      <c r="BLW88" s="4"/>
      <c r="BLX88" s="4"/>
      <c r="BLY88" s="4"/>
      <c r="BLZ88" s="4"/>
      <c r="BMA88" s="4"/>
      <c r="BMB88" s="4"/>
      <c r="BMC88" s="4"/>
      <c r="BMD88" s="4"/>
      <c r="BME88" s="4"/>
      <c r="BMF88" s="4"/>
      <c r="BMG88" s="4"/>
      <c r="BMH88" s="4"/>
      <c r="BMI88" s="4"/>
      <c r="BMJ88" s="4"/>
      <c r="BMK88" s="4"/>
      <c r="BML88" s="4"/>
      <c r="BMM88" s="4"/>
      <c r="BMN88" s="4"/>
      <c r="BMO88" s="4"/>
      <c r="BMP88" s="4"/>
      <c r="BMQ88" s="4"/>
      <c r="BMR88" s="4"/>
      <c r="BMS88" s="4"/>
      <c r="BMT88" s="4"/>
      <c r="BMU88" s="4"/>
      <c r="BMV88" s="4"/>
      <c r="BMW88" s="4"/>
      <c r="BMX88" s="4"/>
      <c r="BMY88" s="4"/>
      <c r="BMZ88" s="4"/>
      <c r="BNA88" s="4"/>
      <c r="BNB88" s="4"/>
      <c r="BNC88" s="4"/>
      <c r="BND88" s="4"/>
      <c r="BNE88" s="4"/>
      <c r="BNF88" s="4"/>
      <c r="BNG88" s="4"/>
      <c r="BNH88" s="4"/>
      <c r="BNI88" s="4"/>
      <c r="BNJ88" s="4"/>
      <c r="BNK88" s="4"/>
      <c r="BNL88" s="4"/>
      <c r="BNM88" s="4"/>
      <c r="BNN88" s="4"/>
      <c r="BNO88" s="4"/>
      <c r="BNP88" s="4"/>
      <c r="BNQ88" s="4"/>
      <c r="BNR88" s="4"/>
      <c r="BNS88" s="4"/>
      <c r="BNT88" s="4"/>
      <c r="BNU88" s="4"/>
      <c r="BNV88" s="4"/>
      <c r="BNW88" s="4"/>
      <c r="BNX88" s="4"/>
      <c r="BNY88" s="4"/>
      <c r="BNZ88" s="4"/>
      <c r="BOA88" s="4"/>
      <c r="BOB88" s="4"/>
      <c r="BOC88" s="4"/>
      <c r="BOD88" s="4"/>
      <c r="BOE88" s="4"/>
      <c r="BOF88" s="4"/>
      <c r="BOG88" s="4"/>
      <c r="BOH88" s="4"/>
      <c r="BOI88" s="4"/>
      <c r="BOJ88" s="4"/>
      <c r="BOK88" s="4"/>
      <c r="BOL88" s="4"/>
      <c r="BOM88" s="4"/>
      <c r="BON88" s="4"/>
      <c r="BOO88" s="4"/>
      <c r="BOP88" s="4"/>
      <c r="BOQ88" s="4"/>
      <c r="BOR88" s="4"/>
      <c r="BOS88" s="4"/>
      <c r="BOT88" s="4"/>
      <c r="BOU88" s="4"/>
      <c r="BOV88" s="4"/>
      <c r="BOW88" s="4"/>
      <c r="BOX88" s="4"/>
      <c r="BOY88" s="4"/>
      <c r="BOZ88" s="4"/>
      <c r="BPA88" s="4"/>
      <c r="BPB88" s="4"/>
      <c r="BPC88" s="4"/>
      <c r="BPD88" s="4"/>
      <c r="BPE88" s="4"/>
      <c r="BPF88" s="4"/>
      <c r="BPG88" s="4"/>
      <c r="BPH88" s="4"/>
      <c r="BPI88" s="4"/>
      <c r="BPJ88" s="4"/>
      <c r="BPK88" s="4"/>
      <c r="BPL88" s="4"/>
      <c r="BPM88" s="4"/>
      <c r="BPN88" s="4"/>
      <c r="BPO88" s="4"/>
      <c r="BPP88" s="4"/>
      <c r="BPQ88" s="4"/>
      <c r="BPR88" s="4"/>
      <c r="BPS88" s="4"/>
      <c r="BPT88" s="4"/>
      <c r="BPU88" s="4"/>
      <c r="BPV88" s="4"/>
      <c r="BPW88" s="4"/>
      <c r="BPX88" s="4"/>
      <c r="BPY88" s="4"/>
      <c r="BPZ88" s="4"/>
      <c r="BQA88" s="4"/>
      <c r="BQB88" s="4"/>
      <c r="BQC88" s="4"/>
      <c r="BQD88" s="4"/>
      <c r="BQE88" s="4"/>
      <c r="BQF88" s="4"/>
      <c r="BQG88" s="4"/>
      <c r="BQH88" s="4"/>
      <c r="BQI88" s="4"/>
      <c r="BQJ88" s="4"/>
      <c r="BQK88" s="4"/>
      <c r="BQL88" s="4"/>
      <c r="BQM88" s="4"/>
      <c r="BQN88" s="4"/>
      <c r="BQO88" s="4"/>
      <c r="BQP88" s="4"/>
      <c r="BQQ88" s="4"/>
      <c r="BQR88" s="4"/>
      <c r="BQS88" s="4"/>
      <c r="BQT88" s="4"/>
      <c r="BQU88" s="4"/>
      <c r="BQV88" s="4"/>
      <c r="BQW88" s="4"/>
      <c r="BQX88" s="4"/>
      <c r="BQY88" s="4"/>
      <c r="BQZ88" s="4"/>
      <c r="BRA88" s="4"/>
      <c r="BRB88" s="4"/>
      <c r="BRC88" s="4"/>
      <c r="BRD88" s="4"/>
      <c r="BRE88" s="4"/>
      <c r="BRF88" s="4"/>
      <c r="BRG88" s="4"/>
      <c r="BRH88" s="4"/>
      <c r="BRI88" s="4"/>
      <c r="BRJ88" s="4"/>
      <c r="BRK88" s="4"/>
      <c r="BRL88" s="4"/>
      <c r="BRM88" s="4"/>
      <c r="BRN88" s="4"/>
      <c r="BRO88" s="4"/>
      <c r="BRP88" s="4"/>
      <c r="BRQ88" s="4"/>
      <c r="BRR88" s="4"/>
      <c r="BRS88" s="4"/>
      <c r="BRT88" s="4"/>
      <c r="BRU88" s="4"/>
      <c r="BRV88" s="4"/>
      <c r="BRW88" s="4"/>
      <c r="BRX88" s="4"/>
      <c r="BRY88" s="4"/>
      <c r="BRZ88" s="4"/>
      <c r="BSA88" s="4"/>
      <c r="BSB88" s="4"/>
      <c r="BSC88" s="4"/>
      <c r="BSD88" s="4"/>
      <c r="BSE88" s="4"/>
      <c r="BSF88" s="4"/>
      <c r="BSG88" s="4"/>
      <c r="BSH88" s="4"/>
      <c r="BSI88" s="4"/>
      <c r="BSJ88" s="4"/>
      <c r="BSK88" s="4"/>
      <c r="BSL88" s="4"/>
      <c r="BSM88" s="4"/>
      <c r="BSN88" s="4"/>
      <c r="BSO88" s="4"/>
      <c r="BSP88" s="4"/>
      <c r="BSQ88" s="4"/>
      <c r="BSR88" s="4"/>
      <c r="BSS88" s="4"/>
      <c r="BST88" s="4"/>
      <c r="BSU88" s="4"/>
      <c r="BSV88" s="4"/>
      <c r="BSW88" s="4"/>
      <c r="BSX88" s="4"/>
      <c r="BSY88" s="4"/>
      <c r="BSZ88" s="4"/>
      <c r="BTA88" s="4"/>
      <c r="BTB88" s="4"/>
      <c r="BTC88" s="4"/>
      <c r="BTD88" s="4"/>
      <c r="BTE88" s="4"/>
      <c r="BTF88" s="4"/>
      <c r="BTG88" s="4"/>
      <c r="BTH88" s="4"/>
      <c r="BTI88" s="4"/>
      <c r="BTJ88" s="4"/>
      <c r="BTK88" s="4"/>
      <c r="BTL88" s="4"/>
      <c r="BTM88" s="4"/>
      <c r="BTN88" s="4"/>
      <c r="BTO88" s="4"/>
      <c r="BTP88" s="4"/>
      <c r="BTQ88" s="4"/>
      <c r="BTR88" s="4"/>
      <c r="BTS88" s="4"/>
      <c r="BTT88" s="4"/>
      <c r="BTU88" s="4"/>
      <c r="BTV88" s="4"/>
      <c r="BTW88" s="4"/>
      <c r="BTX88" s="4"/>
      <c r="BTY88" s="4"/>
      <c r="BTZ88" s="4"/>
      <c r="BUA88" s="4"/>
      <c r="BUB88" s="4"/>
      <c r="BUC88" s="4"/>
      <c r="BUD88" s="4"/>
      <c r="BUE88" s="4"/>
      <c r="BUF88" s="4"/>
      <c r="BUG88" s="4"/>
      <c r="BUH88" s="4"/>
      <c r="BUI88" s="4"/>
      <c r="BUJ88" s="4"/>
      <c r="BUK88" s="4"/>
      <c r="BUL88" s="4"/>
      <c r="BUM88" s="4"/>
      <c r="BUN88" s="4"/>
      <c r="BUO88" s="4"/>
      <c r="BUP88" s="4"/>
      <c r="BUQ88" s="4"/>
      <c r="BUR88" s="4"/>
      <c r="BUS88" s="4"/>
      <c r="BUT88" s="4"/>
      <c r="BUU88" s="4"/>
      <c r="BUV88" s="4"/>
      <c r="BUW88" s="4"/>
      <c r="BUX88" s="4"/>
      <c r="BUY88" s="4"/>
      <c r="BUZ88" s="4"/>
      <c r="BVA88" s="4"/>
      <c r="BVB88" s="4"/>
      <c r="BVC88" s="4"/>
      <c r="BVD88" s="4"/>
      <c r="BVE88" s="4"/>
      <c r="BVF88" s="4"/>
      <c r="BVG88" s="4"/>
      <c r="BVH88" s="4"/>
      <c r="BVI88" s="4"/>
      <c r="BVJ88" s="4"/>
      <c r="BVK88" s="4"/>
      <c r="BVL88" s="4"/>
      <c r="BVM88" s="4"/>
      <c r="BVN88" s="4"/>
      <c r="BVO88" s="4"/>
      <c r="BVP88" s="4"/>
      <c r="BVQ88" s="4"/>
      <c r="BVR88" s="4"/>
      <c r="BVS88" s="4"/>
      <c r="BVT88" s="4"/>
      <c r="BVU88" s="4"/>
      <c r="BVV88" s="4"/>
      <c r="BVW88" s="4"/>
      <c r="BVX88" s="4"/>
      <c r="BVY88" s="4"/>
      <c r="BVZ88" s="4"/>
      <c r="BWA88" s="4"/>
      <c r="BWB88" s="4"/>
      <c r="BWC88" s="4"/>
      <c r="BWD88" s="4"/>
      <c r="BWE88" s="4"/>
      <c r="BWF88" s="4"/>
      <c r="BWG88" s="4"/>
      <c r="BWH88" s="4"/>
      <c r="BWI88" s="4"/>
      <c r="BWJ88" s="4"/>
      <c r="BWK88" s="4"/>
      <c r="BWL88" s="4"/>
      <c r="BWM88" s="4"/>
      <c r="BWN88" s="4"/>
      <c r="BWO88" s="4"/>
      <c r="BWP88" s="4"/>
      <c r="BWQ88" s="4"/>
      <c r="BWR88" s="4"/>
      <c r="BWS88" s="4"/>
      <c r="BWT88" s="4"/>
      <c r="BWU88" s="4"/>
      <c r="BWV88" s="4"/>
      <c r="BWW88" s="4"/>
      <c r="BWX88" s="4"/>
      <c r="BWY88" s="4"/>
      <c r="BWZ88" s="4"/>
      <c r="BXA88" s="4"/>
      <c r="BXB88" s="4"/>
      <c r="BXC88" s="4"/>
      <c r="BXD88" s="4"/>
      <c r="BXE88" s="4"/>
      <c r="BXF88" s="4"/>
      <c r="BXG88" s="4"/>
      <c r="BXH88" s="4"/>
      <c r="BXI88" s="4"/>
      <c r="BXJ88" s="4"/>
      <c r="BXK88" s="4"/>
      <c r="BXL88" s="4"/>
      <c r="BXM88" s="4"/>
      <c r="BXN88" s="4"/>
      <c r="BXO88" s="4"/>
      <c r="BXP88" s="4"/>
      <c r="BXQ88" s="4"/>
      <c r="BXR88" s="4"/>
      <c r="BXS88" s="4"/>
      <c r="BXT88" s="4"/>
      <c r="BXU88" s="4"/>
      <c r="BXV88" s="4"/>
      <c r="BXW88" s="4"/>
      <c r="BXX88" s="4"/>
      <c r="BXY88" s="4"/>
      <c r="BXZ88" s="4"/>
      <c r="BYA88" s="4"/>
      <c r="BYB88" s="4"/>
      <c r="BYC88" s="4"/>
      <c r="BYD88" s="4"/>
      <c r="BYE88" s="4"/>
      <c r="BYF88" s="4"/>
      <c r="BYG88" s="4"/>
      <c r="BYH88" s="4"/>
      <c r="BYI88" s="4"/>
      <c r="BYJ88" s="4"/>
      <c r="BYK88" s="4"/>
      <c r="BYL88" s="4"/>
      <c r="BYM88" s="4"/>
      <c r="BYN88" s="4"/>
      <c r="BYO88" s="4"/>
      <c r="BYP88" s="4"/>
      <c r="BYQ88" s="4"/>
      <c r="BYR88" s="4"/>
      <c r="BYS88" s="4"/>
      <c r="BYT88" s="4"/>
      <c r="BYU88" s="4"/>
      <c r="BYV88" s="4"/>
      <c r="BYW88" s="4"/>
      <c r="BYX88" s="4"/>
      <c r="BYY88" s="4"/>
      <c r="BYZ88" s="4"/>
      <c r="BZA88" s="4"/>
      <c r="BZB88" s="4"/>
      <c r="BZC88" s="4"/>
      <c r="BZD88" s="4"/>
      <c r="BZE88" s="4"/>
      <c r="BZF88" s="4"/>
      <c r="BZG88" s="4"/>
      <c r="BZH88" s="4"/>
      <c r="BZI88" s="4"/>
      <c r="BZJ88" s="4"/>
      <c r="BZK88" s="4"/>
      <c r="BZL88" s="4"/>
      <c r="BZM88" s="4"/>
      <c r="BZN88" s="4"/>
      <c r="BZO88" s="4"/>
      <c r="BZP88" s="4"/>
      <c r="BZQ88" s="4"/>
      <c r="BZR88" s="4"/>
      <c r="BZS88" s="4"/>
      <c r="BZT88" s="4"/>
      <c r="BZU88" s="4"/>
      <c r="BZV88" s="4"/>
      <c r="BZW88" s="4"/>
      <c r="BZX88" s="4"/>
      <c r="BZY88" s="4"/>
      <c r="BZZ88" s="4"/>
      <c r="CAA88" s="4"/>
      <c r="CAB88" s="4"/>
      <c r="CAC88" s="4"/>
      <c r="CAD88" s="4"/>
      <c r="CAE88" s="4"/>
      <c r="CAF88" s="4"/>
      <c r="CAG88" s="4"/>
      <c r="CAH88" s="4"/>
      <c r="CAI88" s="4"/>
      <c r="CAJ88" s="4"/>
      <c r="CAK88" s="4"/>
      <c r="CAL88" s="4"/>
      <c r="CAM88" s="4"/>
      <c r="CAN88" s="4"/>
      <c r="CAO88" s="4"/>
      <c r="CAP88" s="4"/>
      <c r="CAQ88" s="4"/>
      <c r="CAR88" s="4"/>
      <c r="CAS88" s="4"/>
      <c r="CAT88" s="4"/>
      <c r="CAU88" s="4"/>
      <c r="CAV88" s="4"/>
      <c r="CAW88" s="4"/>
      <c r="CAX88" s="4"/>
      <c r="CAY88" s="4"/>
      <c r="CAZ88" s="4"/>
      <c r="CBA88" s="4"/>
      <c r="CBB88" s="4"/>
      <c r="CBC88" s="4"/>
      <c r="CBD88" s="4"/>
      <c r="CBE88" s="4"/>
      <c r="CBF88" s="4"/>
      <c r="CBG88" s="4"/>
      <c r="CBH88" s="4"/>
      <c r="CBI88" s="4"/>
      <c r="CBJ88" s="4"/>
      <c r="CBK88" s="4"/>
      <c r="CBL88" s="4"/>
      <c r="CBM88" s="4"/>
      <c r="CBN88" s="4"/>
      <c r="CBO88" s="4"/>
      <c r="CBP88" s="4"/>
      <c r="CBQ88" s="4"/>
      <c r="CBR88" s="4"/>
      <c r="CBS88" s="4"/>
      <c r="CBT88" s="4"/>
      <c r="CBU88" s="4"/>
      <c r="CBV88" s="4"/>
      <c r="CBW88" s="4"/>
      <c r="CBX88" s="4"/>
      <c r="CBY88" s="4"/>
      <c r="CBZ88" s="4"/>
      <c r="CCA88" s="4"/>
      <c r="CCB88" s="4"/>
      <c r="CCC88" s="4"/>
      <c r="CCD88" s="4"/>
      <c r="CCE88" s="4"/>
      <c r="CCF88" s="4"/>
      <c r="CCG88" s="4"/>
      <c r="CCH88" s="4"/>
      <c r="CCI88" s="4"/>
      <c r="CCJ88" s="4"/>
      <c r="CCK88" s="4"/>
      <c r="CCL88" s="4"/>
      <c r="CCM88" s="4"/>
      <c r="CCN88" s="4"/>
      <c r="CCO88" s="4"/>
      <c r="CCP88" s="4"/>
      <c r="CCQ88" s="4"/>
      <c r="CCR88" s="4"/>
      <c r="CCS88" s="4"/>
      <c r="CCT88" s="4"/>
      <c r="CCU88" s="4"/>
      <c r="CCV88" s="4"/>
      <c r="CCW88" s="4"/>
      <c r="CCX88" s="4"/>
      <c r="CCY88" s="4"/>
      <c r="CCZ88" s="4"/>
      <c r="CDA88" s="4"/>
      <c r="CDB88" s="4"/>
      <c r="CDC88" s="4"/>
      <c r="CDD88" s="4"/>
      <c r="CDE88" s="4"/>
      <c r="CDF88" s="4"/>
      <c r="CDG88" s="4"/>
      <c r="CDH88" s="4"/>
      <c r="CDI88" s="4"/>
      <c r="CDJ88" s="4"/>
      <c r="CDK88" s="4"/>
      <c r="CDL88" s="4"/>
      <c r="CDM88" s="4"/>
      <c r="CDN88" s="4"/>
      <c r="CDO88" s="4"/>
      <c r="CDP88" s="4"/>
      <c r="CDQ88" s="4"/>
      <c r="CDR88" s="4"/>
      <c r="CDS88" s="4"/>
      <c r="CDT88" s="4"/>
      <c r="CDU88" s="4"/>
      <c r="CDV88" s="4"/>
      <c r="CDW88" s="4"/>
      <c r="CDX88" s="4"/>
      <c r="CDY88" s="4"/>
      <c r="CDZ88" s="4"/>
      <c r="CEA88" s="4"/>
      <c r="CEB88" s="4"/>
      <c r="CEC88" s="4"/>
      <c r="CED88" s="4"/>
      <c r="CEE88" s="4"/>
      <c r="CEF88" s="4"/>
      <c r="CEG88" s="4"/>
      <c r="CEH88" s="4"/>
      <c r="CEI88" s="4"/>
      <c r="CEJ88" s="4"/>
      <c r="CEK88" s="4"/>
      <c r="CEL88" s="4"/>
      <c r="CEM88" s="4"/>
      <c r="CEN88" s="4"/>
      <c r="CEO88" s="4"/>
      <c r="CEP88" s="4"/>
      <c r="CEQ88" s="4"/>
      <c r="CER88" s="4"/>
      <c r="CES88" s="4"/>
      <c r="CET88" s="4"/>
      <c r="CEU88" s="4"/>
      <c r="CEV88" s="4"/>
      <c r="CEW88" s="4"/>
      <c r="CEX88" s="4"/>
      <c r="CEY88" s="4"/>
      <c r="CEZ88" s="4"/>
      <c r="CFA88" s="4"/>
      <c r="CFB88" s="4"/>
      <c r="CFC88" s="4"/>
      <c r="CFD88" s="4"/>
      <c r="CFE88" s="4"/>
      <c r="CFF88" s="4"/>
      <c r="CFG88" s="4"/>
      <c r="CFH88" s="4"/>
      <c r="CFI88" s="4"/>
      <c r="CFJ88" s="4"/>
      <c r="CFK88" s="4"/>
      <c r="CFL88" s="4"/>
      <c r="CFM88" s="4"/>
      <c r="CFN88" s="4"/>
      <c r="CFO88" s="4"/>
      <c r="CFP88" s="4"/>
      <c r="CFQ88" s="4"/>
      <c r="CFR88" s="4"/>
      <c r="CFS88" s="4"/>
      <c r="CFT88" s="4"/>
      <c r="CFU88" s="4"/>
      <c r="CFV88" s="4"/>
      <c r="CFW88" s="4"/>
      <c r="CFX88" s="4"/>
      <c r="CFY88" s="4"/>
      <c r="CFZ88" s="4"/>
      <c r="CGA88" s="4"/>
      <c r="CGB88" s="4"/>
      <c r="CGC88" s="4"/>
      <c r="CGD88" s="4"/>
      <c r="CGE88" s="4"/>
      <c r="CGF88" s="4"/>
      <c r="CGG88" s="4"/>
      <c r="CGH88" s="4"/>
      <c r="CGI88" s="4"/>
      <c r="CGJ88" s="4"/>
      <c r="CGK88" s="4"/>
      <c r="CGL88" s="4"/>
      <c r="CGM88" s="4"/>
      <c r="CGN88" s="4"/>
      <c r="CGO88" s="4"/>
      <c r="CGP88" s="4"/>
      <c r="CGQ88" s="4"/>
      <c r="CGR88" s="4"/>
      <c r="CGS88" s="4"/>
      <c r="CGT88" s="4"/>
      <c r="CGU88" s="4"/>
      <c r="CGV88" s="4"/>
      <c r="CGW88" s="4"/>
      <c r="CGX88" s="4"/>
      <c r="CGY88" s="4"/>
      <c r="CGZ88" s="4"/>
      <c r="CHA88" s="4"/>
      <c r="CHB88" s="4"/>
      <c r="CHC88" s="4"/>
      <c r="CHD88" s="4"/>
      <c r="CHE88" s="4"/>
      <c r="CHF88" s="4"/>
      <c r="CHG88" s="4"/>
      <c r="CHH88" s="4"/>
      <c r="CHI88" s="4"/>
      <c r="CHJ88" s="4"/>
      <c r="CHK88" s="4"/>
      <c r="CHL88" s="4"/>
      <c r="CHM88" s="4"/>
      <c r="CHN88" s="4"/>
      <c r="CHO88" s="4"/>
      <c r="CHP88" s="4"/>
      <c r="CHQ88" s="4"/>
      <c r="CHR88" s="4"/>
      <c r="CHS88" s="4"/>
      <c r="CHT88" s="4"/>
      <c r="CHU88" s="4"/>
      <c r="CHV88" s="4"/>
      <c r="CHW88" s="4"/>
      <c r="CHX88" s="4"/>
      <c r="CHY88" s="4"/>
      <c r="CHZ88" s="4"/>
      <c r="CIA88" s="4"/>
      <c r="CIB88" s="4"/>
      <c r="CIC88" s="4"/>
      <c r="CID88" s="4"/>
      <c r="CIE88" s="4"/>
      <c r="CIF88" s="4"/>
      <c r="CIG88" s="4"/>
      <c r="CIH88" s="4"/>
      <c r="CII88" s="4"/>
      <c r="CIJ88" s="4"/>
      <c r="CIK88" s="4"/>
      <c r="CIL88" s="4"/>
      <c r="CIM88" s="4"/>
      <c r="CIN88" s="4"/>
      <c r="CIO88" s="4"/>
      <c r="CIP88" s="4"/>
      <c r="CIQ88" s="4"/>
      <c r="CIR88" s="4"/>
      <c r="CIS88" s="4"/>
      <c r="CIT88" s="4"/>
      <c r="CIU88" s="4"/>
      <c r="CIV88" s="4"/>
      <c r="CIW88" s="4"/>
      <c r="CIX88" s="4"/>
      <c r="CIY88" s="4"/>
      <c r="CIZ88" s="4"/>
      <c r="CJA88" s="4"/>
      <c r="CJB88" s="4"/>
      <c r="CJC88" s="4"/>
      <c r="CJD88" s="4"/>
      <c r="CJE88" s="4"/>
      <c r="CJF88" s="4"/>
      <c r="CJG88" s="4"/>
      <c r="CJH88" s="4"/>
      <c r="CJI88" s="4"/>
      <c r="CJJ88" s="4"/>
      <c r="CJK88" s="4"/>
      <c r="CJL88" s="4"/>
      <c r="CJM88" s="4"/>
      <c r="CJN88" s="4"/>
      <c r="CJO88" s="4"/>
      <c r="CJP88" s="4"/>
      <c r="CJQ88" s="4"/>
      <c r="CJR88" s="4"/>
      <c r="CJS88" s="4"/>
      <c r="CJT88" s="4"/>
      <c r="CJU88" s="4"/>
      <c r="CJV88" s="4"/>
      <c r="CJW88" s="4"/>
      <c r="CJX88" s="4"/>
      <c r="CJY88" s="4"/>
      <c r="CJZ88" s="4"/>
      <c r="CKA88" s="4"/>
      <c r="CKB88" s="4"/>
      <c r="CKC88" s="4"/>
      <c r="CKD88" s="4"/>
      <c r="CKE88" s="4"/>
      <c r="CKF88" s="4"/>
      <c r="CKG88" s="4"/>
      <c r="CKH88" s="4"/>
      <c r="CKI88" s="4"/>
      <c r="CKJ88" s="4"/>
      <c r="CKK88" s="4"/>
      <c r="CKL88" s="4"/>
      <c r="CKM88" s="4"/>
      <c r="CKN88" s="4"/>
      <c r="CKO88" s="4"/>
      <c r="CKP88" s="4"/>
      <c r="CKQ88" s="4"/>
      <c r="CKR88" s="4"/>
      <c r="CKS88" s="4"/>
      <c r="CKT88" s="4"/>
      <c r="CKU88" s="4"/>
      <c r="CKV88" s="4"/>
      <c r="CKW88" s="4"/>
      <c r="CKX88" s="4"/>
      <c r="CKY88" s="4"/>
      <c r="CKZ88" s="4"/>
      <c r="CLA88" s="4"/>
      <c r="CLB88" s="4"/>
      <c r="CLC88" s="4"/>
      <c r="CLD88" s="4"/>
      <c r="CLE88" s="4"/>
      <c r="CLF88" s="4"/>
      <c r="CLG88" s="4"/>
      <c r="CLH88" s="4"/>
      <c r="CLI88" s="4"/>
      <c r="CLJ88" s="4"/>
      <c r="CLK88" s="4"/>
      <c r="CLL88" s="4"/>
      <c r="CLM88" s="4"/>
      <c r="CLN88" s="4"/>
      <c r="CLO88" s="4"/>
      <c r="CLP88" s="4"/>
      <c r="CLQ88" s="4"/>
      <c r="CLR88" s="4"/>
      <c r="CLS88" s="4"/>
      <c r="CLT88" s="4"/>
      <c r="CLU88" s="4"/>
      <c r="CLV88" s="4"/>
      <c r="CLW88" s="4"/>
      <c r="CLX88" s="4"/>
      <c r="CLY88" s="4"/>
      <c r="CLZ88" s="4"/>
      <c r="CMA88" s="4"/>
      <c r="CMB88" s="4"/>
      <c r="CMC88" s="4"/>
      <c r="CMD88" s="4"/>
      <c r="CME88" s="4"/>
      <c r="CMF88" s="4"/>
      <c r="CMG88" s="4"/>
      <c r="CMH88" s="4"/>
      <c r="CMI88" s="4"/>
      <c r="CMJ88" s="4"/>
      <c r="CMK88" s="4"/>
      <c r="CML88" s="4"/>
      <c r="CMM88" s="4"/>
      <c r="CMN88" s="4"/>
      <c r="CMO88" s="4"/>
      <c r="CMP88" s="4"/>
      <c r="CMQ88" s="4"/>
      <c r="CMR88" s="4"/>
      <c r="CMS88" s="4"/>
      <c r="CMT88" s="4"/>
      <c r="CMU88" s="4"/>
      <c r="CMV88" s="4"/>
      <c r="CMW88" s="4"/>
      <c r="CMX88" s="4"/>
      <c r="CMY88" s="4"/>
      <c r="CMZ88" s="4"/>
      <c r="CNA88" s="4"/>
      <c r="CNB88" s="4"/>
      <c r="CNC88" s="4"/>
      <c r="CND88" s="4"/>
      <c r="CNE88" s="4"/>
      <c r="CNF88" s="4"/>
      <c r="CNG88" s="4"/>
      <c r="CNH88" s="4"/>
      <c r="CNI88" s="4"/>
      <c r="CNJ88" s="4"/>
      <c r="CNK88" s="4"/>
      <c r="CNL88" s="4"/>
      <c r="CNM88" s="4"/>
      <c r="CNN88" s="4"/>
      <c r="CNO88" s="4"/>
      <c r="CNP88" s="4"/>
      <c r="CNQ88" s="4"/>
      <c r="CNR88" s="4"/>
      <c r="CNS88" s="4"/>
      <c r="CNT88" s="4"/>
      <c r="CNU88" s="4"/>
      <c r="CNV88" s="4"/>
      <c r="CNW88" s="4"/>
      <c r="CNX88" s="4"/>
      <c r="CNY88" s="4"/>
      <c r="CNZ88" s="4"/>
      <c r="COA88" s="4"/>
      <c r="COB88" s="4"/>
      <c r="COC88" s="4"/>
      <c r="COD88" s="4"/>
      <c r="COE88" s="4"/>
      <c r="COF88" s="4"/>
      <c r="COG88" s="4"/>
      <c r="COH88" s="4"/>
      <c r="COI88" s="4"/>
      <c r="COJ88" s="4"/>
      <c r="COK88" s="4"/>
      <c r="COL88" s="4"/>
      <c r="COM88" s="4"/>
      <c r="CON88" s="4"/>
      <c r="COO88" s="4"/>
      <c r="COP88" s="4"/>
      <c r="COQ88" s="4"/>
      <c r="COR88" s="4"/>
      <c r="COS88" s="4"/>
      <c r="COT88" s="4"/>
      <c r="COU88" s="4"/>
      <c r="COV88" s="4"/>
      <c r="COW88" s="4"/>
      <c r="COX88" s="4"/>
      <c r="COY88" s="4"/>
      <c r="COZ88" s="4"/>
      <c r="CPA88" s="4"/>
      <c r="CPB88" s="4"/>
      <c r="CPC88" s="4"/>
      <c r="CPD88" s="4"/>
      <c r="CPE88" s="4"/>
      <c r="CPF88" s="4"/>
      <c r="CPG88" s="4"/>
      <c r="CPH88" s="4"/>
      <c r="CPI88" s="4"/>
      <c r="CPJ88" s="4"/>
      <c r="CPK88" s="4"/>
      <c r="CPL88" s="4"/>
      <c r="CPM88" s="4"/>
      <c r="CPN88" s="4"/>
      <c r="CPO88" s="4"/>
      <c r="CPP88" s="4"/>
      <c r="CPQ88" s="4"/>
      <c r="CPR88" s="4"/>
      <c r="CPS88" s="4"/>
      <c r="CPT88" s="4"/>
      <c r="CPU88" s="4"/>
      <c r="CPV88" s="4"/>
      <c r="CPW88" s="4"/>
      <c r="CPX88" s="4"/>
      <c r="CPY88" s="4"/>
      <c r="CPZ88" s="4"/>
      <c r="CQA88" s="4"/>
      <c r="CQB88" s="4"/>
      <c r="CQC88" s="4"/>
      <c r="CQD88" s="4"/>
      <c r="CQE88" s="4"/>
      <c r="CQF88" s="4"/>
      <c r="CQG88" s="4"/>
      <c r="CQH88" s="4"/>
      <c r="CQI88" s="4"/>
      <c r="CQJ88" s="4"/>
      <c r="CQK88" s="4"/>
      <c r="CQL88" s="4"/>
      <c r="CQM88" s="4"/>
      <c r="CQN88" s="4"/>
      <c r="CQO88" s="4"/>
      <c r="CQP88" s="4"/>
      <c r="CQQ88" s="4"/>
      <c r="CQR88" s="4"/>
      <c r="CQS88" s="4"/>
      <c r="CQT88" s="4"/>
      <c r="CQU88" s="4"/>
      <c r="CQV88" s="4"/>
      <c r="CQW88" s="4"/>
      <c r="CQX88" s="4"/>
      <c r="CQY88" s="4"/>
      <c r="CQZ88" s="4"/>
      <c r="CRA88" s="4"/>
      <c r="CRB88" s="4"/>
      <c r="CRC88" s="4"/>
      <c r="CRD88" s="4"/>
      <c r="CRE88" s="4"/>
      <c r="CRF88" s="4"/>
      <c r="CRG88" s="4"/>
      <c r="CRH88" s="4"/>
      <c r="CRI88" s="4"/>
      <c r="CRJ88" s="4"/>
      <c r="CRK88" s="4"/>
      <c r="CRL88" s="4"/>
      <c r="CRM88" s="4"/>
      <c r="CRN88" s="4"/>
      <c r="CRO88" s="4"/>
      <c r="CRP88" s="4"/>
      <c r="CRQ88" s="4"/>
      <c r="CRR88" s="4"/>
      <c r="CRS88" s="4"/>
      <c r="CRT88" s="4"/>
      <c r="CRU88" s="4"/>
      <c r="CRV88" s="4"/>
      <c r="CRW88" s="4"/>
      <c r="CRX88" s="4"/>
      <c r="CRY88" s="4"/>
      <c r="CRZ88" s="4"/>
      <c r="CSA88" s="4"/>
      <c r="CSB88" s="4"/>
      <c r="CSC88" s="4"/>
      <c r="CSD88" s="4"/>
      <c r="CSE88" s="4"/>
      <c r="CSF88" s="4"/>
      <c r="CSG88" s="4"/>
      <c r="CSH88" s="4"/>
      <c r="CSI88" s="4"/>
      <c r="CSJ88" s="4"/>
      <c r="CSK88" s="4"/>
      <c r="CSL88" s="4"/>
      <c r="CSM88" s="4"/>
      <c r="CSN88" s="4"/>
      <c r="CSO88" s="4"/>
      <c r="CSP88" s="4"/>
      <c r="CSQ88" s="4"/>
      <c r="CSR88" s="4"/>
      <c r="CSS88" s="4"/>
      <c r="CST88" s="4"/>
      <c r="CSU88" s="4"/>
      <c r="CSV88" s="4"/>
      <c r="CSW88" s="4"/>
      <c r="CSX88" s="4"/>
      <c r="CSY88" s="4"/>
      <c r="CSZ88" s="4"/>
      <c r="CTA88" s="4"/>
      <c r="CTB88" s="4"/>
      <c r="CTC88" s="4"/>
      <c r="CTD88" s="4"/>
      <c r="CTE88" s="4"/>
      <c r="CTF88" s="4"/>
      <c r="CTG88" s="4"/>
      <c r="CTH88" s="4"/>
      <c r="CTI88" s="4"/>
      <c r="CTJ88" s="4"/>
      <c r="CTK88" s="4"/>
      <c r="CTL88" s="4"/>
      <c r="CTM88" s="4"/>
      <c r="CTN88" s="4"/>
      <c r="CTO88" s="4"/>
      <c r="CTP88" s="4"/>
      <c r="CTQ88" s="4"/>
      <c r="CTR88" s="4"/>
      <c r="CTS88" s="4"/>
      <c r="CTT88" s="4"/>
      <c r="CTU88" s="4"/>
      <c r="CTV88" s="4"/>
      <c r="CTW88" s="4"/>
      <c r="CTX88" s="4"/>
      <c r="CTY88" s="4"/>
      <c r="CTZ88" s="4"/>
      <c r="CUA88" s="4"/>
      <c r="CUB88" s="4"/>
      <c r="CUC88" s="4"/>
      <c r="CUD88" s="4"/>
      <c r="CUE88" s="4"/>
      <c r="CUF88" s="4"/>
      <c r="CUG88" s="4"/>
      <c r="CUH88" s="4"/>
      <c r="CUI88" s="4"/>
      <c r="CUJ88" s="4"/>
      <c r="CUK88" s="4"/>
      <c r="CUL88" s="4"/>
      <c r="CUM88" s="4"/>
      <c r="CUN88" s="4"/>
      <c r="CUO88" s="4"/>
      <c r="CUP88" s="4"/>
      <c r="CUQ88" s="4"/>
      <c r="CUR88" s="4"/>
      <c r="CUS88" s="4"/>
      <c r="CUT88" s="4"/>
      <c r="CUU88" s="4"/>
      <c r="CUV88" s="4"/>
      <c r="CUW88" s="4"/>
      <c r="CUX88" s="4"/>
      <c r="CUY88" s="4"/>
      <c r="CUZ88" s="4"/>
      <c r="CVA88" s="4"/>
      <c r="CVB88" s="4"/>
      <c r="CVC88" s="4"/>
      <c r="CVD88" s="4"/>
      <c r="CVE88" s="4"/>
      <c r="CVF88" s="4"/>
      <c r="CVG88" s="4"/>
      <c r="CVH88" s="4"/>
      <c r="CVI88" s="4"/>
      <c r="CVJ88" s="4"/>
      <c r="CVK88" s="4"/>
      <c r="CVL88" s="4"/>
      <c r="CVM88" s="4"/>
      <c r="CVN88" s="4"/>
      <c r="CVO88" s="4"/>
      <c r="CVP88" s="4"/>
      <c r="CVQ88" s="4"/>
      <c r="CVR88" s="4"/>
      <c r="CVS88" s="4"/>
      <c r="CVT88" s="4"/>
      <c r="CVU88" s="4"/>
      <c r="CVV88" s="4"/>
      <c r="CVW88" s="4"/>
      <c r="CVX88" s="4"/>
      <c r="CVY88" s="4"/>
      <c r="CVZ88" s="4"/>
      <c r="CWA88" s="4"/>
      <c r="CWB88" s="4"/>
      <c r="CWC88" s="4"/>
      <c r="CWD88" s="4"/>
      <c r="CWE88" s="4"/>
      <c r="CWF88" s="4"/>
      <c r="CWG88" s="4"/>
      <c r="CWH88" s="4"/>
      <c r="CWI88" s="4"/>
      <c r="CWJ88" s="4"/>
      <c r="CWK88" s="4"/>
      <c r="CWL88" s="4"/>
      <c r="CWM88" s="4"/>
      <c r="CWN88" s="4"/>
      <c r="CWO88" s="4"/>
      <c r="CWP88" s="4"/>
      <c r="CWQ88" s="4"/>
      <c r="CWR88" s="4"/>
      <c r="CWS88" s="4"/>
      <c r="CWT88" s="4"/>
      <c r="CWU88" s="4"/>
      <c r="CWV88" s="4"/>
      <c r="CWW88" s="4"/>
      <c r="CWX88" s="4"/>
      <c r="CWY88" s="4"/>
      <c r="CWZ88" s="4"/>
      <c r="CXA88" s="4"/>
      <c r="CXB88" s="4"/>
      <c r="CXC88" s="4"/>
      <c r="CXD88" s="4"/>
      <c r="CXE88" s="4"/>
      <c r="CXF88" s="4"/>
      <c r="CXG88" s="4"/>
      <c r="CXH88" s="4"/>
      <c r="CXI88" s="4"/>
      <c r="CXJ88" s="4"/>
      <c r="CXK88" s="4"/>
      <c r="CXL88" s="4"/>
      <c r="CXM88" s="4"/>
      <c r="CXN88" s="4"/>
      <c r="CXO88" s="4"/>
      <c r="CXP88" s="4"/>
      <c r="CXQ88" s="4"/>
      <c r="CXR88" s="4"/>
      <c r="CXS88" s="4"/>
      <c r="CXT88" s="4"/>
      <c r="CXU88" s="4"/>
      <c r="CXV88" s="4"/>
      <c r="CXW88" s="4"/>
      <c r="CXX88" s="4"/>
      <c r="CXY88" s="4"/>
      <c r="CXZ88" s="4"/>
      <c r="CYA88" s="4"/>
      <c r="CYB88" s="4"/>
      <c r="CYC88" s="4"/>
      <c r="CYD88" s="4"/>
      <c r="CYE88" s="4"/>
      <c r="CYF88" s="4"/>
      <c r="CYG88" s="4"/>
      <c r="CYH88" s="4"/>
      <c r="CYI88" s="4"/>
      <c r="CYJ88" s="4"/>
      <c r="CYK88" s="4"/>
      <c r="CYL88" s="4"/>
      <c r="CYM88" s="4"/>
      <c r="CYN88" s="4"/>
      <c r="CYO88" s="4"/>
      <c r="CYP88" s="4"/>
      <c r="CYQ88" s="4"/>
      <c r="CYR88" s="4"/>
      <c r="CYS88" s="4"/>
      <c r="CYT88" s="4"/>
      <c r="CYU88" s="4"/>
      <c r="CYV88" s="4"/>
      <c r="CYW88" s="4"/>
      <c r="CYX88" s="4"/>
      <c r="CYY88" s="4"/>
      <c r="CYZ88" s="4"/>
      <c r="CZA88" s="4"/>
      <c r="CZB88" s="4"/>
      <c r="CZC88" s="4"/>
      <c r="CZD88" s="4"/>
      <c r="CZE88" s="4"/>
      <c r="CZF88" s="4"/>
      <c r="CZG88" s="4"/>
      <c r="CZH88" s="4"/>
      <c r="CZI88" s="4"/>
      <c r="CZJ88" s="4"/>
      <c r="CZK88" s="4"/>
      <c r="CZL88" s="4"/>
      <c r="CZM88" s="4"/>
      <c r="CZN88" s="4"/>
      <c r="CZO88" s="4"/>
      <c r="CZP88" s="4"/>
      <c r="CZQ88" s="4"/>
      <c r="CZR88" s="4"/>
      <c r="CZS88" s="4"/>
      <c r="CZT88" s="4"/>
      <c r="CZU88" s="4"/>
      <c r="CZV88" s="4"/>
      <c r="CZW88" s="4"/>
      <c r="CZX88" s="4"/>
      <c r="CZY88" s="4"/>
      <c r="CZZ88" s="4"/>
      <c r="DAA88" s="4"/>
      <c r="DAB88" s="4"/>
      <c r="DAC88" s="4"/>
      <c r="DAD88" s="4"/>
      <c r="DAE88" s="4"/>
      <c r="DAF88" s="4"/>
      <c r="DAG88" s="4"/>
      <c r="DAH88" s="4"/>
      <c r="DAI88" s="4"/>
      <c r="DAJ88" s="4"/>
      <c r="DAK88" s="4"/>
      <c r="DAL88" s="4"/>
      <c r="DAM88" s="4"/>
      <c r="DAN88" s="4"/>
      <c r="DAO88" s="4"/>
      <c r="DAP88" s="4"/>
      <c r="DAQ88" s="4"/>
      <c r="DAR88" s="4"/>
      <c r="DAS88" s="4"/>
      <c r="DAT88" s="4"/>
      <c r="DAU88" s="4"/>
      <c r="DAV88" s="4"/>
      <c r="DAW88" s="4"/>
      <c r="DAX88" s="4"/>
      <c r="DAY88" s="4"/>
      <c r="DAZ88" s="4"/>
      <c r="DBA88" s="4"/>
      <c r="DBB88" s="4"/>
      <c r="DBC88" s="4"/>
      <c r="DBD88" s="4"/>
      <c r="DBE88" s="4"/>
      <c r="DBF88" s="4"/>
      <c r="DBG88" s="4"/>
      <c r="DBH88" s="4"/>
      <c r="DBI88" s="4"/>
      <c r="DBJ88" s="4"/>
      <c r="DBK88" s="4"/>
      <c r="DBL88" s="4"/>
      <c r="DBM88" s="4"/>
      <c r="DBN88" s="4"/>
      <c r="DBO88" s="4"/>
      <c r="DBP88" s="4"/>
      <c r="DBQ88" s="4"/>
      <c r="DBR88" s="4"/>
      <c r="DBS88" s="4"/>
      <c r="DBT88" s="4"/>
      <c r="DBU88" s="4"/>
      <c r="DBV88" s="4"/>
      <c r="DBW88" s="4"/>
      <c r="DBX88" s="4"/>
      <c r="DBY88" s="4"/>
      <c r="DBZ88" s="4"/>
      <c r="DCA88" s="4"/>
      <c r="DCB88" s="4"/>
      <c r="DCC88" s="4"/>
      <c r="DCD88" s="4"/>
      <c r="DCE88" s="4"/>
      <c r="DCF88" s="4"/>
      <c r="DCG88" s="4"/>
      <c r="DCH88" s="4"/>
      <c r="DCI88" s="4"/>
      <c r="DCJ88" s="4"/>
      <c r="DCK88" s="4"/>
      <c r="DCL88" s="4"/>
      <c r="DCM88" s="4"/>
      <c r="DCN88" s="4"/>
      <c r="DCO88" s="4"/>
      <c r="DCP88" s="4"/>
      <c r="DCQ88" s="4"/>
      <c r="DCR88" s="4"/>
      <c r="DCS88" s="4"/>
      <c r="DCT88" s="4"/>
      <c r="DCU88" s="4"/>
      <c r="DCV88" s="4"/>
      <c r="DCW88" s="4"/>
      <c r="DCX88" s="4"/>
      <c r="DCY88" s="4"/>
      <c r="DCZ88" s="4"/>
      <c r="DDA88" s="4"/>
      <c r="DDB88" s="4"/>
      <c r="DDC88" s="4"/>
      <c r="DDD88" s="4"/>
      <c r="DDE88" s="4"/>
      <c r="DDF88" s="4"/>
      <c r="DDG88" s="4"/>
      <c r="DDH88" s="4"/>
      <c r="DDI88" s="4"/>
      <c r="DDJ88" s="4"/>
      <c r="DDK88" s="4"/>
      <c r="DDL88" s="4"/>
      <c r="DDM88" s="4"/>
      <c r="DDN88" s="4"/>
      <c r="DDO88" s="4"/>
      <c r="DDP88" s="4"/>
      <c r="DDQ88" s="4"/>
      <c r="DDR88" s="4"/>
      <c r="DDS88" s="4"/>
      <c r="DDT88" s="4"/>
      <c r="DDU88" s="4"/>
      <c r="DDV88" s="4"/>
      <c r="DDW88" s="4"/>
      <c r="DDX88" s="4"/>
      <c r="DDY88" s="4"/>
      <c r="DDZ88" s="4"/>
      <c r="DEA88" s="4"/>
      <c r="DEB88" s="4"/>
      <c r="DEC88" s="4"/>
      <c r="DED88" s="4"/>
      <c r="DEE88" s="4"/>
      <c r="DEF88" s="4"/>
      <c r="DEG88" s="4"/>
      <c r="DEH88" s="4"/>
      <c r="DEI88" s="4"/>
      <c r="DEJ88" s="4"/>
      <c r="DEK88" s="4"/>
      <c r="DEL88" s="4"/>
      <c r="DEM88" s="4"/>
      <c r="DEN88" s="4"/>
      <c r="DEO88" s="4"/>
      <c r="DEP88" s="4"/>
      <c r="DEQ88" s="4"/>
      <c r="DER88" s="4"/>
      <c r="DES88" s="4"/>
      <c r="DET88" s="4"/>
      <c r="DEU88" s="4"/>
      <c r="DEV88" s="4"/>
      <c r="DEW88" s="4"/>
      <c r="DEX88" s="4"/>
      <c r="DEY88" s="4"/>
      <c r="DEZ88" s="4"/>
      <c r="DFA88" s="4"/>
      <c r="DFB88" s="4"/>
      <c r="DFC88" s="4"/>
      <c r="DFD88" s="4"/>
      <c r="DFE88" s="4"/>
      <c r="DFF88" s="4"/>
      <c r="DFG88" s="4"/>
      <c r="DFH88" s="4"/>
      <c r="DFI88" s="4"/>
      <c r="DFJ88" s="4"/>
      <c r="DFK88" s="4"/>
      <c r="DFL88" s="4"/>
      <c r="DFM88" s="4"/>
      <c r="DFN88" s="4"/>
      <c r="DFO88" s="4"/>
      <c r="DFP88" s="4"/>
      <c r="DFQ88" s="4"/>
      <c r="DFR88" s="4"/>
      <c r="DFS88" s="4"/>
      <c r="DFT88" s="4"/>
      <c r="DFU88" s="4"/>
      <c r="DFV88" s="4"/>
      <c r="DFW88" s="4"/>
      <c r="DFX88" s="4"/>
      <c r="DFY88" s="4"/>
      <c r="DFZ88" s="4"/>
      <c r="DGA88" s="4"/>
      <c r="DGB88" s="4"/>
      <c r="DGC88" s="4"/>
      <c r="DGD88" s="4"/>
      <c r="DGE88" s="4"/>
      <c r="DGF88" s="4"/>
      <c r="DGG88" s="4"/>
      <c r="DGH88" s="4"/>
      <c r="DGI88" s="4"/>
      <c r="DGJ88" s="4"/>
      <c r="DGK88" s="4"/>
      <c r="DGL88" s="4"/>
      <c r="DGM88" s="4"/>
      <c r="DGN88" s="4"/>
      <c r="DGO88" s="4"/>
      <c r="DGP88" s="4"/>
      <c r="DGQ88" s="4"/>
      <c r="DGR88" s="4"/>
      <c r="DGS88" s="4"/>
      <c r="DGT88" s="4"/>
      <c r="DGU88" s="4"/>
      <c r="DGV88" s="4"/>
      <c r="DGW88" s="4"/>
      <c r="DGX88" s="4"/>
      <c r="DGY88" s="4"/>
      <c r="DGZ88" s="4"/>
      <c r="DHA88" s="4"/>
      <c r="DHB88" s="4"/>
      <c r="DHC88" s="4"/>
      <c r="DHD88" s="4"/>
      <c r="DHE88" s="4"/>
      <c r="DHF88" s="4"/>
      <c r="DHG88" s="4"/>
      <c r="DHH88" s="4"/>
      <c r="DHI88" s="4"/>
      <c r="DHJ88" s="4"/>
      <c r="DHK88" s="4"/>
      <c r="DHL88" s="4"/>
      <c r="DHM88" s="4"/>
      <c r="DHN88" s="4"/>
      <c r="DHO88" s="4"/>
      <c r="DHP88" s="4"/>
      <c r="DHQ88" s="4"/>
      <c r="DHR88" s="4"/>
      <c r="DHS88" s="4"/>
      <c r="DHT88" s="4"/>
      <c r="DHU88" s="4"/>
      <c r="DHV88" s="4"/>
      <c r="DHW88" s="4"/>
      <c r="DHX88" s="4"/>
      <c r="DHY88" s="4"/>
      <c r="DHZ88" s="4"/>
      <c r="DIA88" s="4"/>
      <c r="DIB88" s="4"/>
      <c r="DIC88" s="4"/>
      <c r="DID88" s="4"/>
      <c r="DIE88" s="4"/>
      <c r="DIF88" s="4"/>
      <c r="DIG88" s="4"/>
      <c r="DIH88" s="4"/>
      <c r="DII88" s="4"/>
      <c r="DIJ88" s="4"/>
      <c r="DIK88" s="4"/>
      <c r="DIL88" s="4"/>
      <c r="DIM88" s="4"/>
      <c r="DIN88" s="4"/>
      <c r="DIO88" s="4"/>
      <c r="DIP88" s="4"/>
      <c r="DIQ88" s="4"/>
      <c r="DIR88" s="4"/>
      <c r="DIS88" s="4"/>
      <c r="DIT88" s="4"/>
      <c r="DIU88" s="4"/>
      <c r="DIV88" s="4"/>
      <c r="DIW88" s="4"/>
      <c r="DIX88" s="4"/>
      <c r="DIY88" s="4"/>
      <c r="DIZ88" s="4"/>
      <c r="DJA88" s="4"/>
      <c r="DJB88" s="4"/>
      <c r="DJC88" s="4"/>
      <c r="DJD88" s="4"/>
      <c r="DJE88" s="4"/>
      <c r="DJF88" s="4"/>
      <c r="DJG88" s="4"/>
      <c r="DJH88" s="4"/>
      <c r="DJI88" s="4"/>
      <c r="DJJ88" s="4"/>
      <c r="DJK88" s="4"/>
      <c r="DJL88" s="4"/>
      <c r="DJM88" s="4"/>
      <c r="DJN88" s="4"/>
      <c r="DJO88" s="4"/>
      <c r="DJP88" s="4"/>
      <c r="DJQ88" s="4"/>
      <c r="DJR88" s="4"/>
      <c r="DJS88" s="4"/>
      <c r="DJT88" s="4"/>
      <c r="DJU88" s="4"/>
      <c r="DJV88" s="4"/>
      <c r="DJW88" s="4"/>
      <c r="DJX88" s="4"/>
      <c r="DJY88" s="4"/>
      <c r="DJZ88" s="4"/>
      <c r="DKA88" s="4"/>
      <c r="DKB88" s="4"/>
      <c r="DKC88" s="4"/>
      <c r="DKD88" s="4"/>
      <c r="DKE88" s="4"/>
      <c r="DKF88" s="4"/>
      <c r="DKG88" s="4"/>
      <c r="DKH88" s="4"/>
      <c r="DKI88" s="4"/>
      <c r="DKJ88" s="4"/>
      <c r="DKK88" s="4"/>
      <c r="DKL88" s="4"/>
      <c r="DKM88" s="4"/>
      <c r="DKN88" s="4"/>
      <c r="DKO88" s="4"/>
      <c r="DKP88" s="4"/>
      <c r="DKQ88" s="4"/>
      <c r="DKR88" s="4"/>
      <c r="DKS88" s="4"/>
      <c r="DKT88" s="4"/>
      <c r="DKU88" s="4"/>
      <c r="DKV88" s="4"/>
      <c r="DKW88" s="4"/>
      <c r="DKX88" s="4"/>
      <c r="DKY88" s="4"/>
      <c r="DKZ88" s="4"/>
      <c r="DLA88" s="4"/>
      <c r="DLB88" s="4"/>
      <c r="DLC88" s="4"/>
      <c r="DLD88" s="4"/>
      <c r="DLE88" s="4"/>
      <c r="DLF88" s="4"/>
      <c r="DLG88" s="4"/>
      <c r="DLH88" s="4"/>
      <c r="DLI88" s="4"/>
      <c r="DLJ88" s="4"/>
      <c r="DLK88" s="4"/>
      <c r="DLL88" s="4"/>
      <c r="DLM88" s="4"/>
      <c r="DLN88" s="4"/>
      <c r="DLO88" s="4"/>
      <c r="DLP88" s="4"/>
      <c r="DLQ88" s="4"/>
      <c r="DLR88" s="4"/>
      <c r="DLS88" s="4"/>
      <c r="DLT88" s="4"/>
      <c r="DLU88" s="4"/>
      <c r="DLV88" s="4"/>
      <c r="DLW88" s="4"/>
      <c r="DLX88" s="4"/>
      <c r="DLY88" s="4"/>
      <c r="DLZ88" s="4"/>
      <c r="DMA88" s="4"/>
      <c r="DMB88" s="4"/>
      <c r="DMC88" s="4"/>
      <c r="DMD88" s="4"/>
      <c r="DME88" s="4"/>
      <c r="DMF88" s="4"/>
      <c r="DMG88" s="4"/>
      <c r="DMH88" s="4"/>
      <c r="DMI88" s="4"/>
      <c r="DMJ88" s="4"/>
      <c r="DMK88" s="4"/>
      <c r="DML88" s="4"/>
      <c r="DMM88" s="4"/>
      <c r="DMN88" s="4"/>
      <c r="DMO88" s="4"/>
      <c r="DMP88" s="4"/>
      <c r="DMQ88" s="4"/>
      <c r="DMR88" s="4"/>
      <c r="DMS88" s="4"/>
      <c r="DMT88" s="4"/>
      <c r="DMU88" s="4"/>
      <c r="DMV88" s="4"/>
      <c r="DMW88" s="4"/>
      <c r="DMX88" s="4"/>
      <c r="DMY88" s="4"/>
      <c r="DMZ88" s="4"/>
      <c r="DNA88" s="4"/>
      <c r="DNB88" s="4"/>
      <c r="DNC88" s="4"/>
      <c r="DND88" s="4"/>
      <c r="DNE88" s="4"/>
      <c r="DNF88" s="4"/>
      <c r="DNG88" s="4"/>
      <c r="DNH88" s="4"/>
      <c r="DNI88" s="4"/>
      <c r="DNJ88" s="4"/>
      <c r="DNK88" s="4"/>
      <c r="DNL88" s="4"/>
      <c r="DNM88" s="4"/>
      <c r="DNN88" s="4"/>
      <c r="DNO88" s="4"/>
      <c r="DNP88" s="4"/>
      <c r="DNQ88" s="4"/>
      <c r="DNR88" s="4"/>
      <c r="DNS88" s="4"/>
      <c r="DNT88" s="4"/>
      <c r="DNU88" s="4"/>
      <c r="DNV88" s="4"/>
      <c r="DNW88" s="4"/>
      <c r="DNX88" s="4"/>
      <c r="DNY88" s="4"/>
      <c r="DNZ88" s="4"/>
      <c r="DOA88" s="4"/>
      <c r="DOB88" s="4"/>
      <c r="DOC88" s="4"/>
      <c r="DOD88" s="4"/>
      <c r="DOE88" s="4"/>
      <c r="DOF88" s="4"/>
      <c r="DOG88" s="4"/>
      <c r="DOH88" s="4"/>
      <c r="DOI88" s="4"/>
      <c r="DOJ88" s="4"/>
      <c r="DOK88" s="4"/>
      <c r="DOL88" s="4"/>
      <c r="DOM88" s="4"/>
      <c r="DON88" s="4"/>
      <c r="DOO88" s="4"/>
      <c r="DOP88" s="4"/>
      <c r="DOQ88" s="4"/>
      <c r="DOR88" s="4"/>
      <c r="DOS88" s="4"/>
      <c r="DOT88" s="4"/>
      <c r="DOU88" s="4"/>
      <c r="DOV88" s="4"/>
      <c r="DOW88" s="4"/>
      <c r="DOX88" s="4"/>
      <c r="DOY88" s="4"/>
      <c r="DOZ88" s="4"/>
      <c r="DPA88" s="4"/>
      <c r="DPB88" s="4"/>
      <c r="DPC88" s="4"/>
      <c r="DPD88" s="4"/>
      <c r="DPE88" s="4"/>
      <c r="DPF88" s="4"/>
      <c r="DPG88" s="4"/>
      <c r="DPH88" s="4"/>
      <c r="DPI88" s="4"/>
      <c r="DPJ88" s="4"/>
      <c r="DPK88" s="4"/>
      <c r="DPL88" s="4"/>
      <c r="DPM88" s="4"/>
      <c r="DPN88" s="4"/>
      <c r="DPO88" s="4"/>
      <c r="DPP88" s="4"/>
      <c r="DPQ88" s="4"/>
      <c r="DPR88" s="4"/>
      <c r="DPS88" s="4"/>
      <c r="DPT88" s="4"/>
      <c r="DPU88" s="4"/>
      <c r="DPV88" s="4"/>
      <c r="DPW88" s="4"/>
      <c r="DPX88" s="4"/>
      <c r="DPY88" s="4"/>
      <c r="DPZ88" s="4"/>
      <c r="DQA88" s="4"/>
      <c r="DQB88" s="4"/>
      <c r="DQC88" s="4"/>
      <c r="DQD88" s="4"/>
      <c r="DQE88" s="4"/>
      <c r="DQF88" s="4"/>
      <c r="DQG88" s="4"/>
      <c r="DQH88" s="4"/>
      <c r="DQI88" s="4"/>
      <c r="DQJ88" s="4"/>
      <c r="DQK88" s="4"/>
      <c r="DQL88" s="4"/>
      <c r="DQM88" s="4"/>
      <c r="DQN88" s="4"/>
      <c r="DQO88" s="4"/>
      <c r="DQP88" s="4"/>
      <c r="DQQ88" s="4"/>
      <c r="DQR88" s="4"/>
      <c r="DQS88" s="4"/>
      <c r="DQT88" s="4"/>
      <c r="DQU88" s="4"/>
      <c r="DQV88" s="4"/>
      <c r="DQW88" s="4"/>
      <c r="DQX88" s="4"/>
      <c r="DQY88" s="4"/>
      <c r="DQZ88" s="4"/>
      <c r="DRA88" s="4"/>
      <c r="DRB88" s="4"/>
      <c r="DRC88" s="4"/>
      <c r="DRD88" s="4"/>
      <c r="DRE88" s="4"/>
      <c r="DRF88" s="4"/>
      <c r="DRG88" s="4"/>
      <c r="DRH88" s="4"/>
      <c r="DRI88" s="4"/>
      <c r="DRJ88" s="4"/>
      <c r="DRK88" s="4"/>
      <c r="DRL88" s="4"/>
      <c r="DRM88" s="4"/>
      <c r="DRN88" s="4"/>
      <c r="DRO88" s="4"/>
      <c r="DRP88" s="4"/>
      <c r="DRQ88" s="4"/>
      <c r="DRR88" s="4"/>
      <c r="DRS88" s="4"/>
      <c r="DRT88" s="4"/>
      <c r="DRU88" s="4"/>
      <c r="DRV88" s="4"/>
      <c r="DRW88" s="4"/>
      <c r="DRX88" s="4"/>
      <c r="DRY88" s="4"/>
      <c r="DRZ88" s="4"/>
      <c r="DSA88" s="4"/>
      <c r="DSB88" s="4"/>
      <c r="DSC88" s="4"/>
      <c r="DSD88" s="4"/>
      <c r="DSE88" s="4"/>
      <c r="DSF88" s="4"/>
      <c r="DSG88" s="4"/>
      <c r="DSH88" s="4"/>
      <c r="DSI88" s="4"/>
      <c r="DSJ88" s="4"/>
      <c r="DSK88" s="4"/>
      <c r="DSL88" s="4"/>
      <c r="DSM88" s="4"/>
      <c r="DSN88" s="4"/>
      <c r="DSO88" s="4"/>
      <c r="DSP88" s="4"/>
      <c r="DSQ88" s="4"/>
      <c r="DSR88" s="4"/>
      <c r="DSS88" s="4"/>
      <c r="DST88" s="4"/>
      <c r="DSU88" s="4"/>
      <c r="DSV88" s="4"/>
      <c r="DSW88" s="4"/>
      <c r="DSX88" s="4"/>
      <c r="DSY88" s="4"/>
      <c r="DSZ88" s="4"/>
      <c r="DTA88" s="4"/>
      <c r="DTB88" s="4"/>
      <c r="DTC88" s="4"/>
      <c r="DTD88" s="4"/>
      <c r="DTE88" s="4"/>
      <c r="DTF88" s="4"/>
      <c r="DTG88" s="4"/>
      <c r="DTH88" s="4"/>
      <c r="DTI88" s="4"/>
      <c r="DTJ88" s="4"/>
      <c r="DTK88" s="4"/>
      <c r="DTL88" s="4"/>
      <c r="DTM88" s="4"/>
      <c r="DTN88" s="4"/>
      <c r="DTO88" s="4"/>
      <c r="DTP88" s="4"/>
      <c r="DTQ88" s="4"/>
      <c r="DTR88" s="4"/>
      <c r="DTS88" s="4"/>
      <c r="DTT88" s="4"/>
      <c r="DTU88" s="4"/>
      <c r="DTV88" s="4"/>
      <c r="DTW88" s="4"/>
      <c r="DTX88" s="4"/>
      <c r="DTY88" s="4"/>
      <c r="DTZ88" s="4"/>
      <c r="DUA88" s="4"/>
      <c r="DUB88" s="4"/>
      <c r="DUC88" s="4"/>
      <c r="DUD88" s="4"/>
      <c r="DUE88" s="4"/>
      <c r="DUF88" s="4"/>
      <c r="DUG88" s="4"/>
      <c r="DUH88" s="4"/>
      <c r="DUI88" s="4"/>
      <c r="DUJ88" s="4"/>
      <c r="DUK88" s="4"/>
      <c r="DUL88" s="4"/>
      <c r="DUM88" s="4"/>
      <c r="DUN88" s="4"/>
      <c r="DUO88" s="4"/>
      <c r="DUP88" s="4"/>
      <c r="DUQ88" s="4"/>
      <c r="DUR88" s="4"/>
      <c r="DUS88" s="4"/>
      <c r="DUT88" s="4"/>
      <c r="DUU88" s="4"/>
      <c r="DUV88" s="4"/>
      <c r="DUW88" s="4"/>
      <c r="DUX88" s="4"/>
      <c r="DUY88" s="4"/>
      <c r="DUZ88" s="4"/>
      <c r="DVA88" s="4"/>
      <c r="DVB88" s="4"/>
      <c r="DVC88" s="4"/>
      <c r="DVD88" s="4"/>
      <c r="DVE88" s="4"/>
      <c r="DVF88" s="4"/>
      <c r="DVG88" s="4"/>
      <c r="DVH88" s="4"/>
      <c r="DVI88" s="4"/>
      <c r="DVJ88" s="4"/>
      <c r="DVK88" s="4"/>
      <c r="DVL88" s="4"/>
      <c r="DVM88" s="4"/>
      <c r="DVN88" s="4"/>
      <c r="DVO88" s="4"/>
      <c r="DVP88" s="4"/>
      <c r="DVQ88" s="4"/>
      <c r="DVR88" s="4"/>
      <c r="DVS88" s="4"/>
      <c r="DVT88" s="4"/>
      <c r="DVU88" s="4"/>
      <c r="DVV88" s="4"/>
      <c r="DVW88" s="4"/>
      <c r="DVX88" s="4"/>
      <c r="DVY88" s="4"/>
      <c r="DVZ88" s="4"/>
      <c r="DWA88" s="4"/>
      <c r="DWB88" s="4"/>
      <c r="DWC88" s="4"/>
      <c r="DWD88" s="4"/>
      <c r="DWE88" s="4"/>
      <c r="DWF88" s="4"/>
      <c r="DWG88" s="4"/>
      <c r="DWH88" s="4"/>
      <c r="DWI88" s="4"/>
      <c r="DWJ88" s="4"/>
      <c r="DWK88" s="4"/>
      <c r="DWL88" s="4"/>
      <c r="DWM88" s="4"/>
      <c r="DWN88" s="4"/>
      <c r="DWO88" s="4"/>
      <c r="DWP88" s="4"/>
      <c r="DWQ88" s="4"/>
      <c r="DWR88" s="4"/>
      <c r="DWS88" s="4"/>
      <c r="DWT88" s="4"/>
      <c r="DWU88" s="4"/>
      <c r="DWV88" s="4"/>
      <c r="DWW88" s="4"/>
      <c r="DWX88" s="4"/>
      <c r="DWY88" s="4"/>
      <c r="DWZ88" s="4"/>
      <c r="DXA88" s="4"/>
      <c r="DXB88" s="4"/>
      <c r="DXC88" s="4"/>
      <c r="DXD88" s="4"/>
      <c r="DXE88" s="4"/>
      <c r="DXF88" s="4"/>
      <c r="DXG88" s="4"/>
      <c r="DXH88" s="4"/>
      <c r="DXI88" s="4"/>
      <c r="DXJ88" s="4"/>
      <c r="DXK88" s="4"/>
      <c r="DXL88" s="4"/>
      <c r="DXM88" s="4"/>
      <c r="DXN88" s="4"/>
      <c r="DXO88" s="4"/>
      <c r="DXP88" s="4"/>
      <c r="DXQ88" s="4"/>
      <c r="DXR88" s="4"/>
      <c r="DXS88" s="4"/>
      <c r="DXT88" s="4"/>
      <c r="DXU88" s="4"/>
      <c r="DXV88" s="4"/>
      <c r="DXW88" s="4"/>
      <c r="DXX88" s="4"/>
      <c r="DXY88" s="4"/>
      <c r="DXZ88" s="4"/>
      <c r="DYA88" s="4"/>
      <c r="DYB88" s="4"/>
      <c r="DYC88" s="4"/>
      <c r="DYD88" s="4"/>
      <c r="DYE88" s="4"/>
      <c r="DYF88" s="4"/>
      <c r="DYG88" s="4"/>
      <c r="DYH88" s="4"/>
      <c r="DYI88" s="4"/>
      <c r="DYJ88" s="4"/>
      <c r="DYK88" s="4"/>
      <c r="DYL88" s="4"/>
      <c r="DYM88" s="4"/>
      <c r="DYN88" s="4"/>
      <c r="DYO88" s="4"/>
      <c r="DYP88" s="4"/>
      <c r="DYQ88" s="4"/>
      <c r="DYR88" s="4"/>
      <c r="DYS88" s="4"/>
      <c r="DYT88" s="4"/>
      <c r="DYU88" s="4"/>
      <c r="DYV88" s="4"/>
      <c r="DYW88" s="4"/>
      <c r="DYX88" s="4"/>
      <c r="DYY88" s="4"/>
      <c r="DYZ88" s="4"/>
      <c r="DZA88" s="4"/>
      <c r="DZB88" s="4"/>
      <c r="DZC88" s="4"/>
      <c r="DZD88" s="4"/>
      <c r="DZE88" s="4"/>
      <c r="DZF88" s="4"/>
      <c r="DZG88" s="4"/>
      <c r="DZH88" s="4"/>
      <c r="DZI88" s="4"/>
      <c r="DZJ88" s="4"/>
      <c r="DZK88" s="4"/>
      <c r="DZL88" s="4"/>
      <c r="DZM88" s="4"/>
      <c r="DZN88" s="4"/>
      <c r="DZO88" s="4"/>
      <c r="DZP88" s="4"/>
      <c r="DZQ88" s="4"/>
      <c r="DZR88" s="4"/>
      <c r="DZS88" s="4"/>
      <c r="DZT88" s="4"/>
      <c r="DZU88" s="4"/>
      <c r="DZV88" s="4"/>
      <c r="DZW88" s="4"/>
      <c r="DZX88" s="4"/>
      <c r="DZY88" s="4"/>
      <c r="DZZ88" s="4"/>
      <c r="EAA88" s="4"/>
      <c r="EAB88" s="4"/>
      <c r="EAC88" s="4"/>
      <c r="EAD88" s="4"/>
      <c r="EAE88" s="4"/>
      <c r="EAF88" s="4"/>
      <c r="EAG88" s="4"/>
      <c r="EAH88" s="4"/>
      <c r="EAI88" s="4"/>
      <c r="EAJ88" s="4"/>
      <c r="EAK88" s="4"/>
      <c r="EAL88" s="4"/>
      <c r="EAM88" s="4"/>
      <c r="EAN88" s="4"/>
      <c r="EAO88" s="4"/>
      <c r="EAP88" s="4"/>
      <c r="EAQ88" s="4"/>
      <c r="EAR88" s="4"/>
      <c r="EAS88" s="4"/>
      <c r="EAT88" s="4"/>
      <c r="EAU88" s="4"/>
      <c r="EAV88" s="4"/>
      <c r="EAW88" s="4"/>
      <c r="EAX88" s="4"/>
      <c r="EAY88" s="4"/>
      <c r="EAZ88" s="4"/>
      <c r="EBA88" s="4"/>
      <c r="EBB88" s="4"/>
      <c r="EBC88" s="4"/>
      <c r="EBD88" s="4"/>
      <c r="EBE88" s="4"/>
      <c r="EBF88" s="4"/>
      <c r="EBG88" s="4"/>
      <c r="EBH88" s="4"/>
      <c r="EBI88" s="4"/>
      <c r="EBJ88" s="4"/>
      <c r="EBK88" s="4"/>
      <c r="EBL88" s="4"/>
      <c r="EBM88" s="4"/>
      <c r="EBN88" s="4"/>
      <c r="EBO88" s="4"/>
      <c r="EBP88" s="4"/>
      <c r="EBQ88" s="4"/>
      <c r="EBR88" s="4"/>
      <c r="EBS88" s="4"/>
      <c r="EBT88" s="4"/>
      <c r="EBU88" s="4"/>
      <c r="EBV88" s="4"/>
      <c r="EBW88" s="4"/>
      <c r="EBX88" s="4"/>
      <c r="EBY88" s="4"/>
      <c r="EBZ88" s="4"/>
      <c r="ECA88" s="4"/>
      <c r="ECB88" s="4"/>
      <c r="ECC88" s="4"/>
      <c r="ECD88" s="4"/>
      <c r="ECE88" s="4"/>
      <c r="ECF88" s="4"/>
      <c r="ECG88" s="4"/>
      <c r="ECH88" s="4"/>
      <c r="ECI88" s="4"/>
      <c r="ECJ88" s="4"/>
      <c r="ECK88" s="4"/>
      <c r="ECL88" s="4"/>
      <c r="ECM88" s="4"/>
      <c r="ECN88" s="4"/>
      <c r="ECO88" s="4"/>
      <c r="ECP88" s="4"/>
      <c r="ECQ88" s="4"/>
      <c r="ECR88" s="4"/>
      <c r="ECS88" s="4"/>
      <c r="ECT88" s="4"/>
      <c r="ECU88" s="4"/>
      <c r="ECV88" s="4"/>
      <c r="ECW88" s="4"/>
      <c r="ECX88" s="4"/>
      <c r="ECY88" s="4"/>
      <c r="ECZ88" s="4"/>
      <c r="EDA88" s="4"/>
      <c r="EDB88" s="4"/>
      <c r="EDC88" s="4"/>
      <c r="EDD88" s="4"/>
      <c r="EDE88" s="4"/>
      <c r="EDF88" s="4"/>
      <c r="EDG88" s="4"/>
      <c r="EDH88" s="4"/>
      <c r="EDI88" s="4"/>
      <c r="EDJ88" s="4"/>
      <c r="EDK88" s="4"/>
      <c r="EDL88" s="4"/>
      <c r="EDM88" s="4"/>
      <c r="EDN88" s="4"/>
      <c r="EDO88" s="4"/>
      <c r="EDP88" s="4"/>
      <c r="EDQ88" s="4"/>
      <c r="EDR88" s="4"/>
      <c r="EDS88" s="4"/>
      <c r="EDT88" s="4"/>
      <c r="EDU88" s="4"/>
      <c r="EDV88" s="4"/>
      <c r="EDW88" s="4"/>
      <c r="EDX88" s="4"/>
      <c r="EDY88" s="4"/>
      <c r="EDZ88" s="4"/>
      <c r="EEA88" s="4"/>
      <c r="EEB88" s="4"/>
      <c r="EEC88" s="4"/>
      <c r="EED88" s="4"/>
      <c r="EEE88" s="4"/>
      <c r="EEF88" s="4"/>
      <c r="EEG88" s="4"/>
      <c r="EEH88" s="4"/>
      <c r="EEI88" s="4"/>
      <c r="EEJ88" s="4"/>
      <c r="EEK88" s="4"/>
      <c r="EEL88" s="4"/>
      <c r="EEM88" s="4"/>
      <c r="EEN88" s="4"/>
      <c r="EEO88" s="4"/>
      <c r="EEP88" s="4"/>
      <c r="EEQ88" s="4"/>
      <c r="EER88" s="4"/>
      <c r="EES88" s="4"/>
      <c r="EET88" s="4"/>
      <c r="EEU88" s="4"/>
      <c r="EEV88" s="4"/>
      <c r="EEW88" s="4"/>
      <c r="EEX88" s="4"/>
      <c r="EEY88" s="4"/>
      <c r="EEZ88" s="4"/>
      <c r="EFA88" s="4"/>
      <c r="EFB88" s="4"/>
      <c r="EFC88" s="4"/>
      <c r="EFD88" s="4"/>
      <c r="EFE88" s="4"/>
      <c r="EFF88" s="4"/>
      <c r="EFG88" s="4"/>
      <c r="EFH88" s="4"/>
      <c r="EFI88" s="4"/>
      <c r="EFJ88" s="4"/>
      <c r="EFK88" s="4"/>
      <c r="EFL88" s="4"/>
      <c r="EFM88" s="4"/>
      <c r="EFN88" s="4"/>
      <c r="EFO88" s="4"/>
      <c r="EFP88" s="4"/>
      <c r="EFQ88" s="4"/>
      <c r="EFR88" s="4"/>
      <c r="EFS88" s="4"/>
      <c r="EFT88" s="4"/>
      <c r="EFU88" s="4"/>
      <c r="EFV88" s="4"/>
      <c r="EFW88" s="4"/>
      <c r="EFX88" s="4"/>
      <c r="EFY88" s="4"/>
      <c r="EFZ88" s="4"/>
      <c r="EGA88" s="4"/>
      <c r="EGB88" s="4"/>
      <c r="EGC88" s="4"/>
      <c r="EGD88" s="4"/>
      <c r="EGE88" s="4"/>
      <c r="EGF88" s="4"/>
      <c r="EGG88" s="4"/>
      <c r="EGH88" s="4"/>
      <c r="EGI88" s="4"/>
      <c r="EGJ88" s="4"/>
      <c r="EGK88" s="4"/>
      <c r="EGL88" s="4"/>
      <c r="EGM88" s="4"/>
      <c r="EGN88" s="4"/>
      <c r="EGO88" s="4"/>
      <c r="EGP88" s="4"/>
      <c r="EGQ88" s="4"/>
      <c r="EGR88" s="4"/>
      <c r="EGS88" s="4"/>
      <c r="EGT88" s="4"/>
      <c r="EGU88" s="4"/>
      <c r="EGV88" s="4"/>
      <c r="EGW88" s="4"/>
      <c r="EGX88" s="4"/>
      <c r="EGY88" s="4"/>
      <c r="EGZ88" s="4"/>
      <c r="EHA88" s="4"/>
      <c r="EHB88" s="4"/>
      <c r="EHC88" s="4"/>
      <c r="EHD88" s="4"/>
      <c r="EHE88" s="4"/>
      <c r="EHF88" s="4"/>
      <c r="EHG88" s="4"/>
      <c r="EHH88" s="4"/>
      <c r="EHI88" s="4"/>
      <c r="EHJ88" s="4"/>
      <c r="EHK88" s="4"/>
      <c r="EHL88" s="4"/>
      <c r="EHM88" s="4"/>
      <c r="EHN88" s="4"/>
      <c r="EHO88" s="4"/>
      <c r="EHP88" s="4"/>
      <c r="EHQ88" s="4"/>
      <c r="EHR88" s="4"/>
      <c r="EHS88" s="4"/>
      <c r="EHT88" s="4"/>
      <c r="EHU88" s="4"/>
      <c r="EHV88" s="4"/>
      <c r="EHW88" s="4"/>
      <c r="EHX88" s="4"/>
      <c r="EHY88" s="4"/>
      <c r="EHZ88" s="4"/>
      <c r="EIA88" s="4"/>
      <c r="EIB88" s="4"/>
      <c r="EIC88" s="4"/>
      <c r="EID88" s="4"/>
      <c r="EIE88" s="4"/>
      <c r="EIF88" s="4"/>
      <c r="EIG88" s="4"/>
      <c r="EIH88" s="4"/>
      <c r="EII88" s="4"/>
      <c r="EIJ88" s="4"/>
      <c r="EIK88" s="4"/>
      <c r="EIL88" s="4"/>
      <c r="EIM88" s="4"/>
      <c r="EIN88" s="4"/>
      <c r="EIO88" s="4"/>
      <c r="EIP88" s="4"/>
      <c r="EIQ88" s="4"/>
      <c r="EIR88" s="4"/>
      <c r="EIS88" s="4"/>
      <c r="EIT88" s="4"/>
      <c r="EIU88" s="4"/>
      <c r="EIV88" s="4"/>
      <c r="EIW88" s="4"/>
      <c r="EIX88" s="4"/>
      <c r="EIY88" s="4"/>
      <c r="EIZ88" s="4"/>
      <c r="EJA88" s="4"/>
      <c r="EJB88" s="4"/>
      <c r="EJC88" s="4"/>
      <c r="EJD88" s="4"/>
      <c r="EJE88" s="4"/>
      <c r="EJF88" s="4"/>
      <c r="EJG88" s="4"/>
      <c r="EJH88" s="4"/>
      <c r="EJI88" s="4"/>
      <c r="EJJ88" s="4"/>
      <c r="EJK88" s="4"/>
      <c r="EJL88" s="4"/>
      <c r="EJM88" s="4"/>
      <c r="EJN88" s="4"/>
      <c r="EJO88" s="4"/>
      <c r="EJP88" s="4"/>
      <c r="EJQ88" s="4"/>
      <c r="EJR88" s="4"/>
      <c r="EJS88" s="4"/>
      <c r="EJT88" s="4"/>
      <c r="EJU88" s="4"/>
      <c r="EJV88" s="4"/>
      <c r="EJW88" s="4"/>
      <c r="EJX88" s="4"/>
      <c r="EJY88" s="4"/>
      <c r="EJZ88" s="4"/>
      <c r="EKA88" s="4"/>
      <c r="EKB88" s="4"/>
      <c r="EKC88" s="4"/>
      <c r="EKD88" s="4"/>
      <c r="EKE88" s="4"/>
      <c r="EKF88" s="4"/>
      <c r="EKG88" s="4"/>
      <c r="EKH88" s="4"/>
      <c r="EKI88" s="4"/>
      <c r="EKJ88" s="4"/>
      <c r="EKK88" s="4"/>
      <c r="EKL88" s="4"/>
      <c r="EKM88" s="4"/>
      <c r="EKN88" s="4"/>
      <c r="EKO88" s="4"/>
      <c r="EKP88" s="4"/>
      <c r="EKQ88" s="4"/>
      <c r="EKR88" s="4"/>
      <c r="EKS88" s="4"/>
      <c r="EKT88" s="4"/>
      <c r="EKU88" s="4"/>
      <c r="EKV88" s="4"/>
      <c r="EKW88" s="4"/>
      <c r="EKX88" s="4"/>
      <c r="EKY88" s="4"/>
      <c r="EKZ88" s="4"/>
      <c r="ELA88" s="4"/>
      <c r="ELB88" s="4"/>
      <c r="ELC88" s="4"/>
      <c r="ELD88" s="4"/>
      <c r="ELE88" s="4"/>
      <c r="ELF88" s="4"/>
      <c r="ELG88" s="4"/>
      <c r="ELH88" s="4"/>
      <c r="ELI88" s="4"/>
      <c r="ELJ88" s="4"/>
      <c r="ELK88" s="4"/>
      <c r="ELL88" s="4"/>
      <c r="ELM88" s="4"/>
      <c r="ELN88" s="4"/>
      <c r="ELO88" s="4"/>
      <c r="ELP88" s="4"/>
      <c r="ELQ88" s="4"/>
      <c r="ELR88" s="4"/>
      <c r="ELS88" s="4"/>
      <c r="ELT88" s="4"/>
      <c r="ELU88" s="4"/>
      <c r="ELV88" s="4"/>
      <c r="ELW88" s="4"/>
      <c r="ELX88" s="4"/>
      <c r="ELY88" s="4"/>
      <c r="ELZ88" s="4"/>
      <c r="EMA88" s="4"/>
      <c r="EMB88" s="4"/>
      <c r="EMC88" s="4"/>
      <c r="EMD88" s="4"/>
      <c r="EME88" s="4"/>
      <c r="EMF88" s="4"/>
      <c r="EMG88" s="4"/>
      <c r="EMH88" s="4"/>
      <c r="EMI88" s="4"/>
      <c r="EMJ88" s="4"/>
      <c r="EMK88" s="4"/>
      <c r="EML88" s="4"/>
      <c r="EMM88" s="4"/>
      <c r="EMN88" s="4"/>
      <c r="EMO88" s="4"/>
      <c r="EMP88" s="4"/>
      <c r="EMQ88" s="4"/>
      <c r="EMR88" s="4"/>
      <c r="EMS88" s="4"/>
      <c r="EMT88" s="4"/>
      <c r="EMU88" s="4"/>
      <c r="EMV88" s="4"/>
      <c r="EMW88" s="4"/>
      <c r="EMX88" s="4"/>
      <c r="EMY88" s="4"/>
      <c r="EMZ88" s="4"/>
      <c r="ENA88" s="4"/>
      <c r="ENB88" s="4"/>
      <c r="ENC88" s="4"/>
      <c r="END88" s="4"/>
      <c r="ENE88" s="4"/>
      <c r="ENF88" s="4"/>
      <c r="ENG88" s="4"/>
      <c r="ENH88" s="4"/>
      <c r="ENI88" s="4"/>
      <c r="ENJ88" s="4"/>
      <c r="ENK88" s="4"/>
      <c r="ENL88" s="4"/>
      <c r="ENM88" s="4"/>
      <c r="ENN88" s="4"/>
      <c r="ENO88" s="4"/>
      <c r="ENP88" s="4"/>
      <c r="ENQ88" s="4"/>
      <c r="ENR88" s="4"/>
      <c r="ENS88" s="4"/>
      <c r="ENT88" s="4"/>
      <c r="ENU88" s="4"/>
      <c r="ENV88" s="4"/>
      <c r="ENW88" s="4"/>
      <c r="ENX88" s="4"/>
      <c r="ENY88" s="4"/>
      <c r="ENZ88" s="4"/>
      <c r="EOA88" s="4"/>
      <c r="EOB88" s="4"/>
      <c r="EOC88" s="4"/>
      <c r="EOD88" s="4"/>
      <c r="EOE88" s="4"/>
      <c r="EOF88" s="4"/>
      <c r="EOG88" s="4"/>
      <c r="EOH88" s="4"/>
      <c r="EOI88" s="4"/>
      <c r="EOJ88" s="4"/>
      <c r="EOK88" s="4"/>
      <c r="EOL88" s="4"/>
      <c r="EOM88" s="4"/>
      <c r="EON88" s="4"/>
      <c r="EOO88" s="4"/>
      <c r="EOP88" s="4"/>
      <c r="EOQ88" s="4"/>
      <c r="EOR88" s="4"/>
      <c r="EOS88" s="4"/>
      <c r="EOT88" s="4"/>
      <c r="EOU88" s="4"/>
      <c r="EOV88" s="4"/>
      <c r="EOW88" s="4"/>
      <c r="EOX88" s="4"/>
      <c r="EOY88" s="4"/>
      <c r="EOZ88" s="4"/>
      <c r="EPA88" s="4"/>
      <c r="EPB88" s="4"/>
      <c r="EPC88" s="4"/>
      <c r="EPD88" s="4"/>
      <c r="EPE88" s="4"/>
      <c r="EPF88" s="4"/>
      <c r="EPG88" s="4"/>
      <c r="EPH88" s="4"/>
      <c r="EPI88" s="4"/>
      <c r="EPJ88" s="4"/>
      <c r="EPK88" s="4"/>
      <c r="EPL88" s="4"/>
      <c r="EPM88" s="4"/>
      <c r="EPN88" s="4"/>
      <c r="EPO88" s="4"/>
      <c r="EPP88" s="4"/>
      <c r="EPQ88" s="4"/>
      <c r="EPR88" s="4"/>
      <c r="EPS88" s="4"/>
      <c r="EPT88" s="4"/>
      <c r="EPU88" s="4"/>
      <c r="EPV88" s="4"/>
      <c r="EPW88" s="4"/>
      <c r="EPX88" s="4"/>
      <c r="EPY88" s="4"/>
      <c r="EPZ88" s="4"/>
      <c r="EQA88" s="4"/>
      <c r="EQB88" s="4"/>
      <c r="EQC88" s="4"/>
      <c r="EQD88" s="4"/>
      <c r="EQE88" s="4"/>
      <c r="EQF88" s="4"/>
      <c r="EQG88" s="4"/>
      <c r="EQH88" s="4"/>
      <c r="EQI88" s="4"/>
      <c r="EQJ88" s="4"/>
      <c r="EQK88" s="4"/>
      <c r="EQL88" s="4"/>
      <c r="EQM88" s="4"/>
      <c r="EQN88" s="4"/>
      <c r="EQO88" s="4"/>
      <c r="EQP88" s="4"/>
      <c r="EQQ88" s="4"/>
      <c r="EQR88" s="4"/>
      <c r="EQS88" s="4"/>
      <c r="EQT88" s="4"/>
      <c r="EQU88" s="4"/>
      <c r="EQV88" s="4"/>
      <c r="EQW88" s="4"/>
      <c r="EQX88" s="4"/>
      <c r="EQY88" s="4"/>
      <c r="EQZ88" s="4"/>
      <c r="ERA88" s="4"/>
      <c r="ERB88" s="4"/>
      <c r="ERC88" s="4"/>
      <c r="ERD88" s="4"/>
      <c r="ERE88" s="4"/>
      <c r="ERF88" s="4"/>
      <c r="ERG88" s="4"/>
      <c r="ERH88" s="4"/>
      <c r="ERI88" s="4"/>
      <c r="ERJ88" s="4"/>
      <c r="ERK88" s="4"/>
      <c r="ERL88" s="4"/>
      <c r="ERM88" s="4"/>
      <c r="ERN88" s="4"/>
      <c r="ERO88" s="4"/>
      <c r="ERP88" s="4"/>
      <c r="ERQ88" s="4"/>
      <c r="ERR88" s="4"/>
      <c r="ERS88" s="4"/>
      <c r="ERT88" s="4"/>
      <c r="ERU88" s="4"/>
      <c r="ERV88" s="4"/>
      <c r="ERW88" s="4"/>
      <c r="ERX88" s="4"/>
      <c r="ERY88" s="4"/>
      <c r="ERZ88" s="4"/>
      <c r="ESA88" s="4"/>
      <c r="ESB88" s="4"/>
      <c r="ESC88" s="4"/>
      <c r="ESD88" s="4"/>
      <c r="ESE88" s="4"/>
      <c r="ESF88" s="4"/>
      <c r="ESG88" s="4"/>
      <c r="ESH88" s="4"/>
      <c r="ESI88" s="4"/>
      <c r="ESJ88" s="4"/>
      <c r="ESK88" s="4"/>
      <c r="ESL88" s="4"/>
      <c r="ESM88" s="4"/>
      <c r="ESN88" s="4"/>
      <c r="ESO88" s="4"/>
      <c r="ESP88" s="4"/>
      <c r="ESQ88" s="4"/>
      <c r="ESR88" s="4"/>
      <c r="ESS88" s="4"/>
      <c r="EST88" s="4"/>
      <c r="ESU88" s="4"/>
      <c r="ESV88" s="4"/>
      <c r="ESW88" s="4"/>
      <c r="ESX88" s="4"/>
      <c r="ESY88" s="4"/>
      <c r="ESZ88" s="4"/>
      <c r="ETA88" s="4"/>
      <c r="ETB88" s="4"/>
      <c r="ETC88" s="4"/>
      <c r="ETD88" s="4"/>
      <c r="ETE88" s="4"/>
      <c r="ETF88" s="4"/>
      <c r="ETG88" s="4"/>
      <c r="ETH88" s="4"/>
      <c r="ETI88" s="4"/>
      <c r="ETJ88" s="4"/>
      <c r="ETK88" s="4"/>
      <c r="ETL88" s="4"/>
      <c r="ETM88" s="4"/>
      <c r="ETN88" s="4"/>
      <c r="ETO88" s="4"/>
      <c r="ETP88" s="4"/>
      <c r="ETQ88" s="4"/>
      <c r="ETR88" s="4"/>
      <c r="ETS88" s="4"/>
      <c r="ETT88" s="4"/>
      <c r="ETU88" s="4"/>
      <c r="ETV88" s="4"/>
      <c r="ETW88" s="4"/>
      <c r="ETX88" s="4"/>
      <c r="ETY88" s="4"/>
      <c r="ETZ88" s="4"/>
      <c r="EUA88" s="4"/>
      <c r="EUB88" s="4"/>
      <c r="EUC88" s="4"/>
      <c r="EUD88" s="4"/>
      <c r="EUE88" s="4"/>
      <c r="EUF88" s="4"/>
      <c r="EUG88" s="4"/>
      <c r="EUH88" s="4"/>
      <c r="EUI88" s="4"/>
      <c r="EUJ88" s="4"/>
      <c r="EUK88" s="4"/>
      <c r="EUL88" s="4"/>
      <c r="EUM88" s="4"/>
      <c r="EUN88" s="4"/>
      <c r="EUO88" s="4"/>
      <c r="EUP88" s="4"/>
      <c r="EUQ88" s="4"/>
      <c r="EUR88" s="4"/>
      <c r="EUS88" s="4"/>
      <c r="EUT88" s="4"/>
      <c r="EUU88" s="4"/>
      <c r="EUV88" s="4"/>
      <c r="EUW88" s="4"/>
      <c r="EUX88" s="4"/>
      <c r="EUY88" s="4"/>
      <c r="EUZ88" s="4"/>
      <c r="EVA88" s="4"/>
      <c r="EVB88" s="4"/>
      <c r="EVC88" s="4"/>
      <c r="EVD88" s="4"/>
      <c r="EVE88" s="4"/>
      <c r="EVF88" s="4"/>
      <c r="EVG88" s="4"/>
      <c r="EVH88" s="4"/>
      <c r="EVI88" s="4"/>
      <c r="EVJ88" s="4"/>
      <c r="EVK88" s="4"/>
      <c r="EVL88" s="4"/>
      <c r="EVM88" s="4"/>
      <c r="EVN88" s="4"/>
      <c r="EVO88" s="4"/>
      <c r="EVP88" s="4"/>
      <c r="EVQ88" s="4"/>
      <c r="EVR88" s="4"/>
      <c r="EVS88" s="4"/>
      <c r="EVT88" s="4"/>
      <c r="EVU88" s="4"/>
      <c r="EVV88" s="4"/>
      <c r="EVW88" s="4"/>
      <c r="EVX88" s="4"/>
      <c r="EVY88" s="4"/>
      <c r="EVZ88" s="4"/>
      <c r="EWA88" s="4"/>
      <c r="EWB88" s="4"/>
      <c r="EWC88" s="4"/>
      <c r="EWD88" s="4"/>
      <c r="EWE88" s="4"/>
      <c r="EWF88" s="4"/>
      <c r="EWG88" s="4"/>
      <c r="EWH88" s="4"/>
      <c r="EWI88" s="4"/>
      <c r="EWJ88" s="4"/>
      <c r="EWK88" s="4"/>
      <c r="EWL88" s="4"/>
      <c r="EWM88" s="4"/>
      <c r="EWN88" s="4"/>
      <c r="EWO88" s="4"/>
      <c r="EWP88" s="4"/>
      <c r="EWQ88" s="4"/>
      <c r="EWR88" s="4"/>
      <c r="EWS88" s="4"/>
      <c r="EWT88" s="4"/>
      <c r="EWU88" s="4"/>
      <c r="EWV88" s="4"/>
      <c r="EWW88" s="4"/>
      <c r="EWX88" s="4"/>
      <c r="EWY88" s="4"/>
      <c r="EWZ88" s="4"/>
      <c r="EXA88" s="4"/>
      <c r="EXB88" s="4"/>
      <c r="EXC88" s="4"/>
      <c r="EXD88" s="4"/>
      <c r="EXE88" s="4"/>
      <c r="EXF88" s="4"/>
      <c r="EXG88" s="4"/>
      <c r="EXH88" s="4"/>
      <c r="EXI88" s="4"/>
      <c r="EXJ88" s="4"/>
      <c r="EXK88" s="4"/>
      <c r="EXL88" s="4"/>
      <c r="EXM88" s="4"/>
      <c r="EXN88" s="4"/>
      <c r="EXO88" s="4"/>
      <c r="EXP88" s="4"/>
      <c r="EXQ88" s="4"/>
      <c r="EXR88" s="4"/>
      <c r="EXS88" s="4"/>
      <c r="EXT88" s="4"/>
      <c r="EXU88" s="4"/>
      <c r="EXV88" s="4"/>
      <c r="EXW88" s="4"/>
      <c r="EXX88" s="4"/>
      <c r="EXY88" s="4"/>
      <c r="EXZ88" s="4"/>
      <c r="EYA88" s="4"/>
      <c r="EYB88" s="4"/>
      <c r="EYC88" s="4"/>
      <c r="EYD88" s="4"/>
      <c r="EYE88" s="4"/>
      <c r="EYF88" s="4"/>
      <c r="EYG88" s="4"/>
      <c r="EYH88" s="4"/>
      <c r="EYI88" s="4"/>
      <c r="EYJ88" s="4"/>
      <c r="EYK88" s="4"/>
      <c r="EYL88" s="4"/>
      <c r="EYM88" s="4"/>
      <c r="EYN88" s="4"/>
      <c r="EYO88" s="4"/>
      <c r="EYP88" s="4"/>
      <c r="EYQ88" s="4"/>
      <c r="EYR88" s="4"/>
      <c r="EYS88" s="4"/>
      <c r="EYT88" s="4"/>
      <c r="EYU88" s="4"/>
      <c r="EYV88" s="4"/>
      <c r="EYW88" s="4"/>
      <c r="EYX88" s="4"/>
      <c r="EYY88" s="4"/>
      <c r="EYZ88" s="4"/>
      <c r="EZA88" s="4"/>
      <c r="EZB88" s="4"/>
      <c r="EZC88" s="4"/>
      <c r="EZD88" s="4"/>
      <c r="EZE88" s="4"/>
      <c r="EZF88" s="4"/>
      <c r="EZG88" s="4"/>
      <c r="EZH88" s="4"/>
      <c r="EZI88" s="4"/>
      <c r="EZJ88" s="4"/>
      <c r="EZK88" s="4"/>
      <c r="EZL88" s="4"/>
      <c r="EZM88" s="4"/>
      <c r="EZN88" s="4"/>
      <c r="EZO88" s="4"/>
      <c r="EZP88" s="4"/>
      <c r="EZQ88" s="4"/>
      <c r="EZR88" s="4"/>
      <c r="EZS88" s="4"/>
      <c r="EZT88" s="4"/>
      <c r="EZU88" s="4"/>
      <c r="EZV88" s="4"/>
      <c r="EZW88" s="4"/>
      <c r="EZX88" s="4"/>
      <c r="EZY88" s="4"/>
      <c r="EZZ88" s="4"/>
      <c r="FAA88" s="4"/>
      <c r="FAB88" s="4"/>
      <c r="FAC88" s="4"/>
      <c r="FAD88" s="4"/>
      <c r="FAE88" s="4"/>
      <c r="FAF88" s="4"/>
      <c r="FAG88" s="4"/>
      <c r="FAH88" s="4"/>
      <c r="FAI88" s="4"/>
      <c r="FAJ88" s="4"/>
      <c r="FAK88" s="4"/>
      <c r="FAL88" s="4"/>
      <c r="FAM88" s="4"/>
      <c r="FAN88" s="4"/>
      <c r="FAO88" s="4"/>
      <c r="FAP88" s="4"/>
      <c r="FAQ88" s="4"/>
      <c r="FAR88" s="4"/>
      <c r="FAS88" s="4"/>
      <c r="FAT88" s="4"/>
      <c r="FAU88" s="4"/>
      <c r="FAV88" s="4"/>
      <c r="FAW88" s="4"/>
      <c r="FAX88" s="4"/>
      <c r="FAY88" s="4"/>
      <c r="FAZ88" s="4"/>
      <c r="FBA88" s="4"/>
      <c r="FBB88" s="4"/>
      <c r="FBC88" s="4"/>
      <c r="FBD88" s="4"/>
      <c r="FBE88" s="4"/>
      <c r="FBF88" s="4"/>
      <c r="FBG88" s="4"/>
      <c r="FBH88" s="4"/>
      <c r="FBI88" s="4"/>
      <c r="FBJ88" s="4"/>
      <c r="FBK88" s="4"/>
      <c r="FBL88" s="4"/>
      <c r="FBM88" s="4"/>
      <c r="FBN88" s="4"/>
      <c r="FBO88" s="4"/>
      <c r="FBP88" s="4"/>
      <c r="FBQ88" s="4"/>
      <c r="FBR88" s="4"/>
      <c r="FBS88" s="4"/>
      <c r="FBT88" s="4"/>
      <c r="FBU88" s="4"/>
      <c r="FBV88" s="4"/>
      <c r="FBW88" s="4"/>
      <c r="FBX88" s="4"/>
      <c r="FBY88" s="4"/>
      <c r="FBZ88" s="4"/>
      <c r="FCA88" s="4"/>
      <c r="FCB88" s="4"/>
      <c r="FCC88" s="4"/>
      <c r="FCD88" s="4"/>
      <c r="FCE88" s="4"/>
      <c r="FCF88" s="4"/>
      <c r="FCG88" s="4"/>
      <c r="FCH88" s="4"/>
      <c r="FCI88" s="4"/>
      <c r="FCJ88" s="4"/>
      <c r="FCK88" s="4"/>
      <c r="FCL88" s="4"/>
      <c r="FCM88" s="4"/>
      <c r="FCN88" s="4"/>
      <c r="FCO88" s="4"/>
      <c r="FCP88" s="4"/>
      <c r="FCQ88" s="4"/>
      <c r="FCR88" s="4"/>
      <c r="FCS88" s="4"/>
      <c r="FCT88" s="4"/>
      <c r="FCU88" s="4"/>
      <c r="FCV88" s="4"/>
      <c r="FCW88" s="4"/>
      <c r="FCX88" s="4"/>
      <c r="FCY88" s="4"/>
      <c r="FCZ88" s="4"/>
      <c r="FDA88" s="4"/>
      <c r="FDB88" s="4"/>
      <c r="FDC88" s="4"/>
      <c r="FDD88" s="4"/>
      <c r="FDE88" s="4"/>
      <c r="FDF88" s="4"/>
      <c r="FDG88" s="4"/>
      <c r="FDH88" s="4"/>
      <c r="FDI88" s="4"/>
      <c r="FDJ88" s="4"/>
      <c r="FDK88" s="4"/>
      <c r="FDL88" s="4"/>
      <c r="FDM88" s="4"/>
      <c r="FDN88" s="4"/>
      <c r="FDO88" s="4"/>
      <c r="FDP88" s="4"/>
      <c r="FDQ88" s="4"/>
      <c r="FDR88" s="4"/>
      <c r="FDS88" s="4"/>
      <c r="FDT88" s="4"/>
      <c r="FDU88" s="4"/>
      <c r="FDV88" s="4"/>
      <c r="FDW88" s="4"/>
      <c r="FDX88" s="4"/>
      <c r="FDY88" s="4"/>
      <c r="FDZ88" s="4"/>
      <c r="FEA88" s="4"/>
      <c r="FEB88" s="4"/>
      <c r="FEC88" s="4"/>
      <c r="FED88" s="4"/>
      <c r="FEE88" s="4"/>
      <c r="FEF88" s="4"/>
      <c r="FEG88" s="4"/>
      <c r="FEH88" s="4"/>
      <c r="FEI88" s="4"/>
      <c r="FEJ88" s="4"/>
      <c r="FEK88" s="4"/>
      <c r="FEL88" s="4"/>
      <c r="FEM88" s="4"/>
      <c r="FEN88" s="4"/>
      <c r="FEO88" s="4"/>
      <c r="FEP88" s="4"/>
      <c r="FEQ88" s="4"/>
      <c r="FER88" s="4"/>
      <c r="FES88" s="4"/>
      <c r="FET88" s="4"/>
      <c r="FEU88" s="4"/>
      <c r="FEV88" s="4"/>
      <c r="FEW88" s="4"/>
      <c r="FEX88" s="4"/>
      <c r="FEY88" s="4"/>
      <c r="FEZ88" s="4"/>
      <c r="FFA88" s="4"/>
      <c r="FFB88" s="4"/>
      <c r="FFC88" s="4"/>
      <c r="FFD88" s="4"/>
      <c r="FFE88" s="4"/>
      <c r="FFF88" s="4"/>
      <c r="FFG88" s="4"/>
      <c r="FFH88" s="4"/>
      <c r="FFI88" s="4"/>
      <c r="FFJ88" s="4"/>
      <c r="FFK88" s="4"/>
      <c r="FFL88" s="4"/>
      <c r="FFM88" s="4"/>
      <c r="FFN88" s="4"/>
      <c r="FFO88" s="4"/>
      <c r="FFP88" s="4"/>
      <c r="FFQ88" s="4"/>
      <c r="FFR88" s="4"/>
      <c r="FFS88" s="4"/>
      <c r="FFT88" s="4"/>
      <c r="FFU88" s="4"/>
      <c r="FFV88" s="4"/>
      <c r="FFW88" s="4"/>
      <c r="FFX88" s="4"/>
      <c r="FFY88" s="4"/>
      <c r="FFZ88" s="4"/>
      <c r="FGA88" s="4"/>
      <c r="FGB88" s="4"/>
      <c r="FGC88" s="4"/>
      <c r="FGD88" s="4"/>
      <c r="FGE88" s="4"/>
      <c r="FGF88" s="4"/>
      <c r="FGG88" s="4"/>
      <c r="FGH88" s="4"/>
      <c r="FGI88" s="4"/>
      <c r="FGJ88" s="4"/>
      <c r="FGK88" s="4"/>
      <c r="FGL88" s="4"/>
      <c r="FGM88" s="4"/>
      <c r="FGN88" s="4"/>
      <c r="FGO88" s="4"/>
      <c r="FGP88" s="4"/>
      <c r="FGQ88" s="4"/>
      <c r="FGR88" s="4"/>
      <c r="FGS88" s="4"/>
      <c r="FGT88" s="4"/>
      <c r="FGU88" s="4"/>
      <c r="FGV88" s="4"/>
      <c r="FGW88" s="4"/>
      <c r="FGX88" s="4"/>
      <c r="FGY88" s="4"/>
      <c r="FGZ88" s="4"/>
      <c r="FHA88" s="4"/>
      <c r="FHB88" s="4"/>
      <c r="FHC88" s="4"/>
      <c r="FHD88" s="4"/>
      <c r="FHE88" s="4"/>
      <c r="FHF88" s="4"/>
      <c r="FHG88" s="4"/>
      <c r="FHH88" s="4"/>
      <c r="FHI88" s="4"/>
      <c r="FHJ88" s="4"/>
      <c r="FHK88" s="4"/>
      <c r="FHL88" s="4"/>
      <c r="FHM88" s="4"/>
      <c r="FHN88" s="4"/>
      <c r="FHO88" s="4"/>
      <c r="FHP88" s="4"/>
      <c r="FHQ88" s="4"/>
      <c r="FHR88" s="4"/>
      <c r="FHS88" s="4"/>
      <c r="FHT88" s="4"/>
      <c r="FHU88" s="4"/>
      <c r="FHV88" s="4"/>
      <c r="FHW88" s="4"/>
      <c r="FHX88" s="4"/>
      <c r="FHY88" s="4"/>
      <c r="FHZ88" s="4"/>
      <c r="FIA88" s="4"/>
      <c r="FIB88" s="4"/>
      <c r="FIC88" s="4"/>
      <c r="FID88" s="4"/>
      <c r="FIE88" s="4"/>
      <c r="FIF88" s="4"/>
      <c r="FIG88" s="4"/>
      <c r="FIH88" s="4"/>
      <c r="FII88" s="4"/>
      <c r="FIJ88" s="4"/>
      <c r="FIK88" s="4"/>
      <c r="FIL88" s="4"/>
      <c r="FIM88" s="4"/>
      <c r="FIN88" s="4"/>
      <c r="FIO88" s="4"/>
      <c r="FIP88" s="4"/>
      <c r="FIQ88" s="4"/>
      <c r="FIR88" s="4"/>
      <c r="FIS88" s="4"/>
      <c r="FIT88" s="4"/>
      <c r="FIU88" s="4"/>
      <c r="FIV88" s="4"/>
      <c r="FIW88" s="4"/>
      <c r="FIX88" s="4"/>
      <c r="FIY88" s="4"/>
      <c r="FIZ88" s="4"/>
      <c r="FJA88" s="4"/>
      <c r="FJB88" s="4"/>
      <c r="FJC88" s="4"/>
      <c r="FJD88" s="4"/>
      <c r="FJE88" s="4"/>
      <c r="FJF88" s="4"/>
      <c r="FJG88" s="4"/>
      <c r="FJH88" s="4"/>
      <c r="FJI88" s="4"/>
      <c r="FJJ88" s="4"/>
      <c r="FJK88" s="4"/>
      <c r="FJL88" s="4"/>
      <c r="FJM88" s="4"/>
      <c r="FJN88" s="4"/>
      <c r="FJO88" s="4"/>
      <c r="FJP88" s="4"/>
      <c r="FJQ88" s="4"/>
      <c r="FJR88" s="4"/>
      <c r="FJS88" s="4"/>
      <c r="FJT88" s="4"/>
      <c r="FJU88" s="4"/>
      <c r="FJV88" s="4"/>
      <c r="FJW88" s="4"/>
      <c r="FJX88" s="4"/>
      <c r="FJY88" s="4"/>
      <c r="FJZ88" s="4"/>
      <c r="FKA88" s="4"/>
      <c r="FKB88" s="4"/>
      <c r="FKC88" s="4"/>
      <c r="FKD88" s="4"/>
      <c r="FKE88" s="4"/>
      <c r="FKF88" s="4"/>
      <c r="FKG88" s="4"/>
      <c r="FKH88" s="4"/>
      <c r="FKI88" s="4"/>
      <c r="FKJ88" s="4"/>
      <c r="FKK88" s="4"/>
      <c r="FKL88" s="4"/>
      <c r="FKM88" s="4"/>
      <c r="FKN88" s="4"/>
      <c r="FKO88" s="4"/>
      <c r="FKP88" s="4"/>
      <c r="FKQ88" s="4"/>
      <c r="FKR88" s="4"/>
      <c r="FKS88" s="4"/>
      <c r="FKT88" s="4"/>
      <c r="FKU88" s="4"/>
      <c r="FKV88" s="4"/>
      <c r="FKW88" s="4"/>
      <c r="FKX88" s="4"/>
      <c r="FKY88" s="4"/>
      <c r="FKZ88" s="4"/>
      <c r="FLA88" s="4"/>
      <c r="FLB88" s="4"/>
      <c r="FLC88" s="4"/>
      <c r="FLD88" s="4"/>
      <c r="FLE88" s="4"/>
      <c r="FLF88" s="4"/>
      <c r="FLG88" s="4"/>
      <c r="FLH88" s="4"/>
      <c r="FLI88" s="4"/>
      <c r="FLJ88" s="4"/>
      <c r="FLK88" s="4"/>
      <c r="FLL88" s="4"/>
      <c r="FLM88" s="4"/>
      <c r="FLN88" s="4"/>
      <c r="FLO88" s="4"/>
      <c r="FLP88" s="4"/>
      <c r="FLQ88" s="4"/>
      <c r="FLR88" s="4"/>
      <c r="FLS88" s="4"/>
      <c r="FLT88" s="4"/>
      <c r="FLU88" s="4"/>
      <c r="FLV88" s="4"/>
      <c r="FLW88" s="4"/>
      <c r="FLX88" s="4"/>
      <c r="FLY88" s="4"/>
      <c r="FLZ88" s="4"/>
      <c r="FMA88" s="4"/>
      <c r="FMB88" s="4"/>
      <c r="FMC88" s="4"/>
      <c r="FMD88" s="4"/>
      <c r="FME88" s="4"/>
      <c r="FMF88" s="4"/>
      <c r="FMG88" s="4"/>
      <c r="FMH88" s="4"/>
      <c r="FMI88" s="4"/>
      <c r="FMJ88" s="4"/>
      <c r="FMK88" s="4"/>
      <c r="FML88" s="4"/>
      <c r="FMM88" s="4"/>
      <c r="FMN88" s="4"/>
      <c r="FMO88" s="4"/>
      <c r="FMP88" s="4"/>
      <c r="FMQ88" s="4"/>
      <c r="FMR88" s="4"/>
      <c r="FMS88" s="4"/>
      <c r="FMT88" s="4"/>
      <c r="FMU88" s="4"/>
      <c r="FMV88" s="4"/>
      <c r="FMW88" s="4"/>
      <c r="FMX88" s="4"/>
      <c r="FMY88" s="4"/>
      <c r="FMZ88" s="4"/>
      <c r="FNA88" s="4"/>
      <c r="FNB88" s="4"/>
      <c r="FNC88" s="4"/>
      <c r="FND88" s="4"/>
      <c r="FNE88" s="4"/>
      <c r="FNF88" s="4"/>
      <c r="FNG88" s="4"/>
      <c r="FNH88" s="4"/>
      <c r="FNI88" s="4"/>
      <c r="FNJ88" s="4"/>
      <c r="FNK88" s="4"/>
      <c r="FNL88" s="4"/>
      <c r="FNM88" s="4"/>
      <c r="FNN88" s="4"/>
      <c r="FNO88" s="4"/>
      <c r="FNP88" s="4"/>
      <c r="FNQ88" s="4"/>
      <c r="FNR88" s="4"/>
      <c r="FNS88" s="4"/>
      <c r="FNT88" s="4"/>
      <c r="FNU88" s="4"/>
      <c r="FNV88" s="4"/>
      <c r="FNW88" s="4"/>
      <c r="FNX88" s="4"/>
      <c r="FNY88" s="4"/>
      <c r="FNZ88" s="4"/>
      <c r="FOA88" s="4"/>
      <c r="FOB88" s="4"/>
      <c r="FOC88" s="4"/>
      <c r="FOD88" s="4"/>
      <c r="FOE88" s="4"/>
      <c r="FOF88" s="4"/>
      <c r="FOG88" s="4"/>
      <c r="FOH88" s="4"/>
      <c r="FOI88" s="4"/>
      <c r="FOJ88" s="4"/>
      <c r="FOK88" s="4"/>
      <c r="FOL88" s="4"/>
      <c r="FOM88" s="4"/>
      <c r="FON88" s="4"/>
      <c r="FOO88" s="4"/>
      <c r="FOP88" s="4"/>
      <c r="FOQ88" s="4"/>
      <c r="FOR88" s="4"/>
      <c r="FOS88" s="4"/>
      <c r="FOT88" s="4"/>
      <c r="FOU88" s="4"/>
      <c r="FOV88" s="4"/>
      <c r="FOW88" s="4"/>
      <c r="FOX88" s="4"/>
      <c r="FOY88" s="4"/>
      <c r="FOZ88" s="4"/>
      <c r="FPA88" s="4"/>
      <c r="FPB88" s="4"/>
      <c r="FPC88" s="4"/>
      <c r="FPD88" s="4"/>
      <c r="FPE88" s="4"/>
      <c r="FPF88" s="4"/>
      <c r="FPG88" s="4"/>
      <c r="FPH88" s="4"/>
      <c r="FPI88" s="4"/>
      <c r="FPJ88" s="4"/>
      <c r="FPK88" s="4"/>
      <c r="FPL88" s="4"/>
      <c r="FPM88" s="4"/>
      <c r="FPN88" s="4"/>
      <c r="FPO88" s="4"/>
      <c r="FPP88" s="4"/>
      <c r="FPQ88" s="4"/>
      <c r="FPR88" s="4"/>
      <c r="FPS88" s="4"/>
      <c r="FPT88" s="4"/>
      <c r="FPU88" s="4"/>
      <c r="FPV88" s="4"/>
      <c r="FPW88" s="4"/>
      <c r="FPX88" s="4"/>
      <c r="FPY88" s="4"/>
      <c r="FPZ88" s="4"/>
      <c r="FQA88" s="4"/>
      <c r="FQB88" s="4"/>
      <c r="FQC88" s="4"/>
      <c r="FQD88" s="4"/>
      <c r="FQE88" s="4"/>
      <c r="FQF88" s="4"/>
      <c r="FQG88" s="4"/>
      <c r="FQH88" s="4"/>
      <c r="FQI88" s="4"/>
      <c r="FQJ88" s="4"/>
      <c r="FQK88" s="4"/>
      <c r="FQL88" s="4"/>
      <c r="FQM88" s="4"/>
      <c r="FQN88" s="4"/>
      <c r="FQO88" s="4"/>
      <c r="FQP88" s="4"/>
      <c r="FQQ88" s="4"/>
      <c r="FQR88" s="4"/>
      <c r="FQS88" s="4"/>
      <c r="FQT88" s="4"/>
      <c r="FQU88" s="4"/>
      <c r="FQV88" s="4"/>
      <c r="FQW88" s="4"/>
      <c r="FQX88" s="4"/>
      <c r="FQY88" s="4"/>
      <c r="FQZ88" s="4"/>
      <c r="FRA88" s="4"/>
      <c r="FRB88" s="4"/>
      <c r="FRC88" s="4"/>
      <c r="FRD88" s="4"/>
      <c r="FRE88" s="4"/>
      <c r="FRF88" s="4"/>
      <c r="FRG88" s="4"/>
      <c r="FRH88" s="4"/>
      <c r="FRI88" s="4"/>
      <c r="FRJ88" s="4"/>
      <c r="FRK88" s="4"/>
      <c r="FRL88" s="4"/>
      <c r="FRM88" s="4"/>
      <c r="FRN88" s="4"/>
      <c r="FRO88" s="4"/>
      <c r="FRP88" s="4"/>
      <c r="FRQ88" s="4"/>
      <c r="FRR88" s="4"/>
      <c r="FRS88" s="4"/>
      <c r="FRT88" s="4"/>
      <c r="FRU88" s="4"/>
      <c r="FRV88" s="4"/>
      <c r="FRW88" s="4"/>
      <c r="FRX88" s="4"/>
      <c r="FRY88" s="4"/>
      <c r="FRZ88" s="4"/>
      <c r="FSA88" s="4"/>
      <c r="FSB88" s="4"/>
      <c r="FSC88" s="4"/>
      <c r="FSD88" s="4"/>
      <c r="FSE88" s="4"/>
      <c r="FSF88" s="4"/>
      <c r="FSG88" s="4"/>
      <c r="FSH88" s="4"/>
      <c r="FSI88" s="4"/>
      <c r="FSJ88" s="4"/>
      <c r="FSK88" s="4"/>
      <c r="FSL88" s="4"/>
      <c r="FSM88" s="4"/>
      <c r="FSN88" s="4"/>
      <c r="FSO88" s="4"/>
      <c r="FSP88" s="4"/>
      <c r="FSQ88" s="4"/>
      <c r="FSR88" s="4"/>
      <c r="FSS88" s="4"/>
      <c r="FST88" s="4"/>
      <c r="FSU88" s="4"/>
      <c r="FSV88" s="4"/>
      <c r="FSW88" s="4"/>
      <c r="FSX88" s="4"/>
      <c r="FSY88" s="4"/>
      <c r="FSZ88" s="4"/>
      <c r="FTA88" s="4"/>
      <c r="FTB88" s="4"/>
      <c r="FTC88" s="4"/>
      <c r="FTD88" s="4"/>
      <c r="FTE88" s="4"/>
      <c r="FTF88" s="4"/>
      <c r="FTG88" s="4"/>
      <c r="FTH88" s="4"/>
      <c r="FTI88" s="4"/>
      <c r="FTJ88" s="4"/>
      <c r="FTK88" s="4"/>
      <c r="FTL88" s="4"/>
      <c r="FTM88" s="4"/>
      <c r="FTN88" s="4"/>
      <c r="FTO88" s="4"/>
      <c r="FTP88" s="4"/>
      <c r="FTQ88" s="4"/>
      <c r="FTR88" s="4"/>
      <c r="FTS88" s="4"/>
      <c r="FTT88" s="4"/>
      <c r="FTU88" s="4"/>
      <c r="FTV88" s="4"/>
      <c r="FTW88" s="4"/>
      <c r="FTX88" s="4"/>
      <c r="FTY88" s="4"/>
      <c r="FTZ88" s="4"/>
      <c r="FUA88" s="4"/>
      <c r="FUB88" s="4"/>
      <c r="FUC88" s="4"/>
      <c r="FUD88" s="4"/>
      <c r="FUE88" s="4"/>
      <c r="FUF88" s="4"/>
      <c r="FUG88" s="4"/>
      <c r="FUH88" s="4"/>
      <c r="FUI88" s="4"/>
      <c r="FUJ88" s="4"/>
      <c r="FUK88" s="4"/>
      <c r="FUL88" s="4"/>
      <c r="FUM88" s="4"/>
      <c r="FUN88" s="4"/>
      <c r="FUO88" s="4"/>
      <c r="FUP88" s="4"/>
      <c r="FUQ88" s="4"/>
      <c r="FUR88" s="4"/>
      <c r="FUS88" s="4"/>
    </row>
    <row r="89" spans="1:4621" s="143" customFormat="1">
      <c r="A89" s="151" t="s">
        <v>11</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47"/>
      <c r="AA89" s="147"/>
      <c r="AB89" s="147"/>
      <c r="AC89" s="148"/>
      <c r="AD89" s="142">
        <f>ROW()</f>
        <v>89</v>
      </c>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c r="AML89" s="4"/>
      <c r="AMM89" s="4"/>
      <c r="AMN89" s="4"/>
      <c r="AMO89" s="4"/>
      <c r="AMP89" s="4"/>
      <c r="AMQ89" s="4"/>
      <c r="AMR89" s="4"/>
      <c r="AMS89" s="4"/>
      <c r="AMT89" s="4"/>
      <c r="AMU89" s="4"/>
      <c r="AMV89" s="4"/>
      <c r="AMW89" s="4"/>
      <c r="AMX89" s="4"/>
      <c r="AMY89" s="4"/>
      <c r="AMZ89" s="4"/>
      <c r="ANA89" s="4"/>
      <c r="ANB89" s="4"/>
      <c r="ANC89" s="4"/>
      <c r="AND89" s="4"/>
      <c r="ANE89" s="4"/>
      <c r="ANF89" s="4"/>
      <c r="ANG89" s="4"/>
      <c r="ANH89" s="4"/>
      <c r="ANI89" s="4"/>
      <c r="ANJ89" s="4"/>
      <c r="ANK89" s="4"/>
      <c r="ANL89" s="4"/>
      <c r="ANM89" s="4"/>
      <c r="ANN89" s="4"/>
      <c r="ANO89" s="4"/>
      <c r="ANP89" s="4"/>
      <c r="ANQ89" s="4"/>
      <c r="ANR89" s="4"/>
      <c r="ANS89" s="4"/>
      <c r="ANT89" s="4"/>
      <c r="ANU89" s="4"/>
      <c r="ANV89" s="4"/>
      <c r="ANW89" s="4"/>
      <c r="ANX89" s="4"/>
      <c r="ANY89" s="4"/>
      <c r="ANZ89" s="4"/>
      <c r="AOA89" s="4"/>
      <c r="AOB89" s="4"/>
      <c r="AOC89" s="4"/>
      <c r="AOD89" s="4"/>
      <c r="AOE89" s="4"/>
      <c r="AOF89" s="4"/>
      <c r="AOG89" s="4"/>
      <c r="AOH89" s="4"/>
      <c r="AOI89" s="4"/>
      <c r="AOJ89" s="4"/>
      <c r="AOK89" s="4"/>
      <c r="AOL89" s="4"/>
      <c r="AOM89" s="4"/>
      <c r="AON89" s="4"/>
      <c r="AOO89" s="4"/>
      <c r="AOP89" s="4"/>
      <c r="AOQ89" s="4"/>
      <c r="AOR89" s="4"/>
      <c r="AOS89" s="4"/>
      <c r="AOT89" s="4"/>
      <c r="AOU89" s="4"/>
      <c r="AOV89" s="4"/>
      <c r="AOW89" s="4"/>
      <c r="AOX89" s="4"/>
      <c r="AOY89" s="4"/>
      <c r="AOZ89" s="4"/>
      <c r="APA89" s="4"/>
      <c r="APB89" s="4"/>
      <c r="APC89" s="4"/>
      <c r="APD89" s="4"/>
      <c r="APE89" s="4"/>
      <c r="APF89" s="4"/>
      <c r="APG89" s="4"/>
      <c r="APH89" s="4"/>
      <c r="API89" s="4"/>
      <c r="APJ89" s="4"/>
      <c r="APK89" s="4"/>
      <c r="APL89" s="4"/>
      <c r="APM89" s="4"/>
      <c r="APN89" s="4"/>
      <c r="APO89" s="4"/>
      <c r="APP89" s="4"/>
      <c r="APQ89" s="4"/>
      <c r="APR89" s="4"/>
      <c r="APS89" s="4"/>
      <c r="APT89" s="4"/>
      <c r="APU89" s="4"/>
      <c r="APV89" s="4"/>
      <c r="APW89" s="4"/>
      <c r="APX89" s="4"/>
      <c r="APY89" s="4"/>
      <c r="APZ89" s="4"/>
      <c r="AQA89" s="4"/>
      <c r="AQB89" s="4"/>
      <c r="AQC89" s="4"/>
      <c r="AQD89" s="4"/>
      <c r="AQE89" s="4"/>
      <c r="AQF89" s="4"/>
      <c r="AQG89" s="4"/>
      <c r="AQH89" s="4"/>
      <c r="AQI89" s="4"/>
      <c r="AQJ89" s="4"/>
      <c r="AQK89" s="4"/>
      <c r="AQL89" s="4"/>
      <c r="AQM89" s="4"/>
      <c r="AQN89" s="4"/>
      <c r="AQO89" s="4"/>
      <c r="AQP89" s="4"/>
      <c r="AQQ89" s="4"/>
      <c r="AQR89" s="4"/>
      <c r="AQS89" s="4"/>
      <c r="AQT89" s="4"/>
      <c r="AQU89" s="4"/>
      <c r="AQV89" s="4"/>
      <c r="AQW89" s="4"/>
      <c r="AQX89" s="4"/>
      <c r="AQY89" s="4"/>
      <c r="AQZ89" s="4"/>
      <c r="ARA89" s="4"/>
      <c r="ARB89" s="4"/>
      <c r="ARC89" s="4"/>
      <c r="ARD89" s="4"/>
      <c r="ARE89" s="4"/>
      <c r="ARF89" s="4"/>
      <c r="ARG89" s="4"/>
      <c r="ARH89" s="4"/>
      <c r="ARI89" s="4"/>
      <c r="ARJ89" s="4"/>
      <c r="ARK89" s="4"/>
      <c r="ARL89" s="4"/>
      <c r="ARM89" s="4"/>
      <c r="ARN89" s="4"/>
      <c r="ARO89" s="4"/>
      <c r="ARP89" s="4"/>
      <c r="ARQ89" s="4"/>
      <c r="ARR89" s="4"/>
      <c r="ARS89" s="4"/>
      <c r="ART89" s="4"/>
      <c r="ARU89" s="4"/>
      <c r="ARV89" s="4"/>
      <c r="ARW89" s="4"/>
      <c r="ARX89" s="4"/>
      <c r="ARY89" s="4"/>
      <c r="ARZ89" s="4"/>
      <c r="ASA89" s="4"/>
      <c r="ASB89" s="4"/>
      <c r="ASC89" s="4"/>
      <c r="ASD89" s="4"/>
      <c r="ASE89" s="4"/>
      <c r="ASF89" s="4"/>
      <c r="ASG89" s="4"/>
      <c r="ASH89" s="4"/>
      <c r="ASI89" s="4"/>
      <c r="ASJ89" s="4"/>
      <c r="ASK89" s="4"/>
      <c r="ASL89" s="4"/>
      <c r="ASM89" s="4"/>
      <c r="ASN89" s="4"/>
      <c r="ASO89" s="4"/>
      <c r="ASP89" s="4"/>
      <c r="ASQ89" s="4"/>
      <c r="ASR89" s="4"/>
      <c r="ASS89" s="4"/>
      <c r="AST89" s="4"/>
      <c r="ASU89" s="4"/>
      <c r="ASV89" s="4"/>
      <c r="ASW89" s="4"/>
      <c r="ASX89" s="4"/>
      <c r="ASY89" s="4"/>
      <c r="ASZ89" s="4"/>
      <c r="ATA89" s="4"/>
      <c r="ATB89" s="4"/>
      <c r="ATC89" s="4"/>
      <c r="ATD89" s="4"/>
      <c r="ATE89" s="4"/>
      <c r="ATF89" s="4"/>
      <c r="ATG89" s="4"/>
      <c r="ATH89" s="4"/>
      <c r="ATI89" s="4"/>
      <c r="ATJ89" s="4"/>
      <c r="ATK89" s="4"/>
      <c r="ATL89" s="4"/>
      <c r="ATM89" s="4"/>
      <c r="ATN89" s="4"/>
      <c r="ATO89" s="4"/>
      <c r="ATP89" s="4"/>
      <c r="ATQ89" s="4"/>
      <c r="ATR89" s="4"/>
      <c r="ATS89" s="4"/>
      <c r="ATT89" s="4"/>
      <c r="ATU89" s="4"/>
      <c r="ATV89" s="4"/>
      <c r="ATW89" s="4"/>
      <c r="ATX89" s="4"/>
      <c r="ATY89" s="4"/>
      <c r="ATZ89" s="4"/>
      <c r="AUA89" s="4"/>
      <c r="AUB89" s="4"/>
      <c r="AUC89" s="4"/>
      <c r="AUD89" s="4"/>
      <c r="AUE89" s="4"/>
      <c r="AUF89" s="4"/>
      <c r="AUG89" s="4"/>
      <c r="AUH89" s="4"/>
      <c r="AUI89" s="4"/>
      <c r="AUJ89" s="4"/>
      <c r="AUK89" s="4"/>
      <c r="AUL89" s="4"/>
      <c r="AUM89" s="4"/>
      <c r="AUN89" s="4"/>
      <c r="AUO89" s="4"/>
      <c r="AUP89" s="4"/>
      <c r="AUQ89" s="4"/>
      <c r="AUR89" s="4"/>
      <c r="AUS89" s="4"/>
      <c r="AUT89" s="4"/>
      <c r="AUU89" s="4"/>
      <c r="AUV89" s="4"/>
      <c r="AUW89" s="4"/>
      <c r="AUX89" s="4"/>
      <c r="AUY89" s="4"/>
      <c r="AUZ89" s="4"/>
      <c r="AVA89" s="4"/>
      <c r="AVB89" s="4"/>
      <c r="AVC89" s="4"/>
      <c r="AVD89" s="4"/>
      <c r="AVE89" s="4"/>
      <c r="AVF89" s="4"/>
      <c r="AVG89" s="4"/>
      <c r="AVH89" s="4"/>
      <c r="AVI89" s="4"/>
      <c r="AVJ89" s="4"/>
      <c r="AVK89" s="4"/>
      <c r="AVL89" s="4"/>
      <c r="AVM89" s="4"/>
      <c r="AVN89" s="4"/>
      <c r="AVO89" s="4"/>
      <c r="AVP89" s="4"/>
      <c r="AVQ89" s="4"/>
      <c r="AVR89" s="4"/>
      <c r="AVS89" s="4"/>
      <c r="AVT89" s="4"/>
      <c r="AVU89" s="4"/>
      <c r="AVV89" s="4"/>
      <c r="AVW89" s="4"/>
      <c r="AVX89" s="4"/>
      <c r="AVY89" s="4"/>
      <c r="AVZ89" s="4"/>
      <c r="AWA89" s="4"/>
      <c r="AWB89" s="4"/>
      <c r="AWC89" s="4"/>
      <c r="AWD89" s="4"/>
      <c r="AWE89" s="4"/>
      <c r="AWF89" s="4"/>
      <c r="AWG89" s="4"/>
      <c r="AWH89" s="4"/>
      <c r="AWI89" s="4"/>
      <c r="AWJ89" s="4"/>
      <c r="AWK89" s="4"/>
      <c r="AWL89" s="4"/>
      <c r="AWM89" s="4"/>
      <c r="AWN89" s="4"/>
      <c r="AWO89" s="4"/>
      <c r="AWP89" s="4"/>
      <c r="AWQ89" s="4"/>
      <c r="AWR89" s="4"/>
      <c r="AWS89" s="4"/>
      <c r="AWT89" s="4"/>
      <c r="AWU89" s="4"/>
      <c r="AWV89" s="4"/>
      <c r="AWW89" s="4"/>
      <c r="AWX89" s="4"/>
      <c r="AWY89" s="4"/>
      <c r="AWZ89" s="4"/>
      <c r="AXA89" s="4"/>
      <c r="AXB89" s="4"/>
      <c r="AXC89" s="4"/>
      <c r="AXD89" s="4"/>
      <c r="AXE89" s="4"/>
      <c r="AXF89" s="4"/>
      <c r="AXG89" s="4"/>
      <c r="AXH89" s="4"/>
      <c r="AXI89" s="4"/>
      <c r="AXJ89" s="4"/>
      <c r="AXK89" s="4"/>
      <c r="AXL89" s="4"/>
      <c r="AXM89" s="4"/>
      <c r="AXN89" s="4"/>
      <c r="AXO89" s="4"/>
      <c r="AXP89" s="4"/>
      <c r="AXQ89" s="4"/>
      <c r="AXR89" s="4"/>
      <c r="AXS89" s="4"/>
      <c r="AXT89" s="4"/>
      <c r="AXU89" s="4"/>
      <c r="AXV89" s="4"/>
      <c r="AXW89" s="4"/>
      <c r="AXX89" s="4"/>
      <c r="AXY89" s="4"/>
      <c r="AXZ89" s="4"/>
      <c r="AYA89" s="4"/>
      <c r="AYB89" s="4"/>
      <c r="AYC89" s="4"/>
      <c r="AYD89" s="4"/>
      <c r="AYE89" s="4"/>
      <c r="AYF89" s="4"/>
      <c r="AYG89" s="4"/>
      <c r="AYH89" s="4"/>
      <c r="AYI89" s="4"/>
      <c r="AYJ89" s="4"/>
      <c r="AYK89" s="4"/>
      <c r="AYL89" s="4"/>
      <c r="AYM89" s="4"/>
      <c r="AYN89" s="4"/>
      <c r="AYO89" s="4"/>
      <c r="AYP89" s="4"/>
      <c r="AYQ89" s="4"/>
      <c r="AYR89" s="4"/>
      <c r="AYS89" s="4"/>
      <c r="AYT89" s="4"/>
      <c r="AYU89" s="4"/>
      <c r="AYV89" s="4"/>
      <c r="AYW89" s="4"/>
      <c r="AYX89" s="4"/>
      <c r="AYY89" s="4"/>
      <c r="AYZ89" s="4"/>
      <c r="AZA89" s="4"/>
      <c r="AZB89" s="4"/>
      <c r="AZC89" s="4"/>
      <c r="AZD89" s="4"/>
      <c r="AZE89" s="4"/>
      <c r="AZF89" s="4"/>
      <c r="AZG89" s="4"/>
      <c r="AZH89" s="4"/>
      <c r="AZI89" s="4"/>
      <c r="AZJ89" s="4"/>
      <c r="AZK89" s="4"/>
      <c r="AZL89" s="4"/>
      <c r="AZM89" s="4"/>
      <c r="AZN89" s="4"/>
      <c r="AZO89" s="4"/>
      <c r="AZP89" s="4"/>
      <c r="AZQ89" s="4"/>
      <c r="AZR89" s="4"/>
      <c r="AZS89" s="4"/>
      <c r="AZT89" s="4"/>
      <c r="AZU89" s="4"/>
      <c r="AZV89" s="4"/>
      <c r="AZW89" s="4"/>
      <c r="AZX89" s="4"/>
      <c r="AZY89" s="4"/>
      <c r="AZZ89" s="4"/>
      <c r="BAA89" s="4"/>
      <c r="BAB89" s="4"/>
      <c r="BAC89" s="4"/>
      <c r="BAD89" s="4"/>
      <c r="BAE89" s="4"/>
      <c r="BAF89" s="4"/>
      <c r="BAG89" s="4"/>
      <c r="BAH89" s="4"/>
      <c r="BAI89" s="4"/>
      <c r="BAJ89" s="4"/>
      <c r="BAK89" s="4"/>
      <c r="BAL89" s="4"/>
      <c r="BAM89" s="4"/>
      <c r="BAN89" s="4"/>
      <c r="BAO89" s="4"/>
      <c r="BAP89" s="4"/>
      <c r="BAQ89" s="4"/>
      <c r="BAR89" s="4"/>
      <c r="BAS89" s="4"/>
      <c r="BAT89" s="4"/>
      <c r="BAU89" s="4"/>
      <c r="BAV89" s="4"/>
      <c r="BAW89" s="4"/>
      <c r="BAX89" s="4"/>
      <c r="BAY89" s="4"/>
      <c r="BAZ89" s="4"/>
      <c r="BBA89" s="4"/>
      <c r="BBB89" s="4"/>
      <c r="BBC89" s="4"/>
      <c r="BBD89" s="4"/>
      <c r="BBE89" s="4"/>
      <c r="BBF89" s="4"/>
      <c r="BBG89" s="4"/>
      <c r="BBH89" s="4"/>
      <c r="BBI89" s="4"/>
      <c r="BBJ89" s="4"/>
      <c r="BBK89" s="4"/>
      <c r="BBL89" s="4"/>
      <c r="BBM89" s="4"/>
      <c r="BBN89" s="4"/>
      <c r="BBO89" s="4"/>
      <c r="BBP89" s="4"/>
      <c r="BBQ89" s="4"/>
      <c r="BBR89" s="4"/>
      <c r="BBS89" s="4"/>
      <c r="BBT89" s="4"/>
      <c r="BBU89" s="4"/>
      <c r="BBV89" s="4"/>
      <c r="BBW89" s="4"/>
      <c r="BBX89" s="4"/>
      <c r="BBY89" s="4"/>
      <c r="BBZ89" s="4"/>
      <c r="BCA89" s="4"/>
      <c r="BCB89" s="4"/>
      <c r="BCC89" s="4"/>
      <c r="BCD89" s="4"/>
      <c r="BCE89" s="4"/>
      <c r="BCF89" s="4"/>
      <c r="BCG89" s="4"/>
      <c r="BCH89" s="4"/>
      <c r="BCI89" s="4"/>
      <c r="BCJ89" s="4"/>
      <c r="BCK89" s="4"/>
      <c r="BCL89" s="4"/>
      <c r="BCM89" s="4"/>
      <c r="BCN89" s="4"/>
      <c r="BCO89" s="4"/>
      <c r="BCP89" s="4"/>
      <c r="BCQ89" s="4"/>
      <c r="BCR89" s="4"/>
      <c r="BCS89" s="4"/>
      <c r="BCT89" s="4"/>
      <c r="BCU89" s="4"/>
      <c r="BCV89" s="4"/>
      <c r="BCW89" s="4"/>
      <c r="BCX89" s="4"/>
      <c r="BCY89" s="4"/>
      <c r="BCZ89" s="4"/>
      <c r="BDA89" s="4"/>
      <c r="BDB89" s="4"/>
      <c r="BDC89" s="4"/>
      <c r="BDD89" s="4"/>
      <c r="BDE89" s="4"/>
      <c r="BDF89" s="4"/>
      <c r="BDG89" s="4"/>
      <c r="BDH89" s="4"/>
      <c r="BDI89" s="4"/>
      <c r="BDJ89" s="4"/>
      <c r="BDK89" s="4"/>
      <c r="BDL89" s="4"/>
      <c r="BDM89" s="4"/>
      <c r="BDN89" s="4"/>
      <c r="BDO89" s="4"/>
      <c r="BDP89" s="4"/>
      <c r="BDQ89" s="4"/>
      <c r="BDR89" s="4"/>
      <c r="BDS89" s="4"/>
      <c r="BDT89" s="4"/>
      <c r="BDU89" s="4"/>
      <c r="BDV89" s="4"/>
      <c r="BDW89" s="4"/>
      <c r="BDX89" s="4"/>
      <c r="BDY89" s="4"/>
      <c r="BDZ89" s="4"/>
      <c r="BEA89" s="4"/>
      <c r="BEB89" s="4"/>
      <c r="BEC89" s="4"/>
      <c r="BED89" s="4"/>
      <c r="BEE89" s="4"/>
      <c r="BEF89" s="4"/>
      <c r="BEG89" s="4"/>
      <c r="BEH89" s="4"/>
      <c r="BEI89" s="4"/>
      <c r="BEJ89" s="4"/>
      <c r="BEK89" s="4"/>
      <c r="BEL89" s="4"/>
      <c r="BEM89" s="4"/>
      <c r="BEN89" s="4"/>
      <c r="BEO89" s="4"/>
      <c r="BEP89" s="4"/>
      <c r="BEQ89" s="4"/>
      <c r="BER89" s="4"/>
      <c r="BES89" s="4"/>
      <c r="BET89" s="4"/>
      <c r="BEU89" s="4"/>
      <c r="BEV89" s="4"/>
      <c r="BEW89" s="4"/>
      <c r="BEX89" s="4"/>
      <c r="BEY89" s="4"/>
      <c r="BEZ89" s="4"/>
      <c r="BFA89" s="4"/>
      <c r="BFB89" s="4"/>
      <c r="BFC89" s="4"/>
      <c r="BFD89" s="4"/>
      <c r="BFE89" s="4"/>
      <c r="BFF89" s="4"/>
      <c r="BFG89" s="4"/>
      <c r="BFH89" s="4"/>
      <c r="BFI89" s="4"/>
      <c r="BFJ89" s="4"/>
      <c r="BFK89" s="4"/>
      <c r="BFL89" s="4"/>
      <c r="BFM89" s="4"/>
      <c r="BFN89" s="4"/>
      <c r="BFO89" s="4"/>
      <c r="BFP89" s="4"/>
      <c r="BFQ89" s="4"/>
      <c r="BFR89" s="4"/>
      <c r="BFS89" s="4"/>
      <c r="BFT89" s="4"/>
      <c r="BFU89" s="4"/>
      <c r="BFV89" s="4"/>
      <c r="BFW89" s="4"/>
      <c r="BFX89" s="4"/>
      <c r="BFY89" s="4"/>
      <c r="BFZ89" s="4"/>
      <c r="BGA89" s="4"/>
      <c r="BGB89" s="4"/>
      <c r="BGC89" s="4"/>
      <c r="BGD89" s="4"/>
      <c r="BGE89" s="4"/>
      <c r="BGF89" s="4"/>
      <c r="BGG89" s="4"/>
      <c r="BGH89" s="4"/>
      <c r="BGI89" s="4"/>
      <c r="BGJ89" s="4"/>
      <c r="BGK89" s="4"/>
      <c r="BGL89" s="4"/>
      <c r="BGM89" s="4"/>
      <c r="BGN89" s="4"/>
      <c r="BGO89" s="4"/>
      <c r="BGP89" s="4"/>
      <c r="BGQ89" s="4"/>
      <c r="BGR89" s="4"/>
      <c r="BGS89" s="4"/>
      <c r="BGT89" s="4"/>
      <c r="BGU89" s="4"/>
      <c r="BGV89" s="4"/>
      <c r="BGW89" s="4"/>
      <c r="BGX89" s="4"/>
      <c r="BGY89" s="4"/>
      <c r="BGZ89" s="4"/>
      <c r="BHA89" s="4"/>
      <c r="BHB89" s="4"/>
      <c r="BHC89" s="4"/>
      <c r="BHD89" s="4"/>
      <c r="BHE89" s="4"/>
      <c r="BHF89" s="4"/>
      <c r="BHG89" s="4"/>
      <c r="BHH89" s="4"/>
      <c r="BHI89" s="4"/>
      <c r="BHJ89" s="4"/>
      <c r="BHK89" s="4"/>
      <c r="BHL89" s="4"/>
      <c r="BHM89" s="4"/>
      <c r="BHN89" s="4"/>
      <c r="BHO89" s="4"/>
      <c r="BHP89" s="4"/>
      <c r="BHQ89" s="4"/>
      <c r="BHR89" s="4"/>
      <c r="BHS89" s="4"/>
      <c r="BHT89" s="4"/>
      <c r="BHU89" s="4"/>
      <c r="BHV89" s="4"/>
      <c r="BHW89" s="4"/>
      <c r="BHX89" s="4"/>
      <c r="BHY89" s="4"/>
      <c r="BHZ89" s="4"/>
      <c r="BIA89" s="4"/>
      <c r="BIB89" s="4"/>
      <c r="BIC89" s="4"/>
      <c r="BID89" s="4"/>
      <c r="BIE89" s="4"/>
      <c r="BIF89" s="4"/>
      <c r="BIG89" s="4"/>
      <c r="BIH89" s="4"/>
      <c r="BII89" s="4"/>
      <c r="BIJ89" s="4"/>
      <c r="BIK89" s="4"/>
      <c r="BIL89" s="4"/>
      <c r="BIM89" s="4"/>
      <c r="BIN89" s="4"/>
      <c r="BIO89" s="4"/>
      <c r="BIP89" s="4"/>
      <c r="BIQ89" s="4"/>
      <c r="BIR89" s="4"/>
      <c r="BIS89" s="4"/>
      <c r="BIT89" s="4"/>
      <c r="BIU89" s="4"/>
      <c r="BIV89" s="4"/>
      <c r="BIW89" s="4"/>
      <c r="BIX89" s="4"/>
      <c r="BIY89" s="4"/>
      <c r="BIZ89" s="4"/>
      <c r="BJA89" s="4"/>
      <c r="BJB89" s="4"/>
      <c r="BJC89" s="4"/>
      <c r="BJD89" s="4"/>
      <c r="BJE89" s="4"/>
      <c r="BJF89" s="4"/>
      <c r="BJG89" s="4"/>
      <c r="BJH89" s="4"/>
      <c r="BJI89" s="4"/>
      <c r="BJJ89" s="4"/>
      <c r="BJK89" s="4"/>
      <c r="BJL89" s="4"/>
      <c r="BJM89" s="4"/>
      <c r="BJN89" s="4"/>
      <c r="BJO89" s="4"/>
      <c r="BJP89" s="4"/>
      <c r="BJQ89" s="4"/>
      <c r="BJR89" s="4"/>
      <c r="BJS89" s="4"/>
      <c r="BJT89" s="4"/>
      <c r="BJU89" s="4"/>
      <c r="BJV89" s="4"/>
      <c r="BJW89" s="4"/>
      <c r="BJX89" s="4"/>
      <c r="BJY89" s="4"/>
      <c r="BJZ89" s="4"/>
      <c r="BKA89" s="4"/>
      <c r="BKB89" s="4"/>
      <c r="BKC89" s="4"/>
      <c r="BKD89" s="4"/>
      <c r="BKE89" s="4"/>
      <c r="BKF89" s="4"/>
      <c r="BKG89" s="4"/>
      <c r="BKH89" s="4"/>
      <c r="BKI89" s="4"/>
      <c r="BKJ89" s="4"/>
      <c r="BKK89" s="4"/>
      <c r="BKL89" s="4"/>
      <c r="BKM89" s="4"/>
      <c r="BKN89" s="4"/>
      <c r="BKO89" s="4"/>
      <c r="BKP89" s="4"/>
      <c r="BKQ89" s="4"/>
      <c r="BKR89" s="4"/>
      <c r="BKS89" s="4"/>
      <c r="BKT89" s="4"/>
      <c r="BKU89" s="4"/>
      <c r="BKV89" s="4"/>
      <c r="BKW89" s="4"/>
      <c r="BKX89" s="4"/>
      <c r="BKY89" s="4"/>
      <c r="BKZ89" s="4"/>
      <c r="BLA89" s="4"/>
      <c r="BLB89" s="4"/>
      <c r="BLC89" s="4"/>
      <c r="BLD89" s="4"/>
      <c r="BLE89" s="4"/>
      <c r="BLF89" s="4"/>
      <c r="BLG89" s="4"/>
      <c r="BLH89" s="4"/>
      <c r="BLI89" s="4"/>
      <c r="BLJ89" s="4"/>
      <c r="BLK89" s="4"/>
      <c r="BLL89" s="4"/>
      <c r="BLM89" s="4"/>
      <c r="BLN89" s="4"/>
      <c r="BLO89" s="4"/>
      <c r="BLP89" s="4"/>
      <c r="BLQ89" s="4"/>
      <c r="BLR89" s="4"/>
      <c r="BLS89" s="4"/>
      <c r="BLT89" s="4"/>
      <c r="BLU89" s="4"/>
      <c r="BLV89" s="4"/>
      <c r="BLW89" s="4"/>
      <c r="BLX89" s="4"/>
      <c r="BLY89" s="4"/>
      <c r="BLZ89" s="4"/>
      <c r="BMA89" s="4"/>
      <c r="BMB89" s="4"/>
      <c r="BMC89" s="4"/>
      <c r="BMD89" s="4"/>
      <c r="BME89" s="4"/>
      <c r="BMF89" s="4"/>
      <c r="BMG89" s="4"/>
      <c r="BMH89" s="4"/>
      <c r="BMI89" s="4"/>
      <c r="BMJ89" s="4"/>
      <c r="BMK89" s="4"/>
      <c r="BML89" s="4"/>
      <c r="BMM89" s="4"/>
      <c r="BMN89" s="4"/>
      <c r="BMO89" s="4"/>
      <c r="BMP89" s="4"/>
      <c r="BMQ89" s="4"/>
      <c r="BMR89" s="4"/>
      <c r="BMS89" s="4"/>
      <c r="BMT89" s="4"/>
      <c r="BMU89" s="4"/>
      <c r="BMV89" s="4"/>
      <c r="BMW89" s="4"/>
      <c r="BMX89" s="4"/>
      <c r="BMY89" s="4"/>
      <c r="BMZ89" s="4"/>
      <c r="BNA89" s="4"/>
      <c r="BNB89" s="4"/>
      <c r="BNC89" s="4"/>
      <c r="BND89" s="4"/>
      <c r="BNE89" s="4"/>
      <c r="BNF89" s="4"/>
      <c r="BNG89" s="4"/>
      <c r="BNH89" s="4"/>
      <c r="BNI89" s="4"/>
      <c r="BNJ89" s="4"/>
      <c r="BNK89" s="4"/>
      <c r="BNL89" s="4"/>
      <c r="BNM89" s="4"/>
      <c r="BNN89" s="4"/>
      <c r="BNO89" s="4"/>
      <c r="BNP89" s="4"/>
      <c r="BNQ89" s="4"/>
      <c r="BNR89" s="4"/>
      <c r="BNS89" s="4"/>
      <c r="BNT89" s="4"/>
      <c r="BNU89" s="4"/>
      <c r="BNV89" s="4"/>
      <c r="BNW89" s="4"/>
      <c r="BNX89" s="4"/>
      <c r="BNY89" s="4"/>
      <c r="BNZ89" s="4"/>
      <c r="BOA89" s="4"/>
      <c r="BOB89" s="4"/>
      <c r="BOC89" s="4"/>
      <c r="BOD89" s="4"/>
      <c r="BOE89" s="4"/>
      <c r="BOF89" s="4"/>
      <c r="BOG89" s="4"/>
      <c r="BOH89" s="4"/>
      <c r="BOI89" s="4"/>
      <c r="BOJ89" s="4"/>
      <c r="BOK89" s="4"/>
      <c r="BOL89" s="4"/>
      <c r="BOM89" s="4"/>
      <c r="BON89" s="4"/>
      <c r="BOO89" s="4"/>
      <c r="BOP89" s="4"/>
      <c r="BOQ89" s="4"/>
      <c r="BOR89" s="4"/>
      <c r="BOS89" s="4"/>
      <c r="BOT89" s="4"/>
      <c r="BOU89" s="4"/>
      <c r="BOV89" s="4"/>
      <c r="BOW89" s="4"/>
      <c r="BOX89" s="4"/>
      <c r="BOY89" s="4"/>
      <c r="BOZ89" s="4"/>
      <c r="BPA89" s="4"/>
      <c r="BPB89" s="4"/>
      <c r="BPC89" s="4"/>
      <c r="BPD89" s="4"/>
      <c r="BPE89" s="4"/>
      <c r="BPF89" s="4"/>
      <c r="BPG89" s="4"/>
      <c r="BPH89" s="4"/>
      <c r="BPI89" s="4"/>
      <c r="BPJ89" s="4"/>
      <c r="BPK89" s="4"/>
      <c r="BPL89" s="4"/>
      <c r="BPM89" s="4"/>
      <c r="BPN89" s="4"/>
      <c r="BPO89" s="4"/>
      <c r="BPP89" s="4"/>
      <c r="BPQ89" s="4"/>
      <c r="BPR89" s="4"/>
      <c r="BPS89" s="4"/>
      <c r="BPT89" s="4"/>
      <c r="BPU89" s="4"/>
      <c r="BPV89" s="4"/>
      <c r="BPW89" s="4"/>
      <c r="BPX89" s="4"/>
      <c r="BPY89" s="4"/>
      <c r="BPZ89" s="4"/>
      <c r="BQA89" s="4"/>
      <c r="BQB89" s="4"/>
      <c r="BQC89" s="4"/>
      <c r="BQD89" s="4"/>
      <c r="BQE89" s="4"/>
      <c r="BQF89" s="4"/>
      <c r="BQG89" s="4"/>
      <c r="BQH89" s="4"/>
      <c r="BQI89" s="4"/>
      <c r="BQJ89" s="4"/>
      <c r="BQK89" s="4"/>
      <c r="BQL89" s="4"/>
      <c r="BQM89" s="4"/>
      <c r="BQN89" s="4"/>
      <c r="BQO89" s="4"/>
      <c r="BQP89" s="4"/>
      <c r="BQQ89" s="4"/>
      <c r="BQR89" s="4"/>
      <c r="BQS89" s="4"/>
      <c r="BQT89" s="4"/>
      <c r="BQU89" s="4"/>
      <c r="BQV89" s="4"/>
      <c r="BQW89" s="4"/>
      <c r="BQX89" s="4"/>
      <c r="BQY89" s="4"/>
      <c r="BQZ89" s="4"/>
      <c r="BRA89" s="4"/>
      <c r="BRB89" s="4"/>
      <c r="BRC89" s="4"/>
      <c r="BRD89" s="4"/>
      <c r="BRE89" s="4"/>
      <c r="BRF89" s="4"/>
      <c r="BRG89" s="4"/>
      <c r="BRH89" s="4"/>
      <c r="BRI89" s="4"/>
      <c r="BRJ89" s="4"/>
      <c r="BRK89" s="4"/>
      <c r="BRL89" s="4"/>
      <c r="BRM89" s="4"/>
      <c r="BRN89" s="4"/>
      <c r="BRO89" s="4"/>
      <c r="BRP89" s="4"/>
      <c r="BRQ89" s="4"/>
      <c r="BRR89" s="4"/>
      <c r="BRS89" s="4"/>
      <c r="BRT89" s="4"/>
      <c r="BRU89" s="4"/>
      <c r="BRV89" s="4"/>
      <c r="BRW89" s="4"/>
      <c r="BRX89" s="4"/>
      <c r="BRY89" s="4"/>
      <c r="BRZ89" s="4"/>
      <c r="BSA89" s="4"/>
      <c r="BSB89" s="4"/>
      <c r="BSC89" s="4"/>
      <c r="BSD89" s="4"/>
      <c r="BSE89" s="4"/>
      <c r="BSF89" s="4"/>
      <c r="BSG89" s="4"/>
      <c r="BSH89" s="4"/>
      <c r="BSI89" s="4"/>
      <c r="BSJ89" s="4"/>
      <c r="BSK89" s="4"/>
      <c r="BSL89" s="4"/>
      <c r="BSM89" s="4"/>
      <c r="BSN89" s="4"/>
      <c r="BSO89" s="4"/>
      <c r="BSP89" s="4"/>
      <c r="BSQ89" s="4"/>
      <c r="BSR89" s="4"/>
      <c r="BSS89" s="4"/>
      <c r="BST89" s="4"/>
      <c r="BSU89" s="4"/>
      <c r="BSV89" s="4"/>
      <c r="BSW89" s="4"/>
      <c r="BSX89" s="4"/>
      <c r="BSY89" s="4"/>
      <c r="BSZ89" s="4"/>
      <c r="BTA89" s="4"/>
      <c r="BTB89" s="4"/>
      <c r="BTC89" s="4"/>
      <c r="BTD89" s="4"/>
      <c r="BTE89" s="4"/>
      <c r="BTF89" s="4"/>
      <c r="BTG89" s="4"/>
      <c r="BTH89" s="4"/>
      <c r="BTI89" s="4"/>
      <c r="BTJ89" s="4"/>
      <c r="BTK89" s="4"/>
      <c r="BTL89" s="4"/>
      <c r="BTM89" s="4"/>
      <c r="BTN89" s="4"/>
      <c r="BTO89" s="4"/>
      <c r="BTP89" s="4"/>
      <c r="BTQ89" s="4"/>
      <c r="BTR89" s="4"/>
      <c r="BTS89" s="4"/>
      <c r="BTT89" s="4"/>
      <c r="BTU89" s="4"/>
      <c r="BTV89" s="4"/>
      <c r="BTW89" s="4"/>
      <c r="BTX89" s="4"/>
      <c r="BTY89" s="4"/>
      <c r="BTZ89" s="4"/>
      <c r="BUA89" s="4"/>
      <c r="BUB89" s="4"/>
      <c r="BUC89" s="4"/>
      <c r="BUD89" s="4"/>
      <c r="BUE89" s="4"/>
      <c r="BUF89" s="4"/>
      <c r="BUG89" s="4"/>
      <c r="BUH89" s="4"/>
      <c r="BUI89" s="4"/>
      <c r="BUJ89" s="4"/>
      <c r="BUK89" s="4"/>
      <c r="BUL89" s="4"/>
      <c r="BUM89" s="4"/>
      <c r="BUN89" s="4"/>
      <c r="BUO89" s="4"/>
      <c r="BUP89" s="4"/>
      <c r="BUQ89" s="4"/>
      <c r="BUR89" s="4"/>
      <c r="BUS89" s="4"/>
      <c r="BUT89" s="4"/>
      <c r="BUU89" s="4"/>
      <c r="BUV89" s="4"/>
      <c r="BUW89" s="4"/>
      <c r="BUX89" s="4"/>
      <c r="BUY89" s="4"/>
      <c r="BUZ89" s="4"/>
      <c r="BVA89" s="4"/>
      <c r="BVB89" s="4"/>
      <c r="BVC89" s="4"/>
      <c r="BVD89" s="4"/>
      <c r="BVE89" s="4"/>
      <c r="BVF89" s="4"/>
      <c r="BVG89" s="4"/>
      <c r="BVH89" s="4"/>
      <c r="BVI89" s="4"/>
      <c r="BVJ89" s="4"/>
      <c r="BVK89" s="4"/>
      <c r="BVL89" s="4"/>
      <c r="BVM89" s="4"/>
      <c r="BVN89" s="4"/>
      <c r="BVO89" s="4"/>
      <c r="BVP89" s="4"/>
      <c r="BVQ89" s="4"/>
      <c r="BVR89" s="4"/>
      <c r="BVS89" s="4"/>
      <c r="BVT89" s="4"/>
      <c r="BVU89" s="4"/>
      <c r="BVV89" s="4"/>
      <c r="BVW89" s="4"/>
      <c r="BVX89" s="4"/>
      <c r="BVY89" s="4"/>
      <c r="BVZ89" s="4"/>
      <c r="BWA89" s="4"/>
      <c r="BWB89" s="4"/>
      <c r="BWC89" s="4"/>
      <c r="BWD89" s="4"/>
      <c r="BWE89" s="4"/>
      <c r="BWF89" s="4"/>
      <c r="BWG89" s="4"/>
      <c r="BWH89" s="4"/>
      <c r="BWI89" s="4"/>
      <c r="BWJ89" s="4"/>
      <c r="BWK89" s="4"/>
      <c r="BWL89" s="4"/>
      <c r="BWM89" s="4"/>
      <c r="BWN89" s="4"/>
      <c r="BWO89" s="4"/>
      <c r="BWP89" s="4"/>
      <c r="BWQ89" s="4"/>
      <c r="BWR89" s="4"/>
      <c r="BWS89" s="4"/>
      <c r="BWT89" s="4"/>
      <c r="BWU89" s="4"/>
      <c r="BWV89" s="4"/>
      <c r="BWW89" s="4"/>
      <c r="BWX89" s="4"/>
      <c r="BWY89" s="4"/>
      <c r="BWZ89" s="4"/>
      <c r="BXA89" s="4"/>
      <c r="BXB89" s="4"/>
      <c r="BXC89" s="4"/>
      <c r="BXD89" s="4"/>
      <c r="BXE89" s="4"/>
      <c r="BXF89" s="4"/>
      <c r="BXG89" s="4"/>
      <c r="BXH89" s="4"/>
      <c r="BXI89" s="4"/>
      <c r="BXJ89" s="4"/>
      <c r="BXK89" s="4"/>
      <c r="BXL89" s="4"/>
      <c r="BXM89" s="4"/>
      <c r="BXN89" s="4"/>
      <c r="BXO89" s="4"/>
      <c r="BXP89" s="4"/>
      <c r="BXQ89" s="4"/>
      <c r="BXR89" s="4"/>
      <c r="BXS89" s="4"/>
      <c r="BXT89" s="4"/>
      <c r="BXU89" s="4"/>
      <c r="BXV89" s="4"/>
      <c r="BXW89" s="4"/>
      <c r="BXX89" s="4"/>
      <c r="BXY89" s="4"/>
      <c r="BXZ89" s="4"/>
      <c r="BYA89" s="4"/>
      <c r="BYB89" s="4"/>
      <c r="BYC89" s="4"/>
      <c r="BYD89" s="4"/>
      <c r="BYE89" s="4"/>
      <c r="BYF89" s="4"/>
      <c r="BYG89" s="4"/>
      <c r="BYH89" s="4"/>
      <c r="BYI89" s="4"/>
      <c r="BYJ89" s="4"/>
      <c r="BYK89" s="4"/>
      <c r="BYL89" s="4"/>
      <c r="BYM89" s="4"/>
      <c r="BYN89" s="4"/>
      <c r="BYO89" s="4"/>
      <c r="BYP89" s="4"/>
      <c r="BYQ89" s="4"/>
      <c r="BYR89" s="4"/>
      <c r="BYS89" s="4"/>
      <c r="BYT89" s="4"/>
      <c r="BYU89" s="4"/>
      <c r="BYV89" s="4"/>
      <c r="BYW89" s="4"/>
      <c r="BYX89" s="4"/>
      <c r="BYY89" s="4"/>
      <c r="BYZ89" s="4"/>
      <c r="BZA89" s="4"/>
      <c r="BZB89" s="4"/>
      <c r="BZC89" s="4"/>
      <c r="BZD89" s="4"/>
      <c r="BZE89" s="4"/>
      <c r="BZF89" s="4"/>
      <c r="BZG89" s="4"/>
      <c r="BZH89" s="4"/>
      <c r="BZI89" s="4"/>
      <c r="BZJ89" s="4"/>
      <c r="BZK89" s="4"/>
      <c r="BZL89" s="4"/>
      <c r="BZM89" s="4"/>
      <c r="BZN89" s="4"/>
      <c r="BZO89" s="4"/>
      <c r="BZP89" s="4"/>
      <c r="BZQ89" s="4"/>
      <c r="BZR89" s="4"/>
      <c r="BZS89" s="4"/>
      <c r="BZT89" s="4"/>
      <c r="BZU89" s="4"/>
      <c r="BZV89" s="4"/>
      <c r="BZW89" s="4"/>
      <c r="BZX89" s="4"/>
      <c r="BZY89" s="4"/>
      <c r="BZZ89" s="4"/>
      <c r="CAA89" s="4"/>
      <c r="CAB89" s="4"/>
      <c r="CAC89" s="4"/>
      <c r="CAD89" s="4"/>
      <c r="CAE89" s="4"/>
      <c r="CAF89" s="4"/>
      <c r="CAG89" s="4"/>
      <c r="CAH89" s="4"/>
      <c r="CAI89" s="4"/>
      <c r="CAJ89" s="4"/>
      <c r="CAK89" s="4"/>
      <c r="CAL89" s="4"/>
      <c r="CAM89" s="4"/>
      <c r="CAN89" s="4"/>
      <c r="CAO89" s="4"/>
      <c r="CAP89" s="4"/>
      <c r="CAQ89" s="4"/>
      <c r="CAR89" s="4"/>
      <c r="CAS89" s="4"/>
      <c r="CAT89" s="4"/>
      <c r="CAU89" s="4"/>
      <c r="CAV89" s="4"/>
      <c r="CAW89" s="4"/>
      <c r="CAX89" s="4"/>
      <c r="CAY89" s="4"/>
      <c r="CAZ89" s="4"/>
      <c r="CBA89" s="4"/>
      <c r="CBB89" s="4"/>
      <c r="CBC89" s="4"/>
      <c r="CBD89" s="4"/>
      <c r="CBE89" s="4"/>
      <c r="CBF89" s="4"/>
      <c r="CBG89" s="4"/>
      <c r="CBH89" s="4"/>
      <c r="CBI89" s="4"/>
      <c r="CBJ89" s="4"/>
      <c r="CBK89" s="4"/>
      <c r="CBL89" s="4"/>
      <c r="CBM89" s="4"/>
      <c r="CBN89" s="4"/>
      <c r="CBO89" s="4"/>
      <c r="CBP89" s="4"/>
      <c r="CBQ89" s="4"/>
      <c r="CBR89" s="4"/>
      <c r="CBS89" s="4"/>
      <c r="CBT89" s="4"/>
      <c r="CBU89" s="4"/>
      <c r="CBV89" s="4"/>
      <c r="CBW89" s="4"/>
      <c r="CBX89" s="4"/>
      <c r="CBY89" s="4"/>
      <c r="CBZ89" s="4"/>
      <c r="CCA89" s="4"/>
      <c r="CCB89" s="4"/>
      <c r="CCC89" s="4"/>
      <c r="CCD89" s="4"/>
      <c r="CCE89" s="4"/>
      <c r="CCF89" s="4"/>
      <c r="CCG89" s="4"/>
      <c r="CCH89" s="4"/>
      <c r="CCI89" s="4"/>
      <c r="CCJ89" s="4"/>
      <c r="CCK89" s="4"/>
      <c r="CCL89" s="4"/>
      <c r="CCM89" s="4"/>
      <c r="CCN89" s="4"/>
      <c r="CCO89" s="4"/>
      <c r="CCP89" s="4"/>
      <c r="CCQ89" s="4"/>
      <c r="CCR89" s="4"/>
      <c r="CCS89" s="4"/>
      <c r="CCT89" s="4"/>
      <c r="CCU89" s="4"/>
      <c r="CCV89" s="4"/>
      <c r="CCW89" s="4"/>
      <c r="CCX89" s="4"/>
      <c r="CCY89" s="4"/>
      <c r="CCZ89" s="4"/>
      <c r="CDA89" s="4"/>
      <c r="CDB89" s="4"/>
      <c r="CDC89" s="4"/>
      <c r="CDD89" s="4"/>
      <c r="CDE89" s="4"/>
      <c r="CDF89" s="4"/>
      <c r="CDG89" s="4"/>
      <c r="CDH89" s="4"/>
      <c r="CDI89" s="4"/>
      <c r="CDJ89" s="4"/>
      <c r="CDK89" s="4"/>
      <c r="CDL89" s="4"/>
      <c r="CDM89" s="4"/>
      <c r="CDN89" s="4"/>
      <c r="CDO89" s="4"/>
      <c r="CDP89" s="4"/>
      <c r="CDQ89" s="4"/>
      <c r="CDR89" s="4"/>
      <c r="CDS89" s="4"/>
      <c r="CDT89" s="4"/>
      <c r="CDU89" s="4"/>
      <c r="CDV89" s="4"/>
      <c r="CDW89" s="4"/>
      <c r="CDX89" s="4"/>
      <c r="CDY89" s="4"/>
      <c r="CDZ89" s="4"/>
      <c r="CEA89" s="4"/>
      <c r="CEB89" s="4"/>
      <c r="CEC89" s="4"/>
      <c r="CED89" s="4"/>
      <c r="CEE89" s="4"/>
      <c r="CEF89" s="4"/>
      <c r="CEG89" s="4"/>
      <c r="CEH89" s="4"/>
      <c r="CEI89" s="4"/>
      <c r="CEJ89" s="4"/>
      <c r="CEK89" s="4"/>
      <c r="CEL89" s="4"/>
      <c r="CEM89" s="4"/>
      <c r="CEN89" s="4"/>
      <c r="CEO89" s="4"/>
      <c r="CEP89" s="4"/>
      <c r="CEQ89" s="4"/>
      <c r="CER89" s="4"/>
      <c r="CES89" s="4"/>
      <c r="CET89" s="4"/>
      <c r="CEU89" s="4"/>
      <c r="CEV89" s="4"/>
      <c r="CEW89" s="4"/>
      <c r="CEX89" s="4"/>
      <c r="CEY89" s="4"/>
      <c r="CEZ89" s="4"/>
      <c r="CFA89" s="4"/>
      <c r="CFB89" s="4"/>
      <c r="CFC89" s="4"/>
      <c r="CFD89" s="4"/>
      <c r="CFE89" s="4"/>
      <c r="CFF89" s="4"/>
      <c r="CFG89" s="4"/>
      <c r="CFH89" s="4"/>
      <c r="CFI89" s="4"/>
      <c r="CFJ89" s="4"/>
      <c r="CFK89" s="4"/>
      <c r="CFL89" s="4"/>
      <c r="CFM89" s="4"/>
      <c r="CFN89" s="4"/>
      <c r="CFO89" s="4"/>
      <c r="CFP89" s="4"/>
      <c r="CFQ89" s="4"/>
      <c r="CFR89" s="4"/>
      <c r="CFS89" s="4"/>
      <c r="CFT89" s="4"/>
      <c r="CFU89" s="4"/>
      <c r="CFV89" s="4"/>
      <c r="CFW89" s="4"/>
      <c r="CFX89" s="4"/>
      <c r="CFY89" s="4"/>
      <c r="CFZ89" s="4"/>
      <c r="CGA89" s="4"/>
      <c r="CGB89" s="4"/>
      <c r="CGC89" s="4"/>
      <c r="CGD89" s="4"/>
      <c r="CGE89" s="4"/>
      <c r="CGF89" s="4"/>
      <c r="CGG89" s="4"/>
      <c r="CGH89" s="4"/>
      <c r="CGI89" s="4"/>
      <c r="CGJ89" s="4"/>
      <c r="CGK89" s="4"/>
      <c r="CGL89" s="4"/>
      <c r="CGM89" s="4"/>
      <c r="CGN89" s="4"/>
      <c r="CGO89" s="4"/>
      <c r="CGP89" s="4"/>
      <c r="CGQ89" s="4"/>
      <c r="CGR89" s="4"/>
      <c r="CGS89" s="4"/>
      <c r="CGT89" s="4"/>
      <c r="CGU89" s="4"/>
      <c r="CGV89" s="4"/>
      <c r="CGW89" s="4"/>
      <c r="CGX89" s="4"/>
      <c r="CGY89" s="4"/>
      <c r="CGZ89" s="4"/>
      <c r="CHA89" s="4"/>
      <c r="CHB89" s="4"/>
      <c r="CHC89" s="4"/>
      <c r="CHD89" s="4"/>
      <c r="CHE89" s="4"/>
      <c r="CHF89" s="4"/>
      <c r="CHG89" s="4"/>
      <c r="CHH89" s="4"/>
      <c r="CHI89" s="4"/>
      <c r="CHJ89" s="4"/>
      <c r="CHK89" s="4"/>
      <c r="CHL89" s="4"/>
      <c r="CHM89" s="4"/>
      <c r="CHN89" s="4"/>
      <c r="CHO89" s="4"/>
      <c r="CHP89" s="4"/>
      <c r="CHQ89" s="4"/>
      <c r="CHR89" s="4"/>
      <c r="CHS89" s="4"/>
      <c r="CHT89" s="4"/>
      <c r="CHU89" s="4"/>
      <c r="CHV89" s="4"/>
      <c r="CHW89" s="4"/>
      <c r="CHX89" s="4"/>
      <c r="CHY89" s="4"/>
      <c r="CHZ89" s="4"/>
      <c r="CIA89" s="4"/>
      <c r="CIB89" s="4"/>
      <c r="CIC89" s="4"/>
      <c r="CID89" s="4"/>
      <c r="CIE89" s="4"/>
      <c r="CIF89" s="4"/>
      <c r="CIG89" s="4"/>
      <c r="CIH89" s="4"/>
      <c r="CII89" s="4"/>
      <c r="CIJ89" s="4"/>
      <c r="CIK89" s="4"/>
      <c r="CIL89" s="4"/>
      <c r="CIM89" s="4"/>
      <c r="CIN89" s="4"/>
      <c r="CIO89" s="4"/>
      <c r="CIP89" s="4"/>
      <c r="CIQ89" s="4"/>
      <c r="CIR89" s="4"/>
      <c r="CIS89" s="4"/>
      <c r="CIT89" s="4"/>
      <c r="CIU89" s="4"/>
      <c r="CIV89" s="4"/>
      <c r="CIW89" s="4"/>
      <c r="CIX89" s="4"/>
      <c r="CIY89" s="4"/>
      <c r="CIZ89" s="4"/>
      <c r="CJA89" s="4"/>
      <c r="CJB89" s="4"/>
      <c r="CJC89" s="4"/>
      <c r="CJD89" s="4"/>
      <c r="CJE89" s="4"/>
      <c r="CJF89" s="4"/>
      <c r="CJG89" s="4"/>
      <c r="CJH89" s="4"/>
      <c r="CJI89" s="4"/>
      <c r="CJJ89" s="4"/>
      <c r="CJK89" s="4"/>
      <c r="CJL89" s="4"/>
      <c r="CJM89" s="4"/>
      <c r="CJN89" s="4"/>
      <c r="CJO89" s="4"/>
      <c r="CJP89" s="4"/>
      <c r="CJQ89" s="4"/>
      <c r="CJR89" s="4"/>
      <c r="CJS89" s="4"/>
      <c r="CJT89" s="4"/>
      <c r="CJU89" s="4"/>
      <c r="CJV89" s="4"/>
      <c r="CJW89" s="4"/>
      <c r="CJX89" s="4"/>
      <c r="CJY89" s="4"/>
      <c r="CJZ89" s="4"/>
      <c r="CKA89" s="4"/>
      <c r="CKB89" s="4"/>
      <c r="CKC89" s="4"/>
      <c r="CKD89" s="4"/>
      <c r="CKE89" s="4"/>
      <c r="CKF89" s="4"/>
      <c r="CKG89" s="4"/>
      <c r="CKH89" s="4"/>
      <c r="CKI89" s="4"/>
      <c r="CKJ89" s="4"/>
      <c r="CKK89" s="4"/>
      <c r="CKL89" s="4"/>
      <c r="CKM89" s="4"/>
      <c r="CKN89" s="4"/>
      <c r="CKO89" s="4"/>
      <c r="CKP89" s="4"/>
      <c r="CKQ89" s="4"/>
      <c r="CKR89" s="4"/>
      <c r="CKS89" s="4"/>
      <c r="CKT89" s="4"/>
      <c r="CKU89" s="4"/>
      <c r="CKV89" s="4"/>
      <c r="CKW89" s="4"/>
      <c r="CKX89" s="4"/>
      <c r="CKY89" s="4"/>
      <c r="CKZ89" s="4"/>
      <c r="CLA89" s="4"/>
      <c r="CLB89" s="4"/>
      <c r="CLC89" s="4"/>
      <c r="CLD89" s="4"/>
      <c r="CLE89" s="4"/>
      <c r="CLF89" s="4"/>
      <c r="CLG89" s="4"/>
      <c r="CLH89" s="4"/>
      <c r="CLI89" s="4"/>
      <c r="CLJ89" s="4"/>
      <c r="CLK89" s="4"/>
      <c r="CLL89" s="4"/>
      <c r="CLM89" s="4"/>
      <c r="CLN89" s="4"/>
      <c r="CLO89" s="4"/>
      <c r="CLP89" s="4"/>
      <c r="CLQ89" s="4"/>
      <c r="CLR89" s="4"/>
      <c r="CLS89" s="4"/>
      <c r="CLT89" s="4"/>
      <c r="CLU89" s="4"/>
      <c r="CLV89" s="4"/>
      <c r="CLW89" s="4"/>
      <c r="CLX89" s="4"/>
      <c r="CLY89" s="4"/>
      <c r="CLZ89" s="4"/>
      <c r="CMA89" s="4"/>
      <c r="CMB89" s="4"/>
      <c r="CMC89" s="4"/>
      <c r="CMD89" s="4"/>
      <c r="CME89" s="4"/>
      <c r="CMF89" s="4"/>
      <c r="CMG89" s="4"/>
      <c r="CMH89" s="4"/>
      <c r="CMI89" s="4"/>
      <c r="CMJ89" s="4"/>
      <c r="CMK89" s="4"/>
      <c r="CML89" s="4"/>
      <c r="CMM89" s="4"/>
      <c r="CMN89" s="4"/>
      <c r="CMO89" s="4"/>
      <c r="CMP89" s="4"/>
      <c r="CMQ89" s="4"/>
      <c r="CMR89" s="4"/>
      <c r="CMS89" s="4"/>
      <c r="CMT89" s="4"/>
      <c r="CMU89" s="4"/>
      <c r="CMV89" s="4"/>
      <c r="CMW89" s="4"/>
      <c r="CMX89" s="4"/>
      <c r="CMY89" s="4"/>
      <c r="CMZ89" s="4"/>
      <c r="CNA89" s="4"/>
      <c r="CNB89" s="4"/>
      <c r="CNC89" s="4"/>
      <c r="CND89" s="4"/>
      <c r="CNE89" s="4"/>
      <c r="CNF89" s="4"/>
      <c r="CNG89" s="4"/>
      <c r="CNH89" s="4"/>
      <c r="CNI89" s="4"/>
      <c r="CNJ89" s="4"/>
      <c r="CNK89" s="4"/>
      <c r="CNL89" s="4"/>
      <c r="CNM89" s="4"/>
      <c r="CNN89" s="4"/>
      <c r="CNO89" s="4"/>
      <c r="CNP89" s="4"/>
      <c r="CNQ89" s="4"/>
      <c r="CNR89" s="4"/>
      <c r="CNS89" s="4"/>
      <c r="CNT89" s="4"/>
      <c r="CNU89" s="4"/>
      <c r="CNV89" s="4"/>
      <c r="CNW89" s="4"/>
      <c r="CNX89" s="4"/>
      <c r="CNY89" s="4"/>
      <c r="CNZ89" s="4"/>
      <c r="COA89" s="4"/>
      <c r="COB89" s="4"/>
      <c r="COC89" s="4"/>
      <c r="COD89" s="4"/>
      <c r="COE89" s="4"/>
      <c r="COF89" s="4"/>
      <c r="COG89" s="4"/>
      <c r="COH89" s="4"/>
      <c r="COI89" s="4"/>
      <c r="COJ89" s="4"/>
      <c r="COK89" s="4"/>
      <c r="COL89" s="4"/>
      <c r="COM89" s="4"/>
      <c r="CON89" s="4"/>
      <c r="COO89" s="4"/>
      <c r="COP89" s="4"/>
      <c r="COQ89" s="4"/>
      <c r="COR89" s="4"/>
      <c r="COS89" s="4"/>
      <c r="COT89" s="4"/>
      <c r="COU89" s="4"/>
      <c r="COV89" s="4"/>
      <c r="COW89" s="4"/>
      <c r="COX89" s="4"/>
      <c r="COY89" s="4"/>
      <c r="COZ89" s="4"/>
      <c r="CPA89" s="4"/>
      <c r="CPB89" s="4"/>
      <c r="CPC89" s="4"/>
      <c r="CPD89" s="4"/>
      <c r="CPE89" s="4"/>
      <c r="CPF89" s="4"/>
      <c r="CPG89" s="4"/>
      <c r="CPH89" s="4"/>
      <c r="CPI89" s="4"/>
      <c r="CPJ89" s="4"/>
      <c r="CPK89" s="4"/>
      <c r="CPL89" s="4"/>
      <c r="CPM89" s="4"/>
      <c r="CPN89" s="4"/>
      <c r="CPO89" s="4"/>
      <c r="CPP89" s="4"/>
      <c r="CPQ89" s="4"/>
      <c r="CPR89" s="4"/>
      <c r="CPS89" s="4"/>
      <c r="CPT89" s="4"/>
      <c r="CPU89" s="4"/>
      <c r="CPV89" s="4"/>
      <c r="CPW89" s="4"/>
      <c r="CPX89" s="4"/>
      <c r="CPY89" s="4"/>
      <c r="CPZ89" s="4"/>
      <c r="CQA89" s="4"/>
      <c r="CQB89" s="4"/>
      <c r="CQC89" s="4"/>
      <c r="CQD89" s="4"/>
      <c r="CQE89" s="4"/>
      <c r="CQF89" s="4"/>
      <c r="CQG89" s="4"/>
      <c r="CQH89" s="4"/>
      <c r="CQI89" s="4"/>
      <c r="CQJ89" s="4"/>
      <c r="CQK89" s="4"/>
      <c r="CQL89" s="4"/>
      <c r="CQM89" s="4"/>
      <c r="CQN89" s="4"/>
      <c r="CQO89" s="4"/>
      <c r="CQP89" s="4"/>
      <c r="CQQ89" s="4"/>
      <c r="CQR89" s="4"/>
      <c r="CQS89" s="4"/>
      <c r="CQT89" s="4"/>
      <c r="CQU89" s="4"/>
      <c r="CQV89" s="4"/>
      <c r="CQW89" s="4"/>
      <c r="CQX89" s="4"/>
      <c r="CQY89" s="4"/>
      <c r="CQZ89" s="4"/>
      <c r="CRA89" s="4"/>
      <c r="CRB89" s="4"/>
      <c r="CRC89" s="4"/>
      <c r="CRD89" s="4"/>
      <c r="CRE89" s="4"/>
      <c r="CRF89" s="4"/>
      <c r="CRG89" s="4"/>
      <c r="CRH89" s="4"/>
      <c r="CRI89" s="4"/>
      <c r="CRJ89" s="4"/>
      <c r="CRK89" s="4"/>
      <c r="CRL89" s="4"/>
      <c r="CRM89" s="4"/>
      <c r="CRN89" s="4"/>
      <c r="CRO89" s="4"/>
      <c r="CRP89" s="4"/>
      <c r="CRQ89" s="4"/>
      <c r="CRR89" s="4"/>
      <c r="CRS89" s="4"/>
      <c r="CRT89" s="4"/>
      <c r="CRU89" s="4"/>
      <c r="CRV89" s="4"/>
      <c r="CRW89" s="4"/>
      <c r="CRX89" s="4"/>
      <c r="CRY89" s="4"/>
      <c r="CRZ89" s="4"/>
      <c r="CSA89" s="4"/>
      <c r="CSB89" s="4"/>
      <c r="CSC89" s="4"/>
      <c r="CSD89" s="4"/>
      <c r="CSE89" s="4"/>
      <c r="CSF89" s="4"/>
      <c r="CSG89" s="4"/>
      <c r="CSH89" s="4"/>
      <c r="CSI89" s="4"/>
      <c r="CSJ89" s="4"/>
      <c r="CSK89" s="4"/>
      <c r="CSL89" s="4"/>
      <c r="CSM89" s="4"/>
      <c r="CSN89" s="4"/>
      <c r="CSO89" s="4"/>
      <c r="CSP89" s="4"/>
      <c r="CSQ89" s="4"/>
      <c r="CSR89" s="4"/>
      <c r="CSS89" s="4"/>
      <c r="CST89" s="4"/>
      <c r="CSU89" s="4"/>
      <c r="CSV89" s="4"/>
      <c r="CSW89" s="4"/>
      <c r="CSX89" s="4"/>
      <c r="CSY89" s="4"/>
      <c r="CSZ89" s="4"/>
      <c r="CTA89" s="4"/>
      <c r="CTB89" s="4"/>
      <c r="CTC89" s="4"/>
      <c r="CTD89" s="4"/>
      <c r="CTE89" s="4"/>
      <c r="CTF89" s="4"/>
      <c r="CTG89" s="4"/>
      <c r="CTH89" s="4"/>
      <c r="CTI89" s="4"/>
      <c r="CTJ89" s="4"/>
      <c r="CTK89" s="4"/>
      <c r="CTL89" s="4"/>
      <c r="CTM89" s="4"/>
      <c r="CTN89" s="4"/>
      <c r="CTO89" s="4"/>
      <c r="CTP89" s="4"/>
      <c r="CTQ89" s="4"/>
      <c r="CTR89" s="4"/>
      <c r="CTS89" s="4"/>
      <c r="CTT89" s="4"/>
      <c r="CTU89" s="4"/>
      <c r="CTV89" s="4"/>
      <c r="CTW89" s="4"/>
      <c r="CTX89" s="4"/>
      <c r="CTY89" s="4"/>
      <c r="CTZ89" s="4"/>
      <c r="CUA89" s="4"/>
      <c r="CUB89" s="4"/>
      <c r="CUC89" s="4"/>
      <c r="CUD89" s="4"/>
      <c r="CUE89" s="4"/>
      <c r="CUF89" s="4"/>
      <c r="CUG89" s="4"/>
      <c r="CUH89" s="4"/>
      <c r="CUI89" s="4"/>
      <c r="CUJ89" s="4"/>
      <c r="CUK89" s="4"/>
      <c r="CUL89" s="4"/>
      <c r="CUM89" s="4"/>
      <c r="CUN89" s="4"/>
      <c r="CUO89" s="4"/>
      <c r="CUP89" s="4"/>
      <c r="CUQ89" s="4"/>
      <c r="CUR89" s="4"/>
      <c r="CUS89" s="4"/>
      <c r="CUT89" s="4"/>
      <c r="CUU89" s="4"/>
      <c r="CUV89" s="4"/>
      <c r="CUW89" s="4"/>
      <c r="CUX89" s="4"/>
      <c r="CUY89" s="4"/>
      <c r="CUZ89" s="4"/>
      <c r="CVA89" s="4"/>
      <c r="CVB89" s="4"/>
      <c r="CVC89" s="4"/>
      <c r="CVD89" s="4"/>
      <c r="CVE89" s="4"/>
      <c r="CVF89" s="4"/>
      <c r="CVG89" s="4"/>
      <c r="CVH89" s="4"/>
      <c r="CVI89" s="4"/>
      <c r="CVJ89" s="4"/>
      <c r="CVK89" s="4"/>
      <c r="CVL89" s="4"/>
      <c r="CVM89" s="4"/>
      <c r="CVN89" s="4"/>
      <c r="CVO89" s="4"/>
      <c r="CVP89" s="4"/>
      <c r="CVQ89" s="4"/>
      <c r="CVR89" s="4"/>
      <c r="CVS89" s="4"/>
      <c r="CVT89" s="4"/>
      <c r="CVU89" s="4"/>
      <c r="CVV89" s="4"/>
      <c r="CVW89" s="4"/>
      <c r="CVX89" s="4"/>
      <c r="CVY89" s="4"/>
      <c r="CVZ89" s="4"/>
      <c r="CWA89" s="4"/>
      <c r="CWB89" s="4"/>
      <c r="CWC89" s="4"/>
      <c r="CWD89" s="4"/>
      <c r="CWE89" s="4"/>
      <c r="CWF89" s="4"/>
      <c r="CWG89" s="4"/>
      <c r="CWH89" s="4"/>
      <c r="CWI89" s="4"/>
      <c r="CWJ89" s="4"/>
      <c r="CWK89" s="4"/>
      <c r="CWL89" s="4"/>
      <c r="CWM89" s="4"/>
      <c r="CWN89" s="4"/>
      <c r="CWO89" s="4"/>
      <c r="CWP89" s="4"/>
      <c r="CWQ89" s="4"/>
      <c r="CWR89" s="4"/>
      <c r="CWS89" s="4"/>
      <c r="CWT89" s="4"/>
      <c r="CWU89" s="4"/>
      <c r="CWV89" s="4"/>
      <c r="CWW89" s="4"/>
      <c r="CWX89" s="4"/>
      <c r="CWY89" s="4"/>
      <c r="CWZ89" s="4"/>
      <c r="CXA89" s="4"/>
      <c r="CXB89" s="4"/>
      <c r="CXC89" s="4"/>
      <c r="CXD89" s="4"/>
      <c r="CXE89" s="4"/>
      <c r="CXF89" s="4"/>
      <c r="CXG89" s="4"/>
      <c r="CXH89" s="4"/>
      <c r="CXI89" s="4"/>
      <c r="CXJ89" s="4"/>
      <c r="CXK89" s="4"/>
      <c r="CXL89" s="4"/>
      <c r="CXM89" s="4"/>
      <c r="CXN89" s="4"/>
      <c r="CXO89" s="4"/>
      <c r="CXP89" s="4"/>
      <c r="CXQ89" s="4"/>
      <c r="CXR89" s="4"/>
      <c r="CXS89" s="4"/>
      <c r="CXT89" s="4"/>
      <c r="CXU89" s="4"/>
      <c r="CXV89" s="4"/>
      <c r="CXW89" s="4"/>
      <c r="CXX89" s="4"/>
      <c r="CXY89" s="4"/>
      <c r="CXZ89" s="4"/>
      <c r="CYA89" s="4"/>
      <c r="CYB89" s="4"/>
      <c r="CYC89" s="4"/>
      <c r="CYD89" s="4"/>
      <c r="CYE89" s="4"/>
      <c r="CYF89" s="4"/>
      <c r="CYG89" s="4"/>
      <c r="CYH89" s="4"/>
      <c r="CYI89" s="4"/>
      <c r="CYJ89" s="4"/>
      <c r="CYK89" s="4"/>
      <c r="CYL89" s="4"/>
      <c r="CYM89" s="4"/>
      <c r="CYN89" s="4"/>
      <c r="CYO89" s="4"/>
      <c r="CYP89" s="4"/>
      <c r="CYQ89" s="4"/>
      <c r="CYR89" s="4"/>
      <c r="CYS89" s="4"/>
      <c r="CYT89" s="4"/>
      <c r="CYU89" s="4"/>
      <c r="CYV89" s="4"/>
      <c r="CYW89" s="4"/>
      <c r="CYX89" s="4"/>
      <c r="CYY89" s="4"/>
      <c r="CYZ89" s="4"/>
      <c r="CZA89" s="4"/>
      <c r="CZB89" s="4"/>
      <c r="CZC89" s="4"/>
      <c r="CZD89" s="4"/>
      <c r="CZE89" s="4"/>
      <c r="CZF89" s="4"/>
      <c r="CZG89" s="4"/>
      <c r="CZH89" s="4"/>
      <c r="CZI89" s="4"/>
      <c r="CZJ89" s="4"/>
      <c r="CZK89" s="4"/>
      <c r="CZL89" s="4"/>
      <c r="CZM89" s="4"/>
      <c r="CZN89" s="4"/>
      <c r="CZO89" s="4"/>
      <c r="CZP89" s="4"/>
      <c r="CZQ89" s="4"/>
      <c r="CZR89" s="4"/>
      <c r="CZS89" s="4"/>
      <c r="CZT89" s="4"/>
      <c r="CZU89" s="4"/>
      <c r="CZV89" s="4"/>
      <c r="CZW89" s="4"/>
      <c r="CZX89" s="4"/>
      <c r="CZY89" s="4"/>
      <c r="CZZ89" s="4"/>
      <c r="DAA89" s="4"/>
      <c r="DAB89" s="4"/>
      <c r="DAC89" s="4"/>
      <c r="DAD89" s="4"/>
      <c r="DAE89" s="4"/>
      <c r="DAF89" s="4"/>
      <c r="DAG89" s="4"/>
      <c r="DAH89" s="4"/>
      <c r="DAI89" s="4"/>
      <c r="DAJ89" s="4"/>
      <c r="DAK89" s="4"/>
      <c r="DAL89" s="4"/>
      <c r="DAM89" s="4"/>
      <c r="DAN89" s="4"/>
      <c r="DAO89" s="4"/>
      <c r="DAP89" s="4"/>
      <c r="DAQ89" s="4"/>
      <c r="DAR89" s="4"/>
      <c r="DAS89" s="4"/>
      <c r="DAT89" s="4"/>
      <c r="DAU89" s="4"/>
      <c r="DAV89" s="4"/>
      <c r="DAW89" s="4"/>
      <c r="DAX89" s="4"/>
      <c r="DAY89" s="4"/>
      <c r="DAZ89" s="4"/>
      <c r="DBA89" s="4"/>
      <c r="DBB89" s="4"/>
      <c r="DBC89" s="4"/>
      <c r="DBD89" s="4"/>
      <c r="DBE89" s="4"/>
      <c r="DBF89" s="4"/>
      <c r="DBG89" s="4"/>
      <c r="DBH89" s="4"/>
      <c r="DBI89" s="4"/>
      <c r="DBJ89" s="4"/>
      <c r="DBK89" s="4"/>
      <c r="DBL89" s="4"/>
      <c r="DBM89" s="4"/>
      <c r="DBN89" s="4"/>
      <c r="DBO89" s="4"/>
      <c r="DBP89" s="4"/>
      <c r="DBQ89" s="4"/>
      <c r="DBR89" s="4"/>
      <c r="DBS89" s="4"/>
      <c r="DBT89" s="4"/>
      <c r="DBU89" s="4"/>
      <c r="DBV89" s="4"/>
      <c r="DBW89" s="4"/>
      <c r="DBX89" s="4"/>
      <c r="DBY89" s="4"/>
      <c r="DBZ89" s="4"/>
      <c r="DCA89" s="4"/>
      <c r="DCB89" s="4"/>
      <c r="DCC89" s="4"/>
      <c r="DCD89" s="4"/>
      <c r="DCE89" s="4"/>
      <c r="DCF89" s="4"/>
      <c r="DCG89" s="4"/>
      <c r="DCH89" s="4"/>
      <c r="DCI89" s="4"/>
      <c r="DCJ89" s="4"/>
      <c r="DCK89" s="4"/>
      <c r="DCL89" s="4"/>
      <c r="DCM89" s="4"/>
      <c r="DCN89" s="4"/>
      <c r="DCO89" s="4"/>
      <c r="DCP89" s="4"/>
      <c r="DCQ89" s="4"/>
      <c r="DCR89" s="4"/>
      <c r="DCS89" s="4"/>
      <c r="DCT89" s="4"/>
      <c r="DCU89" s="4"/>
      <c r="DCV89" s="4"/>
      <c r="DCW89" s="4"/>
      <c r="DCX89" s="4"/>
      <c r="DCY89" s="4"/>
      <c r="DCZ89" s="4"/>
      <c r="DDA89" s="4"/>
      <c r="DDB89" s="4"/>
      <c r="DDC89" s="4"/>
      <c r="DDD89" s="4"/>
      <c r="DDE89" s="4"/>
      <c r="DDF89" s="4"/>
      <c r="DDG89" s="4"/>
      <c r="DDH89" s="4"/>
      <c r="DDI89" s="4"/>
      <c r="DDJ89" s="4"/>
      <c r="DDK89" s="4"/>
      <c r="DDL89" s="4"/>
      <c r="DDM89" s="4"/>
      <c r="DDN89" s="4"/>
      <c r="DDO89" s="4"/>
      <c r="DDP89" s="4"/>
      <c r="DDQ89" s="4"/>
      <c r="DDR89" s="4"/>
      <c r="DDS89" s="4"/>
      <c r="DDT89" s="4"/>
      <c r="DDU89" s="4"/>
      <c r="DDV89" s="4"/>
      <c r="DDW89" s="4"/>
      <c r="DDX89" s="4"/>
      <c r="DDY89" s="4"/>
      <c r="DDZ89" s="4"/>
      <c r="DEA89" s="4"/>
      <c r="DEB89" s="4"/>
      <c r="DEC89" s="4"/>
      <c r="DED89" s="4"/>
      <c r="DEE89" s="4"/>
      <c r="DEF89" s="4"/>
      <c r="DEG89" s="4"/>
      <c r="DEH89" s="4"/>
      <c r="DEI89" s="4"/>
      <c r="DEJ89" s="4"/>
      <c r="DEK89" s="4"/>
      <c r="DEL89" s="4"/>
      <c r="DEM89" s="4"/>
      <c r="DEN89" s="4"/>
      <c r="DEO89" s="4"/>
      <c r="DEP89" s="4"/>
      <c r="DEQ89" s="4"/>
      <c r="DER89" s="4"/>
      <c r="DES89" s="4"/>
      <c r="DET89" s="4"/>
      <c r="DEU89" s="4"/>
      <c r="DEV89" s="4"/>
      <c r="DEW89" s="4"/>
      <c r="DEX89" s="4"/>
      <c r="DEY89" s="4"/>
      <c r="DEZ89" s="4"/>
      <c r="DFA89" s="4"/>
      <c r="DFB89" s="4"/>
      <c r="DFC89" s="4"/>
      <c r="DFD89" s="4"/>
      <c r="DFE89" s="4"/>
      <c r="DFF89" s="4"/>
      <c r="DFG89" s="4"/>
      <c r="DFH89" s="4"/>
      <c r="DFI89" s="4"/>
      <c r="DFJ89" s="4"/>
      <c r="DFK89" s="4"/>
      <c r="DFL89" s="4"/>
      <c r="DFM89" s="4"/>
      <c r="DFN89" s="4"/>
      <c r="DFO89" s="4"/>
      <c r="DFP89" s="4"/>
      <c r="DFQ89" s="4"/>
      <c r="DFR89" s="4"/>
      <c r="DFS89" s="4"/>
      <c r="DFT89" s="4"/>
      <c r="DFU89" s="4"/>
      <c r="DFV89" s="4"/>
      <c r="DFW89" s="4"/>
      <c r="DFX89" s="4"/>
      <c r="DFY89" s="4"/>
      <c r="DFZ89" s="4"/>
      <c r="DGA89" s="4"/>
      <c r="DGB89" s="4"/>
      <c r="DGC89" s="4"/>
      <c r="DGD89" s="4"/>
      <c r="DGE89" s="4"/>
      <c r="DGF89" s="4"/>
      <c r="DGG89" s="4"/>
      <c r="DGH89" s="4"/>
      <c r="DGI89" s="4"/>
      <c r="DGJ89" s="4"/>
      <c r="DGK89" s="4"/>
      <c r="DGL89" s="4"/>
      <c r="DGM89" s="4"/>
      <c r="DGN89" s="4"/>
      <c r="DGO89" s="4"/>
      <c r="DGP89" s="4"/>
      <c r="DGQ89" s="4"/>
      <c r="DGR89" s="4"/>
      <c r="DGS89" s="4"/>
      <c r="DGT89" s="4"/>
      <c r="DGU89" s="4"/>
      <c r="DGV89" s="4"/>
      <c r="DGW89" s="4"/>
      <c r="DGX89" s="4"/>
      <c r="DGY89" s="4"/>
      <c r="DGZ89" s="4"/>
      <c r="DHA89" s="4"/>
      <c r="DHB89" s="4"/>
      <c r="DHC89" s="4"/>
      <c r="DHD89" s="4"/>
      <c r="DHE89" s="4"/>
      <c r="DHF89" s="4"/>
      <c r="DHG89" s="4"/>
      <c r="DHH89" s="4"/>
      <c r="DHI89" s="4"/>
      <c r="DHJ89" s="4"/>
      <c r="DHK89" s="4"/>
      <c r="DHL89" s="4"/>
      <c r="DHM89" s="4"/>
      <c r="DHN89" s="4"/>
      <c r="DHO89" s="4"/>
      <c r="DHP89" s="4"/>
      <c r="DHQ89" s="4"/>
      <c r="DHR89" s="4"/>
      <c r="DHS89" s="4"/>
      <c r="DHT89" s="4"/>
      <c r="DHU89" s="4"/>
      <c r="DHV89" s="4"/>
      <c r="DHW89" s="4"/>
      <c r="DHX89" s="4"/>
      <c r="DHY89" s="4"/>
      <c r="DHZ89" s="4"/>
      <c r="DIA89" s="4"/>
      <c r="DIB89" s="4"/>
      <c r="DIC89" s="4"/>
      <c r="DID89" s="4"/>
      <c r="DIE89" s="4"/>
      <c r="DIF89" s="4"/>
      <c r="DIG89" s="4"/>
      <c r="DIH89" s="4"/>
      <c r="DII89" s="4"/>
      <c r="DIJ89" s="4"/>
      <c r="DIK89" s="4"/>
      <c r="DIL89" s="4"/>
      <c r="DIM89" s="4"/>
      <c r="DIN89" s="4"/>
      <c r="DIO89" s="4"/>
      <c r="DIP89" s="4"/>
      <c r="DIQ89" s="4"/>
      <c r="DIR89" s="4"/>
      <c r="DIS89" s="4"/>
      <c r="DIT89" s="4"/>
      <c r="DIU89" s="4"/>
      <c r="DIV89" s="4"/>
      <c r="DIW89" s="4"/>
      <c r="DIX89" s="4"/>
      <c r="DIY89" s="4"/>
      <c r="DIZ89" s="4"/>
      <c r="DJA89" s="4"/>
      <c r="DJB89" s="4"/>
      <c r="DJC89" s="4"/>
      <c r="DJD89" s="4"/>
      <c r="DJE89" s="4"/>
      <c r="DJF89" s="4"/>
      <c r="DJG89" s="4"/>
      <c r="DJH89" s="4"/>
      <c r="DJI89" s="4"/>
      <c r="DJJ89" s="4"/>
      <c r="DJK89" s="4"/>
      <c r="DJL89" s="4"/>
      <c r="DJM89" s="4"/>
      <c r="DJN89" s="4"/>
      <c r="DJO89" s="4"/>
      <c r="DJP89" s="4"/>
      <c r="DJQ89" s="4"/>
      <c r="DJR89" s="4"/>
      <c r="DJS89" s="4"/>
      <c r="DJT89" s="4"/>
      <c r="DJU89" s="4"/>
      <c r="DJV89" s="4"/>
      <c r="DJW89" s="4"/>
      <c r="DJX89" s="4"/>
      <c r="DJY89" s="4"/>
      <c r="DJZ89" s="4"/>
      <c r="DKA89" s="4"/>
      <c r="DKB89" s="4"/>
      <c r="DKC89" s="4"/>
      <c r="DKD89" s="4"/>
      <c r="DKE89" s="4"/>
      <c r="DKF89" s="4"/>
      <c r="DKG89" s="4"/>
      <c r="DKH89" s="4"/>
      <c r="DKI89" s="4"/>
      <c r="DKJ89" s="4"/>
      <c r="DKK89" s="4"/>
      <c r="DKL89" s="4"/>
      <c r="DKM89" s="4"/>
      <c r="DKN89" s="4"/>
      <c r="DKO89" s="4"/>
      <c r="DKP89" s="4"/>
      <c r="DKQ89" s="4"/>
      <c r="DKR89" s="4"/>
      <c r="DKS89" s="4"/>
      <c r="DKT89" s="4"/>
      <c r="DKU89" s="4"/>
      <c r="DKV89" s="4"/>
      <c r="DKW89" s="4"/>
      <c r="DKX89" s="4"/>
      <c r="DKY89" s="4"/>
      <c r="DKZ89" s="4"/>
      <c r="DLA89" s="4"/>
      <c r="DLB89" s="4"/>
      <c r="DLC89" s="4"/>
      <c r="DLD89" s="4"/>
      <c r="DLE89" s="4"/>
      <c r="DLF89" s="4"/>
      <c r="DLG89" s="4"/>
      <c r="DLH89" s="4"/>
      <c r="DLI89" s="4"/>
      <c r="DLJ89" s="4"/>
      <c r="DLK89" s="4"/>
      <c r="DLL89" s="4"/>
      <c r="DLM89" s="4"/>
      <c r="DLN89" s="4"/>
      <c r="DLO89" s="4"/>
      <c r="DLP89" s="4"/>
      <c r="DLQ89" s="4"/>
      <c r="DLR89" s="4"/>
      <c r="DLS89" s="4"/>
      <c r="DLT89" s="4"/>
      <c r="DLU89" s="4"/>
      <c r="DLV89" s="4"/>
      <c r="DLW89" s="4"/>
      <c r="DLX89" s="4"/>
      <c r="DLY89" s="4"/>
      <c r="DLZ89" s="4"/>
      <c r="DMA89" s="4"/>
      <c r="DMB89" s="4"/>
      <c r="DMC89" s="4"/>
      <c r="DMD89" s="4"/>
      <c r="DME89" s="4"/>
      <c r="DMF89" s="4"/>
      <c r="DMG89" s="4"/>
      <c r="DMH89" s="4"/>
      <c r="DMI89" s="4"/>
      <c r="DMJ89" s="4"/>
      <c r="DMK89" s="4"/>
      <c r="DML89" s="4"/>
      <c r="DMM89" s="4"/>
      <c r="DMN89" s="4"/>
      <c r="DMO89" s="4"/>
      <c r="DMP89" s="4"/>
      <c r="DMQ89" s="4"/>
      <c r="DMR89" s="4"/>
      <c r="DMS89" s="4"/>
      <c r="DMT89" s="4"/>
      <c r="DMU89" s="4"/>
      <c r="DMV89" s="4"/>
      <c r="DMW89" s="4"/>
      <c r="DMX89" s="4"/>
      <c r="DMY89" s="4"/>
      <c r="DMZ89" s="4"/>
      <c r="DNA89" s="4"/>
      <c r="DNB89" s="4"/>
      <c r="DNC89" s="4"/>
      <c r="DND89" s="4"/>
      <c r="DNE89" s="4"/>
      <c r="DNF89" s="4"/>
      <c r="DNG89" s="4"/>
      <c r="DNH89" s="4"/>
      <c r="DNI89" s="4"/>
      <c r="DNJ89" s="4"/>
      <c r="DNK89" s="4"/>
      <c r="DNL89" s="4"/>
      <c r="DNM89" s="4"/>
      <c r="DNN89" s="4"/>
      <c r="DNO89" s="4"/>
      <c r="DNP89" s="4"/>
      <c r="DNQ89" s="4"/>
      <c r="DNR89" s="4"/>
      <c r="DNS89" s="4"/>
      <c r="DNT89" s="4"/>
      <c r="DNU89" s="4"/>
      <c r="DNV89" s="4"/>
      <c r="DNW89" s="4"/>
      <c r="DNX89" s="4"/>
      <c r="DNY89" s="4"/>
      <c r="DNZ89" s="4"/>
      <c r="DOA89" s="4"/>
      <c r="DOB89" s="4"/>
      <c r="DOC89" s="4"/>
      <c r="DOD89" s="4"/>
      <c r="DOE89" s="4"/>
      <c r="DOF89" s="4"/>
      <c r="DOG89" s="4"/>
      <c r="DOH89" s="4"/>
      <c r="DOI89" s="4"/>
      <c r="DOJ89" s="4"/>
      <c r="DOK89" s="4"/>
      <c r="DOL89" s="4"/>
      <c r="DOM89" s="4"/>
      <c r="DON89" s="4"/>
      <c r="DOO89" s="4"/>
      <c r="DOP89" s="4"/>
      <c r="DOQ89" s="4"/>
      <c r="DOR89" s="4"/>
      <c r="DOS89" s="4"/>
      <c r="DOT89" s="4"/>
      <c r="DOU89" s="4"/>
      <c r="DOV89" s="4"/>
      <c r="DOW89" s="4"/>
      <c r="DOX89" s="4"/>
      <c r="DOY89" s="4"/>
      <c r="DOZ89" s="4"/>
      <c r="DPA89" s="4"/>
      <c r="DPB89" s="4"/>
      <c r="DPC89" s="4"/>
      <c r="DPD89" s="4"/>
      <c r="DPE89" s="4"/>
      <c r="DPF89" s="4"/>
      <c r="DPG89" s="4"/>
      <c r="DPH89" s="4"/>
      <c r="DPI89" s="4"/>
      <c r="DPJ89" s="4"/>
      <c r="DPK89" s="4"/>
      <c r="DPL89" s="4"/>
      <c r="DPM89" s="4"/>
      <c r="DPN89" s="4"/>
      <c r="DPO89" s="4"/>
      <c r="DPP89" s="4"/>
      <c r="DPQ89" s="4"/>
      <c r="DPR89" s="4"/>
      <c r="DPS89" s="4"/>
      <c r="DPT89" s="4"/>
      <c r="DPU89" s="4"/>
      <c r="DPV89" s="4"/>
      <c r="DPW89" s="4"/>
      <c r="DPX89" s="4"/>
      <c r="DPY89" s="4"/>
      <c r="DPZ89" s="4"/>
      <c r="DQA89" s="4"/>
      <c r="DQB89" s="4"/>
      <c r="DQC89" s="4"/>
      <c r="DQD89" s="4"/>
      <c r="DQE89" s="4"/>
      <c r="DQF89" s="4"/>
      <c r="DQG89" s="4"/>
      <c r="DQH89" s="4"/>
      <c r="DQI89" s="4"/>
      <c r="DQJ89" s="4"/>
      <c r="DQK89" s="4"/>
      <c r="DQL89" s="4"/>
      <c r="DQM89" s="4"/>
      <c r="DQN89" s="4"/>
      <c r="DQO89" s="4"/>
      <c r="DQP89" s="4"/>
      <c r="DQQ89" s="4"/>
      <c r="DQR89" s="4"/>
      <c r="DQS89" s="4"/>
      <c r="DQT89" s="4"/>
      <c r="DQU89" s="4"/>
      <c r="DQV89" s="4"/>
      <c r="DQW89" s="4"/>
      <c r="DQX89" s="4"/>
      <c r="DQY89" s="4"/>
      <c r="DQZ89" s="4"/>
      <c r="DRA89" s="4"/>
      <c r="DRB89" s="4"/>
      <c r="DRC89" s="4"/>
      <c r="DRD89" s="4"/>
      <c r="DRE89" s="4"/>
      <c r="DRF89" s="4"/>
      <c r="DRG89" s="4"/>
      <c r="DRH89" s="4"/>
      <c r="DRI89" s="4"/>
      <c r="DRJ89" s="4"/>
      <c r="DRK89" s="4"/>
      <c r="DRL89" s="4"/>
      <c r="DRM89" s="4"/>
      <c r="DRN89" s="4"/>
      <c r="DRO89" s="4"/>
      <c r="DRP89" s="4"/>
      <c r="DRQ89" s="4"/>
      <c r="DRR89" s="4"/>
      <c r="DRS89" s="4"/>
      <c r="DRT89" s="4"/>
      <c r="DRU89" s="4"/>
      <c r="DRV89" s="4"/>
      <c r="DRW89" s="4"/>
      <c r="DRX89" s="4"/>
      <c r="DRY89" s="4"/>
      <c r="DRZ89" s="4"/>
      <c r="DSA89" s="4"/>
      <c r="DSB89" s="4"/>
      <c r="DSC89" s="4"/>
      <c r="DSD89" s="4"/>
      <c r="DSE89" s="4"/>
      <c r="DSF89" s="4"/>
      <c r="DSG89" s="4"/>
      <c r="DSH89" s="4"/>
      <c r="DSI89" s="4"/>
      <c r="DSJ89" s="4"/>
      <c r="DSK89" s="4"/>
      <c r="DSL89" s="4"/>
      <c r="DSM89" s="4"/>
      <c r="DSN89" s="4"/>
      <c r="DSO89" s="4"/>
      <c r="DSP89" s="4"/>
      <c r="DSQ89" s="4"/>
      <c r="DSR89" s="4"/>
      <c r="DSS89" s="4"/>
      <c r="DST89" s="4"/>
      <c r="DSU89" s="4"/>
      <c r="DSV89" s="4"/>
      <c r="DSW89" s="4"/>
      <c r="DSX89" s="4"/>
      <c r="DSY89" s="4"/>
      <c r="DSZ89" s="4"/>
      <c r="DTA89" s="4"/>
      <c r="DTB89" s="4"/>
      <c r="DTC89" s="4"/>
      <c r="DTD89" s="4"/>
      <c r="DTE89" s="4"/>
      <c r="DTF89" s="4"/>
      <c r="DTG89" s="4"/>
      <c r="DTH89" s="4"/>
      <c r="DTI89" s="4"/>
      <c r="DTJ89" s="4"/>
      <c r="DTK89" s="4"/>
      <c r="DTL89" s="4"/>
      <c r="DTM89" s="4"/>
      <c r="DTN89" s="4"/>
      <c r="DTO89" s="4"/>
      <c r="DTP89" s="4"/>
      <c r="DTQ89" s="4"/>
      <c r="DTR89" s="4"/>
      <c r="DTS89" s="4"/>
      <c r="DTT89" s="4"/>
      <c r="DTU89" s="4"/>
      <c r="DTV89" s="4"/>
      <c r="DTW89" s="4"/>
      <c r="DTX89" s="4"/>
      <c r="DTY89" s="4"/>
      <c r="DTZ89" s="4"/>
      <c r="DUA89" s="4"/>
      <c r="DUB89" s="4"/>
      <c r="DUC89" s="4"/>
      <c r="DUD89" s="4"/>
      <c r="DUE89" s="4"/>
      <c r="DUF89" s="4"/>
      <c r="DUG89" s="4"/>
      <c r="DUH89" s="4"/>
      <c r="DUI89" s="4"/>
      <c r="DUJ89" s="4"/>
      <c r="DUK89" s="4"/>
      <c r="DUL89" s="4"/>
      <c r="DUM89" s="4"/>
      <c r="DUN89" s="4"/>
      <c r="DUO89" s="4"/>
      <c r="DUP89" s="4"/>
      <c r="DUQ89" s="4"/>
      <c r="DUR89" s="4"/>
      <c r="DUS89" s="4"/>
      <c r="DUT89" s="4"/>
      <c r="DUU89" s="4"/>
      <c r="DUV89" s="4"/>
      <c r="DUW89" s="4"/>
      <c r="DUX89" s="4"/>
      <c r="DUY89" s="4"/>
      <c r="DUZ89" s="4"/>
      <c r="DVA89" s="4"/>
      <c r="DVB89" s="4"/>
      <c r="DVC89" s="4"/>
      <c r="DVD89" s="4"/>
      <c r="DVE89" s="4"/>
      <c r="DVF89" s="4"/>
      <c r="DVG89" s="4"/>
      <c r="DVH89" s="4"/>
      <c r="DVI89" s="4"/>
      <c r="DVJ89" s="4"/>
      <c r="DVK89" s="4"/>
      <c r="DVL89" s="4"/>
      <c r="DVM89" s="4"/>
      <c r="DVN89" s="4"/>
      <c r="DVO89" s="4"/>
      <c r="DVP89" s="4"/>
      <c r="DVQ89" s="4"/>
      <c r="DVR89" s="4"/>
      <c r="DVS89" s="4"/>
      <c r="DVT89" s="4"/>
      <c r="DVU89" s="4"/>
      <c r="DVV89" s="4"/>
      <c r="DVW89" s="4"/>
      <c r="DVX89" s="4"/>
      <c r="DVY89" s="4"/>
      <c r="DVZ89" s="4"/>
      <c r="DWA89" s="4"/>
      <c r="DWB89" s="4"/>
      <c r="DWC89" s="4"/>
      <c r="DWD89" s="4"/>
      <c r="DWE89" s="4"/>
      <c r="DWF89" s="4"/>
      <c r="DWG89" s="4"/>
      <c r="DWH89" s="4"/>
      <c r="DWI89" s="4"/>
      <c r="DWJ89" s="4"/>
      <c r="DWK89" s="4"/>
      <c r="DWL89" s="4"/>
      <c r="DWM89" s="4"/>
      <c r="DWN89" s="4"/>
      <c r="DWO89" s="4"/>
      <c r="DWP89" s="4"/>
      <c r="DWQ89" s="4"/>
      <c r="DWR89" s="4"/>
      <c r="DWS89" s="4"/>
      <c r="DWT89" s="4"/>
      <c r="DWU89" s="4"/>
      <c r="DWV89" s="4"/>
      <c r="DWW89" s="4"/>
      <c r="DWX89" s="4"/>
      <c r="DWY89" s="4"/>
      <c r="DWZ89" s="4"/>
      <c r="DXA89" s="4"/>
      <c r="DXB89" s="4"/>
      <c r="DXC89" s="4"/>
      <c r="DXD89" s="4"/>
      <c r="DXE89" s="4"/>
      <c r="DXF89" s="4"/>
      <c r="DXG89" s="4"/>
      <c r="DXH89" s="4"/>
      <c r="DXI89" s="4"/>
      <c r="DXJ89" s="4"/>
      <c r="DXK89" s="4"/>
      <c r="DXL89" s="4"/>
      <c r="DXM89" s="4"/>
      <c r="DXN89" s="4"/>
      <c r="DXO89" s="4"/>
      <c r="DXP89" s="4"/>
      <c r="DXQ89" s="4"/>
      <c r="DXR89" s="4"/>
      <c r="DXS89" s="4"/>
      <c r="DXT89" s="4"/>
      <c r="DXU89" s="4"/>
      <c r="DXV89" s="4"/>
      <c r="DXW89" s="4"/>
      <c r="DXX89" s="4"/>
      <c r="DXY89" s="4"/>
      <c r="DXZ89" s="4"/>
      <c r="DYA89" s="4"/>
      <c r="DYB89" s="4"/>
      <c r="DYC89" s="4"/>
      <c r="DYD89" s="4"/>
      <c r="DYE89" s="4"/>
      <c r="DYF89" s="4"/>
      <c r="DYG89" s="4"/>
      <c r="DYH89" s="4"/>
      <c r="DYI89" s="4"/>
      <c r="DYJ89" s="4"/>
      <c r="DYK89" s="4"/>
      <c r="DYL89" s="4"/>
      <c r="DYM89" s="4"/>
      <c r="DYN89" s="4"/>
      <c r="DYO89" s="4"/>
      <c r="DYP89" s="4"/>
      <c r="DYQ89" s="4"/>
      <c r="DYR89" s="4"/>
      <c r="DYS89" s="4"/>
      <c r="DYT89" s="4"/>
      <c r="DYU89" s="4"/>
      <c r="DYV89" s="4"/>
      <c r="DYW89" s="4"/>
      <c r="DYX89" s="4"/>
      <c r="DYY89" s="4"/>
      <c r="DYZ89" s="4"/>
      <c r="DZA89" s="4"/>
      <c r="DZB89" s="4"/>
      <c r="DZC89" s="4"/>
      <c r="DZD89" s="4"/>
      <c r="DZE89" s="4"/>
      <c r="DZF89" s="4"/>
      <c r="DZG89" s="4"/>
      <c r="DZH89" s="4"/>
      <c r="DZI89" s="4"/>
      <c r="DZJ89" s="4"/>
      <c r="DZK89" s="4"/>
      <c r="DZL89" s="4"/>
      <c r="DZM89" s="4"/>
      <c r="DZN89" s="4"/>
      <c r="DZO89" s="4"/>
      <c r="DZP89" s="4"/>
      <c r="DZQ89" s="4"/>
      <c r="DZR89" s="4"/>
      <c r="DZS89" s="4"/>
      <c r="DZT89" s="4"/>
      <c r="DZU89" s="4"/>
      <c r="DZV89" s="4"/>
      <c r="DZW89" s="4"/>
      <c r="DZX89" s="4"/>
      <c r="DZY89" s="4"/>
      <c r="DZZ89" s="4"/>
      <c r="EAA89" s="4"/>
      <c r="EAB89" s="4"/>
      <c r="EAC89" s="4"/>
      <c r="EAD89" s="4"/>
      <c r="EAE89" s="4"/>
      <c r="EAF89" s="4"/>
      <c r="EAG89" s="4"/>
      <c r="EAH89" s="4"/>
      <c r="EAI89" s="4"/>
      <c r="EAJ89" s="4"/>
      <c r="EAK89" s="4"/>
      <c r="EAL89" s="4"/>
      <c r="EAM89" s="4"/>
      <c r="EAN89" s="4"/>
      <c r="EAO89" s="4"/>
      <c r="EAP89" s="4"/>
      <c r="EAQ89" s="4"/>
      <c r="EAR89" s="4"/>
      <c r="EAS89" s="4"/>
      <c r="EAT89" s="4"/>
      <c r="EAU89" s="4"/>
      <c r="EAV89" s="4"/>
      <c r="EAW89" s="4"/>
      <c r="EAX89" s="4"/>
      <c r="EAY89" s="4"/>
      <c r="EAZ89" s="4"/>
      <c r="EBA89" s="4"/>
      <c r="EBB89" s="4"/>
      <c r="EBC89" s="4"/>
      <c r="EBD89" s="4"/>
      <c r="EBE89" s="4"/>
      <c r="EBF89" s="4"/>
      <c r="EBG89" s="4"/>
      <c r="EBH89" s="4"/>
      <c r="EBI89" s="4"/>
      <c r="EBJ89" s="4"/>
      <c r="EBK89" s="4"/>
      <c r="EBL89" s="4"/>
      <c r="EBM89" s="4"/>
      <c r="EBN89" s="4"/>
      <c r="EBO89" s="4"/>
      <c r="EBP89" s="4"/>
      <c r="EBQ89" s="4"/>
      <c r="EBR89" s="4"/>
      <c r="EBS89" s="4"/>
      <c r="EBT89" s="4"/>
      <c r="EBU89" s="4"/>
      <c r="EBV89" s="4"/>
      <c r="EBW89" s="4"/>
      <c r="EBX89" s="4"/>
      <c r="EBY89" s="4"/>
      <c r="EBZ89" s="4"/>
      <c r="ECA89" s="4"/>
      <c r="ECB89" s="4"/>
      <c r="ECC89" s="4"/>
      <c r="ECD89" s="4"/>
      <c r="ECE89" s="4"/>
      <c r="ECF89" s="4"/>
      <c r="ECG89" s="4"/>
      <c r="ECH89" s="4"/>
      <c r="ECI89" s="4"/>
      <c r="ECJ89" s="4"/>
      <c r="ECK89" s="4"/>
      <c r="ECL89" s="4"/>
      <c r="ECM89" s="4"/>
      <c r="ECN89" s="4"/>
      <c r="ECO89" s="4"/>
      <c r="ECP89" s="4"/>
      <c r="ECQ89" s="4"/>
      <c r="ECR89" s="4"/>
      <c r="ECS89" s="4"/>
      <c r="ECT89" s="4"/>
      <c r="ECU89" s="4"/>
      <c r="ECV89" s="4"/>
      <c r="ECW89" s="4"/>
      <c r="ECX89" s="4"/>
      <c r="ECY89" s="4"/>
      <c r="ECZ89" s="4"/>
      <c r="EDA89" s="4"/>
      <c r="EDB89" s="4"/>
      <c r="EDC89" s="4"/>
      <c r="EDD89" s="4"/>
      <c r="EDE89" s="4"/>
      <c r="EDF89" s="4"/>
      <c r="EDG89" s="4"/>
      <c r="EDH89" s="4"/>
      <c r="EDI89" s="4"/>
      <c r="EDJ89" s="4"/>
      <c r="EDK89" s="4"/>
      <c r="EDL89" s="4"/>
      <c r="EDM89" s="4"/>
      <c r="EDN89" s="4"/>
      <c r="EDO89" s="4"/>
      <c r="EDP89" s="4"/>
      <c r="EDQ89" s="4"/>
      <c r="EDR89" s="4"/>
      <c r="EDS89" s="4"/>
      <c r="EDT89" s="4"/>
      <c r="EDU89" s="4"/>
      <c r="EDV89" s="4"/>
      <c r="EDW89" s="4"/>
      <c r="EDX89" s="4"/>
      <c r="EDY89" s="4"/>
      <c r="EDZ89" s="4"/>
      <c r="EEA89" s="4"/>
      <c r="EEB89" s="4"/>
      <c r="EEC89" s="4"/>
      <c r="EED89" s="4"/>
      <c r="EEE89" s="4"/>
      <c r="EEF89" s="4"/>
      <c r="EEG89" s="4"/>
      <c r="EEH89" s="4"/>
      <c r="EEI89" s="4"/>
      <c r="EEJ89" s="4"/>
      <c r="EEK89" s="4"/>
      <c r="EEL89" s="4"/>
      <c r="EEM89" s="4"/>
      <c r="EEN89" s="4"/>
      <c r="EEO89" s="4"/>
      <c r="EEP89" s="4"/>
      <c r="EEQ89" s="4"/>
      <c r="EER89" s="4"/>
      <c r="EES89" s="4"/>
      <c r="EET89" s="4"/>
      <c r="EEU89" s="4"/>
      <c r="EEV89" s="4"/>
      <c r="EEW89" s="4"/>
      <c r="EEX89" s="4"/>
      <c r="EEY89" s="4"/>
      <c r="EEZ89" s="4"/>
      <c r="EFA89" s="4"/>
      <c r="EFB89" s="4"/>
      <c r="EFC89" s="4"/>
      <c r="EFD89" s="4"/>
      <c r="EFE89" s="4"/>
      <c r="EFF89" s="4"/>
      <c r="EFG89" s="4"/>
      <c r="EFH89" s="4"/>
      <c r="EFI89" s="4"/>
      <c r="EFJ89" s="4"/>
      <c r="EFK89" s="4"/>
      <c r="EFL89" s="4"/>
      <c r="EFM89" s="4"/>
      <c r="EFN89" s="4"/>
      <c r="EFO89" s="4"/>
      <c r="EFP89" s="4"/>
      <c r="EFQ89" s="4"/>
      <c r="EFR89" s="4"/>
      <c r="EFS89" s="4"/>
      <c r="EFT89" s="4"/>
      <c r="EFU89" s="4"/>
      <c r="EFV89" s="4"/>
      <c r="EFW89" s="4"/>
      <c r="EFX89" s="4"/>
      <c r="EFY89" s="4"/>
      <c r="EFZ89" s="4"/>
      <c r="EGA89" s="4"/>
      <c r="EGB89" s="4"/>
      <c r="EGC89" s="4"/>
      <c r="EGD89" s="4"/>
      <c r="EGE89" s="4"/>
      <c r="EGF89" s="4"/>
      <c r="EGG89" s="4"/>
      <c r="EGH89" s="4"/>
      <c r="EGI89" s="4"/>
      <c r="EGJ89" s="4"/>
      <c r="EGK89" s="4"/>
      <c r="EGL89" s="4"/>
      <c r="EGM89" s="4"/>
      <c r="EGN89" s="4"/>
      <c r="EGO89" s="4"/>
      <c r="EGP89" s="4"/>
      <c r="EGQ89" s="4"/>
      <c r="EGR89" s="4"/>
      <c r="EGS89" s="4"/>
      <c r="EGT89" s="4"/>
      <c r="EGU89" s="4"/>
      <c r="EGV89" s="4"/>
      <c r="EGW89" s="4"/>
      <c r="EGX89" s="4"/>
      <c r="EGY89" s="4"/>
      <c r="EGZ89" s="4"/>
      <c r="EHA89" s="4"/>
      <c r="EHB89" s="4"/>
      <c r="EHC89" s="4"/>
      <c r="EHD89" s="4"/>
      <c r="EHE89" s="4"/>
      <c r="EHF89" s="4"/>
      <c r="EHG89" s="4"/>
      <c r="EHH89" s="4"/>
      <c r="EHI89" s="4"/>
      <c r="EHJ89" s="4"/>
      <c r="EHK89" s="4"/>
      <c r="EHL89" s="4"/>
      <c r="EHM89" s="4"/>
      <c r="EHN89" s="4"/>
      <c r="EHO89" s="4"/>
      <c r="EHP89" s="4"/>
      <c r="EHQ89" s="4"/>
      <c r="EHR89" s="4"/>
      <c r="EHS89" s="4"/>
      <c r="EHT89" s="4"/>
      <c r="EHU89" s="4"/>
      <c r="EHV89" s="4"/>
      <c r="EHW89" s="4"/>
      <c r="EHX89" s="4"/>
      <c r="EHY89" s="4"/>
      <c r="EHZ89" s="4"/>
      <c r="EIA89" s="4"/>
      <c r="EIB89" s="4"/>
      <c r="EIC89" s="4"/>
      <c r="EID89" s="4"/>
      <c r="EIE89" s="4"/>
      <c r="EIF89" s="4"/>
      <c r="EIG89" s="4"/>
      <c r="EIH89" s="4"/>
      <c r="EII89" s="4"/>
      <c r="EIJ89" s="4"/>
      <c r="EIK89" s="4"/>
      <c r="EIL89" s="4"/>
      <c r="EIM89" s="4"/>
      <c r="EIN89" s="4"/>
      <c r="EIO89" s="4"/>
      <c r="EIP89" s="4"/>
      <c r="EIQ89" s="4"/>
      <c r="EIR89" s="4"/>
      <c r="EIS89" s="4"/>
      <c r="EIT89" s="4"/>
      <c r="EIU89" s="4"/>
      <c r="EIV89" s="4"/>
      <c r="EIW89" s="4"/>
      <c r="EIX89" s="4"/>
      <c r="EIY89" s="4"/>
      <c r="EIZ89" s="4"/>
      <c r="EJA89" s="4"/>
      <c r="EJB89" s="4"/>
      <c r="EJC89" s="4"/>
      <c r="EJD89" s="4"/>
      <c r="EJE89" s="4"/>
      <c r="EJF89" s="4"/>
      <c r="EJG89" s="4"/>
      <c r="EJH89" s="4"/>
      <c r="EJI89" s="4"/>
      <c r="EJJ89" s="4"/>
      <c r="EJK89" s="4"/>
      <c r="EJL89" s="4"/>
      <c r="EJM89" s="4"/>
      <c r="EJN89" s="4"/>
      <c r="EJO89" s="4"/>
      <c r="EJP89" s="4"/>
      <c r="EJQ89" s="4"/>
      <c r="EJR89" s="4"/>
      <c r="EJS89" s="4"/>
      <c r="EJT89" s="4"/>
      <c r="EJU89" s="4"/>
      <c r="EJV89" s="4"/>
      <c r="EJW89" s="4"/>
      <c r="EJX89" s="4"/>
      <c r="EJY89" s="4"/>
      <c r="EJZ89" s="4"/>
      <c r="EKA89" s="4"/>
      <c r="EKB89" s="4"/>
      <c r="EKC89" s="4"/>
      <c r="EKD89" s="4"/>
      <c r="EKE89" s="4"/>
      <c r="EKF89" s="4"/>
      <c r="EKG89" s="4"/>
      <c r="EKH89" s="4"/>
      <c r="EKI89" s="4"/>
      <c r="EKJ89" s="4"/>
      <c r="EKK89" s="4"/>
      <c r="EKL89" s="4"/>
      <c r="EKM89" s="4"/>
      <c r="EKN89" s="4"/>
      <c r="EKO89" s="4"/>
      <c r="EKP89" s="4"/>
      <c r="EKQ89" s="4"/>
      <c r="EKR89" s="4"/>
      <c r="EKS89" s="4"/>
      <c r="EKT89" s="4"/>
      <c r="EKU89" s="4"/>
      <c r="EKV89" s="4"/>
      <c r="EKW89" s="4"/>
      <c r="EKX89" s="4"/>
      <c r="EKY89" s="4"/>
      <c r="EKZ89" s="4"/>
      <c r="ELA89" s="4"/>
      <c r="ELB89" s="4"/>
      <c r="ELC89" s="4"/>
      <c r="ELD89" s="4"/>
      <c r="ELE89" s="4"/>
      <c r="ELF89" s="4"/>
      <c r="ELG89" s="4"/>
      <c r="ELH89" s="4"/>
      <c r="ELI89" s="4"/>
      <c r="ELJ89" s="4"/>
      <c r="ELK89" s="4"/>
      <c r="ELL89" s="4"/>
      <c r="ELM89" s="4"/>
      <c r="ELN89" s="4"/>
      <c r="ELO89" s="4"/>
      <c r="ELP89" s="4"/>
      <c r="ELQ89" s="4"/>
      <c r="ELR89" s="4"/>
      <c r="ELS89" s="4"/>
      <c r="ELT89" s="4"/>
      <c r="ELU89" s="4"/>
      <c r="ELV89" s="4"/>
      <c r="ELW89" s="4"/>
      <c r="ELX89" s="4"/>
      <c r="ELY89" s="4"/>
      <c r="ELZ89" s="4"/>
      <c r="EMA89" s="4"/>
      <c r="EMB89" s="4"/>
      <c r="EMC89" s="4"/>
      <c r="EMD89" s="4"/>
      <c r="EME89" s="4"/>
      <c r="EMF89" s="4"/>
      <c r="EMG89" s="4"/>
      <c r="EMH89" s="4"/>
      <c r="EMI89" s="4"/>
      <c r="EMJ89" s="4"/>
      <c r="EMK89" s="4"/>
      <c r="EML89" s="4"/>
      <c r="EMM89" s="4"/>
      <c r="EMN89" s="4"/>
      <c r="EMO89" s="4"/>
      <c r="EMP89" s="4"/>
      <c r="EMQ89" s="4"/>
      <c r="EMR89" s="4"/>
      <c r="EMS89" s="4"/>
      <c r="EMT89" s="4"/>
      <c r="EMU89" s="4"/>
      <c r="EMV89" s="4"/>
      <c r="EMW89" s="4"/>
      <c r="EMX89" s="4"/>
      <c r="EMY89" s="4"/>
      <c r="EMZ89" s="4"/>
      <c r="ENA89" s="4"/>
      <c r="ENB89" s="4"/>
      <c r="ENC89" s="4"/>
      <c r="END89" s="4"/>
      <c r="ENE89" s="4"/>
      <c r="ENF89" s="4"/>
      <c r="ENG89" s="4"/>
      <c r="ENH89" s="4"/>
      <c r="ENI89" s="4"/>
      <c r="ENJ89" s="4"/>
      <c r="ENK89" s="4"/>
      <c r="ENL89" s="4"/>
      <c r="ENM89" s="4"/>
      <c r="ENN89" s="4"/>
      <c r="ENO89" s="4"/>
      <c r="ENP89" s="4"/>
      <c r="ENQ89" s="4"/>
      <c r="ENR89" s="4"/>
      <c r="ENS89" s="4"/>
      <c r="ENT89" s="4"/>
      <c r="ENU89" s="4"/>
      <c r="ENV89" s="4"/>
      <c r="ENW89" s="4"/>
      <c r="ENX89" s="4"/>
      <c r="ENY89" s="4"/>
      <c r="ENZ89" s="4"/>
      <c r="EOA89" s="4"/>
      <c r="EOB89" s="4"/>
      <c r="EOC89" s="4"/>
      <c r="EOD89" s="4"/>
      <c r="EOE89" s="4"/>
      <c r="EOF89" s="4"/>
      <c r="EOG89" s="4"/>
      <c r="EOH89" s="4"/>
      <c r="EOI89" s="4"/>
      <c r="EOJ89" s="4"/>
      <c r="EOK89" s="4"/>
      <c r="EOL89" s="4"/>
      <c r="EOM89" s="4"/>
      <c r="EON89" s="4"/>
      <c r="EOO89" s="4"/>
      <c r="EOP89" s="4"/>
      <c r="EOQ89" s="4"/>
      <c r="EOR89" s="4"/>
      <c r="EOS89" s="4"/>
      <c r="EOT89" s="4"/>
      <c r="EOU89" s="4"/>
      <c r="EOV89" s="4"/>
      <c r="EOW89" s="4"/>
      <c r="EOX89" s="4"/>
      <c r="EOY89" s="4"/>
      <c r="EOZ89" s="4"/>
      <c r="EPA89" s="4"/>
      <c r="EPB89" s="4"/>
      <c r="EPC89" s="4"/>
      <c r="EPD89" s="4"/>
      <c r="EPE89" s="4"/>
      <c r="EPF89" s="4"/>
      <c r="EPG89" s="4"/>
      <c r="EPH89" s="4"/>
      <c r="EPI89" s="4"/>
      <c r="EPJ89" s="4"/>
      <c r="EPK89" s="4"/>
      <c r="EPL89" s="4"/>
      <c r="EPM89" s="4"/>
      <c r="EPN89" s="4"/>
      <c r="EPO89" s="4"/>
      <c r="EPP89" s="4"/>
      <c r="EPQ89" s="4"/>
      <c r="EPR89" s="4"/>
      <c r="EPS89" s="4"/>
      <c r="EPT89" s="4"/>
      <c r="EPU89" s="4"/>
      <c r="EPV89" s="4"/>
      <c r="EPW89" s="4"/>
      <c r="EPX89" s="4"/>
      <c r="EPY89" s="4"/>
      <c r="EPZ89" s="4"/>
      <c r="EQA89" s="4"/>
      <c r="EQB89" s="4"/>
      <c r="EQC89" s="4"/>
      <c r="EQD89" s="4"/>
      <c r="EQE89" s="4"/>
      <c r="EQF89" s="4"/>
      <c r="EQG89" s="4"/>
      <c r="EQH89" s="4"/>
      <c r="EQI89" s="4"/>
      <c r="EQJ89" s="4"/>
      <c r="EQK89" s="4"/>
      <c r="EQL89" s="4"/>
      <c r="EQM89" s="4"/>
      <c r="EQN89" s="4"/>
      <c r="EQO89" s="4"/>
      <c r="EQP89" s="4"/>
      <c r="EQQ89" s="4"/>
      <c r="EQR89" s="4"/>
      <c r="EQS89" s="4"/>
      <c r="EQT89" s="4"/>
      <c r="EQU89" s="4"/>
      <c r="EQV89" s="4"/>
      <c r="EQW89" s="4"/>
      <c r="EQX89" s="4"/>
      <c r="EQY89" s="4"/>
      <c r="EQZ89" s="4"/>
      <c r="ERA89" s="4"/>
      <c r="ERB89" s="4"/>
      <c r="ERC89" s="4"/>
      <c r="ERD89" s="4"/>
      <c r="ERE89" s="4"/>
      <c r="ERF89" s="4"/>
      <c r="ERG89" s="4"/>
      <c r="ERH89" s="4"/>
      <c r="ERI89" s="4"/>
      <c r="ERJ89" s="4"/>
      <c r="ERK89" s="4"/>
      <c r="ERL89" s="4"/>
      <c r="ERM89" s="4"/>
      <c r="ERN89" s="4"/>
      <c r="ERO89" s="4"/>
      <c r="ERP89" s="4"/>
      <c r="ERQ89" s="4"/>
      <c r="ERR89" s="4"/>
      <c r="ERS89" s="4"/>
      <c r="ERT89" s="4"/>
      <c r="ERU89" s="4"/>
      <c r="ERV89" s="4"/>
      <c r="ERW89" s="4"/>
      <c r="ERX89" s="4"/>
      <c r="ERY89" s="4"/>
      <c r="ERZ89" s="4"/>
      <c r="ESA89" s="4"/>
      <c r="ESB89" s="4"/>
      <c r="ESC89" s="4"/>
      <c r="ESD89" s="4"/>
      <c r="ESE89" s="4"/>
      <c r="ESF89" s="4"/>
      <c r="ESG89" s="4"/>
      <c r="ESH89" s="4"/>
      <c r="ESI89" s="4"/>
      <c r="ESJ89" s="4"/>
      <c r="ESK89" s="4"/>
      <c r="ESL89" s="4"/>
      <c r="ESM89" s="4"/>
      <c r="ESN89" s="4"/>
      <c r="ESO89" s="4"/>
      <c r="ESP89" s="4"/>
      <c r="ESQ89" s="4"/>
      <c r="ESR89" s="4"/>
      <c r="ESS89" s="4"/>
      <c r="EST89" s="4"/>
      <c r="ESU89" s="4"/>
      <c r="ESV89" s="4"/>
      <c r="ESW89" s="4"/>
      <c r="ESX89" s="4"/>
      <c r="ESY89" s="4"/>
      <c r="ESZ89" s="4"/>
      <c r="ETA89" s="4"/>
      <c r="ETB89" s="4"/>
      <c r="ETC89" s="4"/>
      <c r="ETD89" s="4"/>
      <c r="ETE89" s="4"/>
      <c r="ETF89" s="4"/>
      <c r="ETG89" s="4"/>
      <c r="ETH89" s="4"/>
      <c r="ETI89" s="4"/>
      <c r="ETJ89" s="4"/>
      <c r="ETK89" s="4"/>
      <c r="ETL89" s="4"/>
      <c r="ETM89" s="4"/>
      <c r="ETN89" s="4"/>
      <c r="ETO89" s="4"/>
      <c r="ETP89" s="4"/>
      <c r="ETQ89" s="4"/>
      <c r="ETR89" s="4"/>
      <c r="ETS89" s="4"/>
      <c r="ETT89" s="4"/>
      <c r="ETU89" s="4"/>
      <c r="ETV89" s="4"/>
      <c r="ETW89" s="4"/>
      <c r="ETX89" s="4"/>
      <c r="ETY89" s="4"/>
      <c r="ETZ89" s="4"/>
      <c r="EUA89" s="4"/>
      <c r="EUB89" s="4"/>
      <c r="EUC89" s="4"/>
      <c r="EUD89" s="4"/>
      <c r="EUE89" s="4"/>
      <c r="EUF89" s="4"/>
      <c r="EUG89" s="4"/>
      <c r="EUH89" s="4"/>
      <c r="EUI89" s="4"/>
      <c r="EUJ89" s="4"/>
      <c r="EUK89" s="4"/>
      <c r="EUL89" s="4"/>
      <c r="EUM89" s="4"/>
      <c r="EUN89" s="4"/>
      <c r="EUO89" s="4"/>
      <c r="EUP89" s="4"/>
      <c r="EUQ89" s="4"/>
      <c r="EUR89" s="4"/>
      <c r="EUS89" s="4"/>
      <c r="EUT89" s="4"/>
      <c r="EUU89" s="4"/>
      <c r="EUV89" s="4"/>
      <c r="EUW89" s="4"/>
      <c r="EUX89" s="4"/>
      <c r="EUY89" s="4"/>
      <c r="EUZ89" s="4"/>
      <c r="EVA89" s="4"/>
      <c r="EVB89" s="4"/>
      <c r="EVC89" s="4"/>
      <c r="EVD89" s="4"/>
      <c r="EVE89" s="4"/>
      <c r="EVF89" s="4"/>
      <c r="EVG89" s="4"/>
      <c r="EVH89" s="4"/>
      <c r="EVI89" s="4"/>
      <c r="EVJ89" s="4"/>
      <c r="EVK89" s="4"/>
      <c r="EVL89" s="4"/>
      <c r="EVM89" s="4"/>
      <c r="EVN89" s="4"/>
      <c r="EVO89" s="4"/>
      <c r="EVP89" s="4"/>
      <c r="EVQ89" s="4"/>
      <c r="EVR89" s="4"/>
      <c r="EVS89" s="4"/>
      <c r="EVT89" s="4"/>
      <c r="EVU89" s="4"/>
      <c r="EVV89" s="4"/>
      <c r="EVW89" s="4"/>
      <c r="EVX89" s="4"/>
      <c r="EVY89" s="4"/>
      <c r="EVZ89" s="4"/>
      <c r="EWA89" s="4"/>
      <c r="EWB89" s="4"/>
      <c r="EWC89" s="4"/>
      <c r="EWD89" s="4"/>
      <c r="EWE89" s="4"/>
      <c r="EWF89" s="4"/>
      <c r="EWG89" s="4"/>
      <c r="EWH89" s="4"/>
      <c r="EWI89" s="4"/>
      <c r="EWJ89" s="4"/>
      <c r="EWK89" s="4"/>
      <c r="EWL89" s="4"/>
      <c r="EWM89" s="4"/>
      <c r="EWN89" s="4"/>
      <c r="EWO89" s="4"/>
      <c r="EWP89" s="4"/>
      <c r="EWQ89" s="4"/>
      <c r="EWR89" s="4"/>
      <c r="EWS89" s="4"/>
      <c r="EWT89" s="4"/>
      <c r="EWU89" s="4"/>
      <c r="EWV89" s="4"/>
      <c r="EWW89" s="4"/>
      <c r="EWX89" s="4"/>
      <c r="EWY89" s="4"/>
      <c r="EWZ89" s="4"/>
      <c r="EXA89" s="4"/>
      <c r="EXB89" s="4"/>
      <c r="EXC89" s="4"/>
      <c r="EXD89" s="4"/>
      <c r="EXE89" s="4"/>
      <c r="EXF89" s="4"/>
      <c r="EXG89" s="4"/>
      <c r="EXH89" s="4"/>
      <c r="EXI89" s="4"/>
      <c r="EXJ89" s="4"/>
      <c r="EXK89" s="4"/>
      <c r="EXL89" s="4"/>
      <c r="EXM89" s="4"/>
      <c r="EXN89" s="4"/>
      <c r="EXO89" s="4"/>
      <c r="EXP89" s="4"/>
      <c r="EXQ89" s="4"/>
      <c r="EXR89" s="4"/>
      <c r="EXS89" s="4"/>
      <c r="EXT89" s="4"/>
      <c r="EXU89" s="4"/>
      <c r="EXV89" s="4"/>
      <c r="EXW89" s="4"/>
      <c r="EXX89" s="4"/>
      <c r="EXY89" s="4"/>
      <c r="EXZ89" s="4"/>
      <c r="EYA89" s="4"/>
      <c r="EYB89" s="4"/>
      <c r="EYC89" s="4"/>
      <c r="EYD89" s="4"/>
      <c r="EYE89" s="4"/>
      <c r="EYF89" s="4"/>
      <c r="EYG89" s="4"/>
      <c r="EYH89" s="4"/>
      <c r="EYI89" s="4"/>
      <c r="EYJ89" s="4"/>
      <c r="EYK89" s="4"/>
      <c r="EYL89" s="4"/>
      <c r="EYM89" s="4"/>
      <c r="EYN89" s="4"/>
      <c r="EYO89" s="4"/>
      <c r="EYP89" s="4"/>
      <c r="EYQ89" s="4"/>
      <c r="EYR89" s="4"/>
      <c r="EYS89" s="4"/>
      <c r="EYT89" s="4"/>
      <c r="EYU89" s="4"/>
      <c r="EYV89" s="4"/>
      <c r="EYW89" s="4"/>
      <c r="EYX89" s="4"/>
      <c r="EYY89" s="4"/>
      <c r="EYZ89" s="4"/>
      <c r="EZA89" s="4"/>
      <c r="EZB89" s="4"/>
      <c r="EZC89" s="4"/>
      <c r="EZD89" s="4"/>
      <c r="EZE89" s="4"/>
      <c r="EZF89" s="4"/>
      <c r="EZG89" s="4"/>
      <c r="EZH89" s="4"/>
      <c r="EZI89" s="4"/>
      <c r="EZJ89" s="4"/>
      <c r="EZK89" s="4"/>
      <c r="EZL89" s="4"/>
      <c r="EZM89" s="4"/>
      <c r="EZN89" s="4"/>
      <c r="EZO89" s="4"/>
      <c r="EZP89" s="4"/>
      <c r="EZQ89" s="4"/>
      <c r="EZR89" s="4"/>
      <c r="EZS89" s="4"/>
      <c r="EZT89" s="4"/>
      <c r="EZU89" s="4"/>
      <c r="EZV89" s="4"/>
      <c r="EZW89" s="4"/>
      <c r="EZX89" s="4"/>
      <c r="EZY89" s="4"/>
      <c r="EZZ89" s="4"/>
      <c r="FAA89" s="4"/>
      <c r="FAB89" s="4"/>
      <c r="FAC89" s="4"/>
      <c r="FAD89" s="4"/>
      <c r="FAE89" s="4"/>
      <c r="FAF89" s="4"/>
      <c r="FAG89" s="4"/>
      <c r="FAH89" s="4"/>
      <c r="FAI89" s="4"/>
      <c r="FAJ89" s="4"/>
      <c r="FAK89" s="4"/>
      <c r="FAL89" s="4"/>
      <c r="FAM89" s="4"/>
      <c r="FAN89" s="4"/>
      <c r="FAO89" s="4"/>
      <c r="FAP89" s="4"/>
      <c r="FAQ89" s="4"/>
      <c r="FAR89" s="4"/>
      <c r="FAS89" s="4"/>
      <c r="FAT89" s="4"/>
      <c r="FAU89" s="4"/>
      <c r="FAV89" s="4"/>
      <c r="FAW89" s="4"/>
      <c r="FAX89" s="4"/>
      <c r="FAY89" s="4"/>
      <c r="FAZ89" s="4"/>
      <c r="FBA89" s="4"/>
      <c r="FBB89" s="4"/>
      <c r="FBC89" s="4"/>
      <c r="FBD89" s="4"/>
      <c r="FBE89" s="4"/>
      <c r="FBF89" s="4"/>
      <c r="FBG89" s="4"/>
      <c r="FBH89" s="4"/>
      <c r="FBI89" s="4"/>
      <c r="FBJ89" s="4"/>
      <c r="FBK89" s="4"/>
      <c r="FBL89" s="4"/>
      <c r="FBM89" s="4"/>
      <c r="FBN89" s="4"/>
      <c r="FBO89" s="4"/>
      <c r="FBP89" s="4"/>
      <c r="FBQ89" s="4"/>
      <c r="FBR89" s="4"/>
      <c r="FBS89" s="4"/>
      <c r="FBT89" s="4"/>
      <c r="FBU89" s="4"/>
      <c r="FBV89" s="4"/>
      <c r="FBW89" s="4"/>
      <c r="FBX89" s="4"/>
      <c r="FBY89" s="4"/>
      <c r="FBZ89" s="4"/>
      <c r="FCA89" s="4"/>
      <c r="FCB89" s="4"/>
      <c r="FCC89" s="4"/>
      <c r="FCD89" s="4"/>
      <c r="FCE89" s="4"/>
      <c r="FCF89" s="4"/>
      <c r="FCG89" s="4"/>
      <c r="FCH89" s="4"/>
      <c r="FCI89" s="4"/>
      <c r="FCJ89" s="4"/>
      <c r="FCK89" s="4"/>
      <c r="FCL89" s="4"/>
      <c r="FCM89" s="4"/>
      <c r="FCN89" s="4"/>
      <c r="FCO89" s="4"/>
      <c r="FCP89" s="4"/>
      <c r="FCQ89" s="4"/>
      <c r="FCR89" s="4"/>
      <c r="FCS89" s="4"/>
      <c r="FCT89" s="4"/>
      <c r="FCU89" s="4"/>
      <c r="FCV89" s="4"/>
      <c r="FCW89" s="4"/>
      <c r="FCX89" s="4"/>
      <c r="FCY89" s="4"/>
      <c r="FCZ89" s="4"/>
      <c r="FDA89" s="4"/>
      <c r="FDB89" s="4"/>
      <c r="FDC89" s="4"/>
      <c r="FDD89" s="4"/>
      <c r="FDE89" s="4"/>
      <c r="FDF89" s="4"/>
      <c r="FDG89" s="4"/>
      <c r="FDH89" s="4"/>
      <c r="FDI89" s="4"/>
      <c r="FDJ89" s="4"/>
      <c r="FDK89" s="4"/>
      <c r="FDL89" s="4"/>
      <c r="FDM89" s="4"/>
      <c r="FDN89" s="4"/>
      <c r="FDO89" s="4"/>
      <c r="FDP89" s="4"/>
      <c r="FDQ89" s="4"/>
      <c r="FDR89" s="4"/>
      <c r="FDS89" s="4"/>
      <c r="FDT89" s="4"/>
      <c r="FDU89" s="4"/>
      <c r="FDV89" s="4"/>
      <c r="FDW89" s="4"/>
      <c r="FDX89" s="4"/>
      <c r="FDY89" s="4"/>
      <c r="FDZ89" s="4"/>
      <c r="FEA89" s="4"/>
      <c r="FEB89" s="4"/>
      <c r="FEC89" s="4"/>
      <c r="FED89" s="4"/>
      <c r="FEE89" s="4"/>
      <c r="FEF89" s="4"/>
      <c r="FEG89" s="4"/>
      <c r="FEH89" s="4"/>
      <c r="FEI89" s="4"/>
      <c r="FEJ89" s="4"/>
      <c r="FEK89" s="4"/>
      <c r="FEL89" s="4"/>
      <c r="FEM89" s="4"/>
      <c r="FEN89" s="4"/>
      <c r="FEO89" s="4"/>
      <c r="FEP89" s="4"/>
      <c r="FEQ89" s="4"/>
      <c r="FER89" s="4"/>
      <c r="FES89" s="4"/>
      <c r="FET89" s="4"/>
      <c r="FEU89" s="4"/>
      <c r="FEV89" s="4"/>
      <c r="FEW89" s="4"/>
      <c r="FEX89" s="4"/>
      <c r="FEY89" s="4"/>
      <c r="FEZ89" s="4"/>
      <c r="FFA89" s="4"/>
      <c r="FFB89" s="4"/>
      <c r="FFC89" s="4"/>
      <c r="FFD89" s="4"/>
      <c r="FFE89" s="4"/>
      <c r="FFF89" s="4"/>
      <c r="FFG89" s="4"/>
      <c r="FFH89" s="4"/>
      <c r="FFI89" s="4"/>
      <c r="FFJ89" s="4"/>
      <c r="FFK89" s="4"/>
      <c r="FFL89" s="4"/>
      <c r="FFM89" s="4"/>
      <c r="FFN89" s="4"/>
      <c r="FFO89" s="4"/>
      <c r="FFP89" s="4"/>
      <c r="FFQ89" s="4"/>
      <c r="FFR89" s="4"/>
      <c r="FFS89" s="4"/>
      <c r="FFT89" s="4"/>
      <c r="FFU89" s="4"/>
      <c r="FFV89" s="4"/>
      <c r="FFW89" s="4"/>
      <c r="FFX89" s="4"/>
      <c r="FFY89" s="4"/>
      <c r="FFZ89" s="4"/>
      <c r="FGA89" s="4"/>
      <c r="FGB89" s="4"/>
      <c r="FGC89" s="4"/>
      <c r="FGD89" s="4"/>
      <c r="FGE89" s="4"/>
      <c r="FGF89" s="4"/>
      <c r="FGG89" s="4"/>
      <c r="FGH89" s="4"/>
      <c r="FGI89" s="4"/>
      <c r="FGJ89" s="4"/>
      <c r="FGK89" s="4"/>
      <c r="FGL89" s="4"/>
      <c r="FGM89" s="4"/>
      <c r="FGN89" s="4"/>
      <c r="FGO89" s="4"/>
      <c r="FGP89" s="4"/>
      <c r="FGQ89" s="4"/>
      <c r="FGR89" s="4"/>
      <c r="FGS89" s="4"/>
      <c r="FGT89" s="4"/>
      <c r="FGU89" s="4"/>
      <c r="FGV89" s="4"/>
      <c r="FGW89" s="4"/>
      <c r="FGX89" s="4"/>
      <c r="FGY89" s="4"/>
      <c r="FGZ89" s="4"/>
      <c r="FHA89" s="4"/>
      <c r="FHB89" s="4"/>
      <c r="FHC89" s="4"/>
      <c r="FHD89" s="4"/>
      <c r="FHE89" s="4"/>
      <c r="FHF89" s="4"/>
      <c r="FHG89" s="4"/>
      <c r="FHH89" s="4"/>
      <c r="FHI89" s="4"/>
      <c r="FHJ89" s="4"/>
      <c r="FHK89" s="4"/>
      <c r="FHL89" s="4"/>
      <c r="FHM89" s="4"/>
      <c r="FHN89" s="4"/>
      <c r="FHO89" s="4"/>
      <c r="FHP89" s="4"/>
      <c r="FHQ89" s="4"/>
      <c r="FHR89" s="4"/>
      <c r="FHS89" s="4"/>
      <c r="FHT89" s="4"/>
      <c r="FHU89" s="4"/>
      <c r="FHV89" s="4"/>
      <c r="FHW89" s="4"/>
      <c r="FHX89" s="4"/>
      <c r="FHY89" s="4"/>
      <c r="FHZ89" s="4"/>
      <c r="FIA89" s="4"/>
      <c r="FIB89" s="4"/>
      <c r="FIC89" s="4"/>
      <c r="FID89" s="4"/>
      <c r="FIE89" s="4"/>
      <c r="FIF89" s="4"/>
      <c r="FIG89" s="4"/>
      <c r="FIH89" s="4"/>
      <c r="FII89" s="4"/>
      <c r="FIJ89" s="4"/>
      <c r="FIK89" s="4"/>
      <c r="FIL89" s="4"/>
      <c r="FIM89" s="4"/>
      <c r="FIN89" s="4"/>
      <c r="FIO89" s="4"/>
      <c r="FIP89" s="4"/>
      <c r="FIQ89" s="4"/>
      <c r="FIR89" s="4"/>
      <c r="FIS89" s="4"/>
      <c r="FIT89" s="4"/>
      <c r="FIU89" s="4"/>
      <c r="FIV89" s="4"/>
      <c r="FIW89" s="4"/>
      <c r="FIX89" s="4"/>
      <c r="FIY89" s="4"/>
      <c r="FIZ89" s="4"/>
      <c r="FJA89" s="4"/>
      <c r="FJB89" s="4"/>
      <c r="FJC89" s="4"/>
      <c r="FJD89" s="4"/>
      <c r="FJE89" s="4"/>
      <c r="FJF89" s="4"/>
      <c r="FJG89" s="4"/>
      <c r="FJH89" s="4"/>
      <c r="FJI89" s="4"/>
      <c r="FJJ89" s="4"/>
      <c r="FJK89" s="4"/>
      <c r="FJL89" s="4"/>
      <c r="FJM89" s="4"/>
      <c r="FJN89" s="4"/>
      <c r="FJO89" s="4"/>
      <c r="FJP89" s="4"/>
      <c r="FJQ89" s="4"/>
      <c r="FJR89" s="4"/>
      <c r="FJS89" s="4"/>
      <c r="FJT89" s="4"/>
      <c r="FJU89" s="4"/>
      <c r="FJV89" s="4"/>
      <c r="FJW89" s="4"/>
      <c r="FJX89" s="4"/>
      <c r="FJY89" s="4"/>
      <c r="FJZ89" s="4"/>
      <c r="FKA89" s="4"/>
      <c r="FKB89" s="4"/>
      <c r="FKC89" s="4"/>
      <c r="FKD89" s="4"/>
      <c r="FKE89" s="4"/>
      <c r="FKF89" s="4"/>
      <c r="FKG89" s="4"/>
      <c r="FKH89" s="4"/>
      <c r="FKI89" s="4"/>
      <c r="FKJ89" s="4"/>
      <c r="FKK89" s="4"/>
      <c r="FKL89" s="4"/>
      <c r="FKM89" s="4"/>
      <c r="FKN89" s="4"/>
      <c r="FKO89" s="4"/>
      <c r="FKP89" s="4"/>
      <c r="FKQ89" s="4"/>
      <c r="FKR89" s="4"/>
      <c r="FKS89" s="4"/>
      <c r="FKT89" s="4"/>
      <c r="FKU89" s="4"/>
      <c r="FKV89" s="4"/>
      <c r="FKW89" s="4"/>
      <c r="FKX89" s="4"/>
      <c r="FKY89" s="4"/>
      <c r="FKZ89" s="4"/>
      <c r="FLA89" s="4"/>
      <c r="FLB89" s="4"/>
      <c r="FLC89" s="4"/>
      <c r="FLD89" s="4"/>
      <c r="FLE89" s="4"/>
      <c r="FLF89" s="4"/>
      <c r="FLG89" s="4"/>
      <c r="FLH89" s="4"/>
      <c r="FLI89" s="4"/>
      <c r="FLJ89" s="4"/>
      <c r="FLK89" s="4"/>
      <c r="FLL89" s="4"/>
      <c r="FLM89" s="4"/>
      <c r="FLN89" s="4"/>
      <c r="FLO89" s="4"/>
      <c r="FLP89" s="4"/>
      <c r="FLQ89" s="4"/>
      <c r="FLR89" s="4"/>
      <c r="FLS89" s="4"/>
      <c r="FLT89" s="4"/>
      <c r="FLU89" s="4"/>
      <c r="FLV89" s="4"/>
      <c r="FLW89" s="4"/>
      <c r="FLX89" s="4"/>
      <c r="FLY89" s="4"/>
      <c r="FLZ89" s="4"/>
      <c r="FMA89" s="4"/>
      <c r="FMB89" s="4"/>
      <c r="FMC89" s="4"/>
      <c r="FMD89" s="4"/>
      <c r="FME89" s="4"/>
      <c r="FMF89" s="4"/>
      <c r="FMG89" s="4"/>
      <c r="FMH89" s="4"/>
      <c r="FMI89" s="4"/>
      <c r="FMJ89" s="4"/>
      <c r="FMK89" s="4"/>
      <c r="FML89" s="4"/>
      <c r="FMM89" s="4"/>
      <c r="FMN89" s="4"/>
      <c r="FMO89" s="4"/>
      <c r="FMP89" s="4"/>
      <c r="FMQ89" s="4"/>
      <c r="FMR89" s="4"/>
      <c r="FMS89" s="4"/>
      <c r="FMT89" s="4"/>
      <c r="FMU89" s="4"/>
      <c r="FMV89" s="4"/>
      <c r="FMW89" s="4"/>
      <c r="FMX89" s="4"/>
      <c r="FMY89" s="4"/>
      <c r="FMZ89" s="4"/>
      <c r="FNA89" s="4"/>
      <c r="FNB89" s="4"/>
      <c r="FNC89" s="4"/>
      <c r="FND89" s="4"/>
      <c r="FNE89" s="4"/>
      <c r="FNF89" s="4"/>
      <c r="FNG89" s="4"/>
      <c r="FNH89" s="4"/>
      <c r="FNI89" s="4"/>
      <c r="FNJ89" s="4"/>
      <c r="FNK89" s="4"/>
      <c r="FNL89" s="4"/>
      <c r="FNM89" s="4"/>
      <c r="FNN89" s="4"/>
      <c r="FNO89" s="4"/>
      <c r="FNP89" s="4"/>
      <c r="FNQ89" s="4"/>
      <c r="FNR89" s="4"/>
      <c r="FNS89" s="4"/>
      <c r="FNT89" s="4"/>
      <c r="FNU89" s="4"/>
      <c r="FNV89" s="4"/>
      <c r="FNW89" s="4"/>
      <c r="FNX89" s="4"/>
      <c r="FNY89" s="4"/>
      <c r="FNZ89" s="4"/>
      <c r="FOA89" s="4"/>
      <c r="FOB89" s="4"/>
      <c r="FOC89" s="4"/>
      <c r="FOD89" s="4"/>
      <c r="FOE89" s="4"/>
      <c r="FOF89" s="4"/>
      <c r="FOG89" s="4"/>
      <c r="FOH89" s="4"/>
      <c r="FOI89" s="4"/>
      <c r="FOJ89" s="4"/>
      <c r="FOK89" s="4"/>
      <c r="FOL89" s="4"/>
      <c r="FOM89" s="4"/>
      <c r="FON89" s="4"/>
      <c r="FOO89" s="4"/>
      <c r="FOP89" s="4"/>
      <c r="FOQ89" s="4"/>
      <c r="FOR89" s="4"/>
      <c r="FOS89" s="4"/>
      <c r="FOT89" s="4"/>
      <c r="FOU89" s="4"/>
      <c r="FOV89" s="4"/>
      <c r="FOW89" s="4"/>
      <c r="FOX89" s="4"/>
      <c r="FOY89" s="4"/>
      <c r="FOZ89" s="4"/>
      <c r="FPA89" s="4"/>
      <c r="FPB89" s="4"/>
      <c r="FPC89" s="4"/>
      <c r="FPD89" s="4"/>
      <c r="FPE89" s="4"/>
      <c r="FPF89" s="4"/>
      <c r="FPG89" s="4"/>
      <c r="FPH89" s="4"/>
      <c r="FPI89" s="4"/>
      <c r="FPJ89" s="4"/>
      <c r="FPK89" s="4"/>
      <c r="FPL89" s="4"/>
      <c r="FPM89" s="4"/>
      <c r="FPN89" s="4"/>
      <c r="FPO89" s="4"/>
      <c r="FPP89" s="4"/>
      <c r="FPQ89" s="4"/>
      <c r="FPR89" s="4"/>
      <c r="FPS89" s="4"/>
      <c r="FPT89" s="4"/>
      <c r="FPU89" s="4"/>
      <c r="FPV89" s="4"/>
      <c r="FPW89" s="4"/>
      <c r="FPX89" s="4"/>
      <c r="FPY89" s="4"/>
      <c r="FPZ89" s="4"/>
      <c r="FQA89" s="4"/>
      <c r="FQB89" s="4"/>
      <c r="FQC89" s="4"/>
      <c r="FQD89" s="4"/>
      <c r="FQE89" s="4"/>
      <c r="FQF89" s="4"/>
      <c r="FQG89" s="4"/>
      <c r="FQH89" s="4"/>
      <c r="FQI89" s="4"/>
      <c r="FQJ89" s="4"/>
      <c r="FQK89" s="4"/>
      <c r="FQL89" s="4"/>
      <c r="FQM89" s="4"/>
      <c r="FQN89" s="4"/>
      <c r="FQO89" s="4"/>
      <c r="FQP89" s="4"/>
      <c r="FQQ89" s="4"/>
      <c r="FQR89" s="4"/>
      <c r="FQS89" s="4"/>
      <c r="FQT89" s="4"/>
      <c r="FQU89" s="4"/>
      <c r="FQV89" s="4"/>
      <c r="FQW89" s="4"/>
      <c r="FQX89" s="4"/>
      <c r="FQY89" s="4"/>
      <c r="FQZ89" s="4"/>
      <c r="FRA89" s="4"/>
      <c r="FRB89" s="4"/>
      <c r="FRC89" s="4"/>
      <c r="FRD89" s="4"/>
      <c r="FRE89" s="4"/>
      <c r="FRF89" s="4"/>
      <c r="FRG89" s="4"/>
      <c r="FRH89" s="4"/>
      <c r="FRI89" s="4"/>
      <c r="FRJ89" s="4"/>
      <c r="FRK89" s="4"/>
      <c r="FRL89" s="4"/>
      <c r="FRM89" s="4"/>
      <c r="FRN89" s="4"/>
      <c r="FRO89" s="4"/>
      <c r="FRP89" s="4"/>
      <c r="FRQ89" s="4"/>
      <c r="FRR89" s="4"/>
      <c r="FRS89" s="4"/>
      <c r="FRT89" s="4"/>
      <c r="FRU89" s="4"/>
      <c r="FRV89" s="4"/>
      <c r="FRW89" s="4"/>
      <c r="FRX89" s="4"/>
      <c r="FRY89" s="4"/>
      <c r="FRZ89" s="4"/>
      <c r="FSA89" s="4"/>
      <c r="FSB89" s="4"/>
      <c r="FSC89" s="4"/>
      <c r="FSD89" s="4"/>
      <c r="FSE89" s="4"/>
      <c r="FSF89" s="4"/>
      <c r="FSG89" s="4"/>
      <c r="FSH89" s="4"/>
      <c r="FSI89" s="4"/>
      <c r="FSJ89" s="4"/>
      <c r="FSK89" s="4"/>
      <c r="FSL89" s="4"/>
      <c r="FSM89" s="4"/>
      <c r="FSN89" s="4"/>
      <c r="FSO89" s="4"/>
      <c r="FSP89" s="4"/>
      <c r="FSQ89" s="4"/>
      <c r="FSR89" s="4"/>
      <c r="FSS89" s="4"/>
      <c r="FST89" s="4"/>
      <c r="FSU89" s="4"/>
      <c r="FSV89" s="4"/>
      <c r="FSW89" s="4"/>
      <c r="FSX89" s="4"/>
      <c r="FSY89" s="4"/>
      <c r="FSZ89" s="4"/>
      <c r="FTA89" s="4"/>
      <c r="FTB89" s="4"/>
      <c r="FTC89" s="4"/>
      <c r="FTD89" s="4"/>
      <c r="FTE89" s="4"/>
      <c r="FTF89" s="4"/>
      <c r="FTG89" s="4"/>
      <c r="FTH89" s="4"/>
      <c r="FTI89" s="4"/>
      <c r="FTJ89" s="4"/>
      <c r="FTK89" s="4"/>
      <c r="FTL89" s="4"/>
      <c r="FTM89" s="4"/>
      <c r="FTN89" s="4"/>
      <c r="FTO89" s="4"/>
      <c r="FTP89" s="4"/>
      <c r="FTQ89" s="4"/>
      <c r="FTR89" s="4"/>
      <c r="FTS89" s="4"/>
      <c r="FTT89" s="4"/>
      <c r="FTU89" s="4"/>
      <c r="FTV89" s="4"/>
      <c r="FTW89" s="4"/>
      <c r="FTX89" s="4"/>
      <c r="FTY89" s="4"/>
      <c r="FTZ89" s="4"/>
      <c r="FUA89" s="4"/>
      <c r="FUB89" s="4"/>
      <c r="FUC89" s="4"/>
      <c r="FUD89" s="4"/>
      <c r="FUE89" s="4"/>
      <c r="FUF89" s="4"/>
      <c r="FUG89" s="4"/>
      <c r="FUH89" s="4"/>
      <c r="FUI89" s="4"/>
      <c r="FUJ89" s="4"/>
      <c r="FUK89" s="4"/>
      <c r="FUL89" s="4"/>
      <c r="FUM89" s="4"/>
      <c r="FUN89" s="4"/>
      <c r="FUO89" s="4"/>
      <c r="FUP89" s="4"/>
      <c r="FUQ89" s="4"/>
      <c r="FUR89" s="4"/>
      <c r="FUS89" s="4"/>
    </row>
    <row r="90" spans="1:4621" s="143" customFormat="1">
      <c r="A90" s="154" t="s">
        <v>90</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47"/>
      <c r="AA90" s="147"/>
      <c r="AB90" s="147"/>
      <c r="AC90" s="148"/>
      <c r="AD90" s="142">
        <f>ROW()</f>
        <v>90</v>
      </c>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c r="AML90" s="4"/>
      <c r="AMM90" s="4"/>
      <c r="AMN90" s="4"/>
      <c r="AMO90" s="4"/>
      <c r="AMP90" s="4"/>
      <c r="AMQ90" s="4"/>
      <c r="AMR90" s="4"/>
      <c r="AMS90" s="4"/>
      <c r="AMT90" s="4"/>
      <c r="AMU90" s="4"/>
      <c r="AMV90" s="4"/>
      <c r="AMW90" s="4"/>
      <c r="AMX90" s="4"/>
      <c r="AMY90" s="4"/>
      <c r="AMZ90" s="4"/>
      <c r="ANA90" s="4"/>
      <c r="ANB90" s="4"/>
      <c r="ANC90" s="4"/>
      <c r="AND90" s="4"/>
      <c r="ANE90" s="4"/>
      <c r="ANF90" s="4"/>
      <c r="ANG90" s="4"/>
      <c r="ANH90" s="4"/>
      <c r="ANI90" s="4"/>
      <c r="ANJ90" s="4"/>
      <c r="ANK90" s="4"/>
      <c r="ANL90" s="4"/>
      <c r="ANM90" s="4"/>
      <c r="ANN90" s="4"/>
      <c r="ANO90" s="4"/>
      <c r="ANP90" s="4"/>
      <c r="ANQ90" s="4"/>
      <c r="ANR90" s="4"/>
      <c r="ANS90" s="4"/>
      <c r="ANT90" s="4"/>
      <c r="ANU90" s="4"/>
      <c r="ANV90" s="4"/>
      <c r="ANW90" s="4"/>
      <c r="ANX90" s="4"/>
      <c r="ANY90" s="4"/>
      <c r="ANZ90" s="4"/>
      <c r="AOA90" s="4"/>
      <c r="AOB90" s="4"/>
      <c r="AOC90" s="4"/>
      <c r="AOD90" s="4"/>
      <c r="AOE90" s="4"/>
      <c r="AOF90" s="4"/>
      <c r="AOG90" s="4"/>
      <c r="AOH90" s="4"/>
      <c r="AOI90" s="4"/>
      <c r="AOJ90" s="4"/>
      <c r="AOK90" s="4"/>
      <c r="AOL90" s="4"/>
      <c r="AOM90" s="4"/>
      <c r="AON90" s="4"/>
      <c r="AOO90" s="4"/>
      <c r="AOP90" s="4"/>
      <c r="AOQ90" s="4"/>
      <c r="AOR90" s="4"/>
      <c r="AOS90" s="4"/>
      <c r="AOT90" s="4"/>
      <c r="AOU90" s="4"/>
      <c r="AOV90" s="4"/>
      <c r="AOW90" s="4"/>
      <c r="AOX90" s="4"/>
      <c r="AOY90" s="4"/>
      <c r="AOZ90" s="4"/>
      <c r="APA90" s="4"/>
      <c r="APB90" s="4"/>
      <c r="APC90" s="4"/>
      <c r="APD90" s="4"/>
      <c r="APE90" s="4"/>
      <c r="APF90" s="4"/>
      <c r="APG90" s="4"/>
      <c r="APH90" s="4"/>
      <c r="API90" s="4"/>
      <c r="APJ90" s="4"/>
      <c r="APK90" s="4"/>
      <c r="APL90" s="4"/>
      <c r="APM90" s="4"/>
      <c r="APN90" s="4"/>
      <c r="APO90" s="4"/>
      <c r="APP90" s="4"/>
      <c r="APQ90" s="4"/>
      <c r="APR90" s="4"/>
      <c r="APS90" s="4"/>
      <c r="APT90" s="4"/>
      <c r="APU90" s="4"/>
      <c r="APV90" s="4"/>
      <c r="APW90" s="4"/>
      <c r="APX90" s="4"/>
      <c r="APY90" s="4"/>
      <c r="APZ90" s="4"/>
      <c r="AQA90" s="4"/>
      <c r="AQB90" s="4"/>
      <c r="AQC90" s="4"/>
      <c r="AQD90" s="4"/>
      <c r="AQE90" s="4"/>
      <c r="AQF90" s="4"/>
      <c r="AQG90" s="4"/>
      <c r="AQH90" s="4"/>
      <c r="AQI90" s="4"/>
      <c r="AQJ90" s="4"/>
      <c r="AQK90" s="4"/>
      <c r="AQL90" s="4"/>
      <c r="AQM90" s="4"/>
      <c r="AQN90" s="4"/>
      <c r="AQO90" s="4"/>
      <c r="AQP90" s="4"/>
      <c r="AQQ90" s="4"/>
      <c r="AQR90" s="4"/>
      <c r="AQS90" s="4"/>
      <c r="AQT90" s="4"/>
      <c r="AQU90" s="4"/>
      <c r="AQV90" s="4"/>
      <c r="AQW90" s="4"/>
      <c r="AQX90" s="4"/>
      <c r="AQY90" s="4"/>
      <c r="AQZ90" s="4"/>
      <c r="ARA90" s="4"/>
      <c r="ARB90" s="4"/>
      <c r="ARC90" s="4"/>
      <c r="ARD90" s="4"/>
      <c r="ARE90" s="4"/>
      <c r="ARF90" s="4"/>
      <c r="ARG90" s="4"/>
      <c r="ARH90" s="4"/>
      <c r="ARI90" s="4"/>
      <c r="ARJ90" s="4"/>
      <c r="ARK90" s="4"/>
      <c r="ARL90" s="4"/>
      <c r="ARM90" s="4"/>
      <c r="ARN90" s="4"/>
      <c r="ARO90" s="4"/>
      <c r="ARP90" s="4"/>
      <c r="ARQ90" s="4"/>
      <c r="ARR90" s="4"/>
      <c r="ARS90" s="4"/>
      <c r="ART90" s="4"/>
      <c r="ARU90" s="4"/>
      <c r="ARV90" s="4"/>
      <c r="ARW90" s="4"/>
      <c r="ARX90" s="4"/>
      <c r="ARY90" s="4"/>
      <c r="ARZ90" s="4"/>
      <c r="ASA90" s="4"/>
      <c r="ASB90" s="4"/>
      <c r="ASC90" s="4"/>
      <c r="ASD90" s="4"/>
      <c r="ASE90" s="4"/>
      <c r="ASF90" s="4"/>
      <c r="ASG90" s="4"/>
      <c r="ASH90" s="4"/>
      <c r="ASI90" s="4"/>
      <c r="ASJ90" s="4"/>
      <c r="ASK90" s="4"/>
      <c r="ASL90" s="4"/>
      <c r="ASM90" s="4"/>
      <c r="ASN90" s="4"/>
      <c r="ASO90" s="4"/>
      <c r="ASP90" s="4"/>
      <c r="ASQ90" s="4"/>
      <c r="ASR90" s="4"/>
      <c r="ASS90" s="4"/>
      <c r="AST90" s="4"/>
      <c r="ASU90" s="4"/>
      <c r="ASV90" s="4"/>
      <c r="ASW90" s="4"/>
      <c r="ASX90" s="4"/>
      <c r="ASY90" s="4"/>
      <c r="ASZ90" s="4"/>
      <c r="ATA90" s="4"/>
      <c r="ATB90" s="4"/>
      <c r="ATC90" s="4"/>
      <c r="ATD90" s="4"/>
      <c r="ATE90" s="4"/>
      <c r="ATF90" s="4"/>
      <c r="ATG90" s="4"/>
      <c r="ATH90" s="4"/>
      <c r="ATI90" s="4"/>
      <c r="ATJ90" s="4"/>
      <c r="ATK90" s="4"/>
      <c r="ATL90" s="4"/>
      <c r="ATM90" s="4"/>
      <c r="ATN90" s="4"/>
      <c r="ATO90" s="4"/>
      <c r="ATP90" s="4"/>
      <c r="ATQ90" s="4"/>
      <c r="ATR90" s="4"/>
      <c r="ATS90" s="4"/>
      <c r="ATT90" s="4"/>
      <c r="ATU90" s="4"/>
      <c r="ATV90" s="4"/>
      <c r="ATW90" s="4"/>
      <c r="ATX90" s="4"/>
      <c r="ATY90" s="4"/>
      <c r="ATZ90" s="4"/>
      <c r="AUA90" s="4"/>
      <c r="AUB90" s="4"/>
      <c r="AUC90" s="4"/>
      <c r="AUD90" s="4"/>
      <c r="AUE90" s="4"/>
      <c r="AUF90" s="4"/>
      <c r="AUG90" s="4"/>
      <c r="AUH90" s="4"/>
      <c r="AUI90" s="4"/>
      <c r="AUJ90" s="4"/>
      <c r="AUK90" s="4"/>
      <c r="AUL90" s="4"/>
      <c r="AUM90" s="4"/>
      <c r="AUN90" s="4"/>
      <c r="AUO90" s="4"/>
      <c r="AUP90" s="4"/>
      <c r="AUQ90" s="4"/>
      <c r="AUR90" s="4"/>
      <c r="AUS90" s="4"/>
      <c r="AUT90" s="4"/>
      <c r="AUU90" s="4"/>
      <c r="AUV90" s="4"/>
      <c r="AUW90" s="4"/>
      <c r="AUX90" s="4"/>
      <c r="AUY90" s="4"/>
      <c r="AUZ90" s="4"/>
      <c r="AVA90" s="4"/>
      <c r="AVB90" s="4"/>
      <c r="AVC90" s="4"/>
      <c r="AVD90" s="4"/>
      <c r="AVE90" s="4"/>
      <c r="AVF90" s="4"/>
      <c r="AVG90" s="4"/>
      <c r="AVH90" s="4"/>
      <c r="AVI90" s="4"/>
      <c r="AVJ90" s="4"/>
      <c r="AVK90" s="4"/>
      <c r="AVL90" s="4"/>
      <c r="AVM90" s="4"/>
      <c r="AVN90" s="4"/>
      <c r="AVO90" s="4"/>
      <c r="AVP90" s="4"/>
      <c r="AVQ90" s="4"/>
      <c r="AVR90" s="4"/>
      <c r="AVS90" s="4"/>
      <c r="AVT90" s="4"/>
      <c r="AVU90" s="4"/>
      <c r="AVV90" s="4"/>
      <c r="AVW90" s="4"/>
      <c r="AVX90" s="4"/>
      <c r="AVY90" s="4"/>
      <c r="AVZ90" s="4"/>
      <c r="AWA90" s="4"/>
      <c r="AWB90" s="4"/>
      <c r="AWC90" s="4"/>
      <c r="AWD90" s="4"/>
      <c r="AWE90" s="4"/>
      <c r="AWF90" s="4"/>
      <c r="AWG90" s="4"/>
      <c r="AWH90" s="4"/>
      <c r="AWI90" s="4"/>
      <c r="AWJ90" s="4"/>
      <c r="AWK90" s="4"/>
      <c r="AWL90" s="4"/>
      <c r="AWM90" s="4"/>
      <c r="AWN90" s="4"/>
      <c r="AWO90" s="4"/>
      <c r="AWP90" s="4"/>
      <c r="AWQ90" s="4"/>
      <c r="AWR90" s="4"/>
      <c r="AWS90" s="4"/>
      <c r="AWT90" s="4"/>
      <c r="AWU90" s="4"/>
      <c r="AWV90" s="4"/>
      <c r="AWW90" s="4"/>
      <c r="AWX90" s="4"/>
      <c r="AWY90" s="4"/>
      <c r="AWZ90" s="4"/>
      <c r="AXA90" s="4"/>
      <c r="AXB90" s="4"/>
      <c r="AXC90" s="4"/>
      <c r="AXD90" s="4"/>
      <c r="AXE90" s="4"/>
      <c r="AXF90" s="4"/>
      <c r="AXG90" s="4"/>
      <c r="AXH90" s="4"/>
      <c r="AXI90" s="4"/>
      <c r="AXJ90" s="4"/>
      <c r="AXK90" s="4"/>
      <c r="AXL90" s="4"/>
      <c r="AXM90" s="4"/>
      <c r="AXN90" s="4"/>
      <c r="AXO90" s="4"/>
      <c r="AXP90" s="4"/>
      <c r="AXQ90" s="4"/>
      <c r="AXR90" s="4"/>
      <c r="AXS90" s="4"/>
      <c r="AXT90" s="4"/>
      <c r="AXU90" s="4"/>
      <c r="AXV90" s="4"/>
      <c r="AXW90" s="4"/>
      <c r="AXX90" s="4"/>
      <c r="AXY90" s="4"/>
      <c r="AXZ90" s="4"/>
      <c r="AYA90" s="4"/>
      <c r="AYB90" s="4"/>
      <c r="AYC90" s="4"/>
      <c r="AYD90" s="4"/>
      <c r="AYE90" s="4"/>
      <c r="AYF90" s="4"/>
      <c r="AYG90" s="4"/>
      <c r="AYH90" s="4"/>
      <c r="AYI90" s="4"/>
      <c r="AYJ90" s="4"/>
      <c r="AYK90" s="4"/>
      <c r="AYL90" s="4"/>
      <c r="AYM90" s="4"/>
      <c r="AYN90" s="4"/>
      <c r="AYO90" s="4"/>
      <c r="AYP90" s="4"/>
      <c r="AYQ90" s="4"/>
      <c r="AYR90" s="4"/>
      <c r="AYS90" s="4"/>
      <c r="AYT90" s="4"/>
      <c r="AYU90" s="4"/>
      <c r="AYV90" s="4"/>
      <c r="AYW90" s="4"/>
      <c r="AYX90" s="4"/>
      <c r="AYY90" s="4"/>
      <c r="AYZ90" s="4"/>
      <c r="AZA90" s="4"/>
      <c r="AZB90" s="4"/>
      <c r="AZC90" s="4"/>
      <c r="AZD90" s="4"/>
      <c r="AZE90" s="4"/>
      <c r="AZF90" s="4"/>
      <c r="AZG90" s="4"/>
      <c r="AZH90" s="4"/>
      <c r="AZI90" s="4"/>
      <c r="AZJ90" s="4"/>
      <c r="AZK90" s="4"/>
      <c r="AZL90" s="4"/>
      <c r="AZM90" s="4"/>
      <c r="AZN90" s="4"/>
      <c r="AZO90" s="4"/>
      <c r="AZP90" s="4"/>
      <c r="AZQ90" s="4"/>
      <c r="AZR90" s="4"/>
      <c r="AZS90" s="4"/>
      <c r="AZT90" s="4"/>
      <c r="AZU90" s="4"/>
      <c r="AZV90" s="4"/>
      <c r="AZW90" s="4"/>
      <c r="AZX90" s="4"/>
      <c r="AZY90" s="4"/>
      <c r="AZZ90" s="4"/>
      <c r="BAA90" s="4"/>
      <c r="BAB90" s="4"/>
      <c r="BAC90" s="4"/>
      <c r="BAD90" s="4"/>
      <c r="BAE90" s="4"/>
      <c r="BAF90" s="4"/>
      <c r="BAG90" s="4"/>
      <c r="BAH90" s="4"/>
      <c r="BAI90" s="4"/>
      <c r="BAJ90" s="4"/>
      <c r="BAK90" s="4"/>
      <c r="BAL90" s="4"/>
      <c r="BAM90" s="4"/>
      <c r="BAN90" s="4"/>
      <c r="BAO90" s="4"/>
      <c r="BAP90" s="4"/>
      <c r="BAQ90" s="4"/>
      <c r="BAR90" s="4"/>
      <c r="BAS90" s="4"/>
      <c r="BAT90" s="4"/>
      <c r="BAU90" s="4"/>
      <c r="BAV90" s="4"/>
      <c r="BAW90" s="4"/>
      <c r="BAX90" s="4"/>
      <c r="BAY90" s="4"/>
      <c r="BAZ90" s="4"/>
      <c r="BBA90" s="4"/>
      <c r="BBB90" s="4"/>
      <c r="BBC90" s="4"/>
      <c r="BBD90" s="4"/>
      <c r="BBE90" s="4"/>
      <c r="BBF90" s="4"/>
      <c r="BBG90" s="4"/>
      <c r="BBH90" s="4"/>
      <c r="BBI90" s="4"/>
      <c r="BBJ90" s="4"/>
      <c r="BBK90" s="4"/>
      <c r="BBL90" s="4"/>
      <c r="BBM90" s="4"/>
      <c r="BBN90" s="4"/>
      <c r="BBO90" s="4"/>
      <c r="BBP90" s="4"/>
      <c r="BBQ90" s="4"/>
      <c r="BBR90" s="4"/>
      <c r="BBS90" s="4"/>
      <c r="BBT90" s="4"/>
      <c r="BBU90" s="4"/>
      <c r="BBV90" s="4"/>
      <c r="BBW90" s="4"/>
      <c r="BBX90" s="4"/>
      <c r="BBY90" s="4"/>
      <c r="BBZ90" s="4"/>
      <c r="BCA90" s="4"/>
      <c r="BCB90" s="4"/>
      <c r="BCC90" s="4"/>
      <c r="BCD90" s="4"/>
      <c r="BCE90" s="4"/>
      <c r="BCF90" s="4"/>
      <c r="BCG90" s="4"/>
      <c r="BCH90" s="4"/>
      <c r="BCI90" s="4"/>
      <c r="BCJ90" s="4"/>
      <c r="BCK90" s="4"/>
      <c r="BCL90" s="4"/>
      <c r="BCM90" s="4"/>
      <c r="BCN90" s="4"/>
      <c r="BCO90" s="4"/>
      <c r="BCP90" s="4"/>
      <c r="BCQ90" s="4"/>
      <c r="BCR90" s="4"/>
      <c r="BCS90" s="4"/>
      <c r="BCT90" s="4"/>
      <c r="BCU90" s="4"/>
      <c r="BCV90" s="4"/>
      <c r="BCW90" s="4"/>
      <c r="BCX90" s="4"/>
      <c r="BCY90" s="4"/>
      <c r="BCZ90" s="4"/>
      <c r="BDA90" s="4"/>
      <c r="BDB90" s="4"/>
      <c r="BDC90" s="4"/>
      <c r="BDD90" s="4"/>
      <c r="BDE90" s="4"/>
      <c r="BDF90" s="4"/>
      <c r="BDG90" s="4"/>
      <c r="BDH90" s="4"/>
      <c r="BDI90" s="4"/>
      <c r="BDJ90" s="4"/>
      <c r="BDK90" s="4"/>
      <c r="BDL90" s="4"/>
      <c r="BDM90" s="4"/>
      <c r="BDN90" s="4"/>
      <c r="BDO90" s="4"/>
      <c r="BDP90" s="4"/>
      <c r="BDQ90" s="4"/>
      <c r="BDR90" s="4"/>
      <c r="BDS90" s="4"/>
      <c r="BDT90" s="4"/>
      <c r="BDU90" s="4"/>
      <c r="BDV90" s="4"/>
      <c r="BDW90" s="4"/>
      <c r="BDX90" s="4"/>
      <c r="BDY90" s="4"/>
      <c r="BDZ90" s="4"/>
      <c r="BEA90" s="4"/>
      <c r="BEB90" s="4"/>
      <c r="BEC90" s="4"/>
      <c r="BED90" s="4"/>
      <c r="BEE90" s="4"/>
      <c r="BEF90" s="4"/>
      <c r="BEG90" s="4"/>
      <c r="BEH90" s="4"/>
      <c r="BEI90" s="4"/>
      <c r="BEJ90" s="4"/>
      <c r="BEK90" s="4"/>
      <c r="BEL90" s="4"/>
      <c r="BEM90" s="4"/>
      <c r="BEN90" s="4"/>
      <c r="BEO90" s="4"/>
      <c r="BEP90" s="4"/>
      <c r="BEQ90" s="4"/>
      <c r="BER90" s="4"/>
      <c r="BES90" s="4"/>
      <c r="BET90" s="4"/>
      <c r="BEU90" s="4"/>
      <c r="BEV90" s="4"/>
      <c r="BEW90" s="4"/>
      <c r="BEX90" s="4"/>
      <c r="BEY90" s="4"/>
      <c r="BEZ90" s="4"/>
      <c r="BFA90" s="4"/>
      <c r="BFB90" s="4"/>
      <c r="BFC90" s="4"/>
      <c r="BFD90" s="4"/>
      <c r="BFE90" s="4"/>
      <c r="BFF90" s="4"/>
      <c r="BFG90" s="4"/>
      <c r="BFH90" s="4"/>
      <c r="BFI90" s="4"/>
      <c r="BFJ90" s="4"/>
      <c r="BFK90" s="4"/>
      <c r="BFL90" s="4"/>
      <c r="BFM90" s="4"/>
      <c r="BFN90" s="4"/>
      <c r="BFO90" s="4"/>
      <c r="BFP90" s="4"/>
      <c r="BFQ90" s="4"/>
      <c r="BFR90" s="4"/>
      <c r="BFS90" s="4"/>
      <c r="BFT90" s="4"/>
      <c r="BFU90" s="4"/>
      <c r="BFV90" s="4"/>
      <c r="BFW90" s="4"/>
      <c r="BFX90" s="4"/>
      <c r="BFY90" s="4"/>
      <c r="BFZ90" s="4"/>
      <c r="BGA90" s="4"/>
      <c r="BGB90" s="4"/>
      <c r="BGC90" s="4"/>
      <c r="BGD90" s="4"/>
      <c r="BGE90" s="4"/>
      <c r="BGF90" s="4"/>
      <c r="BGG90" s="4"/>
      <c r="BGH90" s="4"/>
      <c r="BGI90" s="4"/>
      <c r="BGJ90" s="4"/>
      <c r="BGK90" s="4"/>
      <c r="BGL90" s="4"/>
      <c r="BGM90" s="4"/>
      <c r="BGN90" s="4"/>
      <c r="BGO90" s="4"/>
      <c r="BGP90" s="4"/>
      <c r="BGQ90" s="4"/>
      <c r="BGR90" s="4"/>
      <c r="BGS90" s="4"/>
      <c r="BGT90" s="4"/>
      <c r="BGU90" s="4"/>
      <c r="BGV90" s="4"/>
      <c r="BGW90" s="4"/>
      <c r="BGX90" s="4"/>
      <c r="BGY90" s="4"/>
      <c r="BGZ90" s="4"/>
      <c r="BHA90" s="4"/>
      <c r="BHB90" s="4"/>
      <c r="BHC90" s="4"/>
      <c r="BHD90" s="4"/>
      <c r="BHE90" s="4"/>
      <c r="BHF90" s="4"/>
      <c r="BHG90" s="4"/>
      <c r="BHH90" s="4"/>
      <c r="BHI90" s="4"/>
      <c r="BHJ90" s="4"/>
      <c r="BHK90" s="4"/>
      <c r="BHL90" s="4"/>
      <c r="BHM90" s="4"/>
      <c r="BHN90" s="4"/>
      <c r="BHO90" s="4"/>
      <c r="BHP90" s="4"/>
      <c r="BHQ90" s="4"/>
      <c r="BHR90" s="4"/>
      <c r="BHS90" s="4"/>
      <c r="BHT90" s="4"/>
      <c r="BHU90" s="4"/>
      <c r="BHV90" s="4"/>
      <c r="BHW90" s="4"/>
      <c r="BHX90" s="4"/>
      <c r="BHY90" s="4"/>
      <c r="BHZ90" s="4"/>
      <c r="BIA90" s="4"/>
      <c r="BIB90" s="4"/>
      <c r="BIC90" s="4"/>
      <c r="BID90" s="4"/>
      <c r="BIE90" s="4"/>
      <c r="BIF90" s="4"/>
      <c r="BIG90" s="4"/>
      <c r="BIH90" s="4"/>
      <c r="BII90" s="4"/>
      <c r="BIJ90" s="4"/>
      <c r="BIK90" s="4"/>
      <c r="BIL90" s="4"/>
      <c r="BIM90" s="4"/>
      <c r="BIN90" s="4"/>
      <c r="BIO90" s="4"/>
      <c r="BIP90" s="4"/>
      <c r="BIQ90" s="4"/>
      <c r="BIR90" s="4"/>
      <c r="BIS90" s="4"/>
      <c r="BIT90" s="4"/>
      <c r="BIU90" s="4"/>
      <c r="BIV90" s="4"/>
      <c r="BIW90" s="4"/>
      <c r="BIX90" s="4"/>
      <c r="BIY90" s="4"/>
      <c r="BIZ90" s="4"/>
      <c r="BJA90" s="4"/>
      <c r="BJB90" s="4"/>
      <c r="BJC90" s="4"/>
      <c r="BJD90" s="4"/>
      <c r="BJE90" s="4"/>
      <c r="BJF90" s="4"/>
      <c r="BJG90" s="4"/>
      <c r="BJH90" s="4"/>
      <c r="BJI90" s="4"/>
      <c r="BJJ90" s="4"/>
      <c r="BJK90" s="4"/>
      <c r="BJL90" s="4"/>
      <c r="BJM90" s="4"/>
      <c r="BJN90" s="4"/>
      <c r="BJO90" s="4"/>
      <c r="BJP90" s="4"/>
      <c r="BJQ90" s="4"/>
      <c r="BJR90" s="4"/>
      <c r="BJS90" s="4"/>
      <c r="BJT90" s="4"/>
      <c r="BJU90" s="4"/>
      <c r="BJV90" s="4"/>
      <c r="BJW90" s="4"/>
      <c r="BJX90" s="4"/>
      <c r="BJY90" s="4"/>
      <c r="BJZ90" s="4"/>
      <c r="BKA90" s="4"/>
      <c r="BKB90" s="4"/>
      <c r="BKC90" s="4"/>
      <c r="BKD90" s="4"/>
      <c r="BKE90" s="4"/>
      <c r="BKF90" s="4"/>
      <c r="BKG90" s="4"/>
      <c r="BKH90" s="4"/>
      <c r="BKI90" s="4"/>
      <c r="BKJ90" s="4"/>
      <c r="BKK90" s="4"/>
      <c r="BKL90" s="4"/>
      <c r="BKM90" s="4"/>
      <c r="BKN90" s="4"/>
      <c r="BKO90" s="4"/>
      <c r="BKP90" s="4"/>
      <c r="BKQ90" s="4"/>
      <c r="BKR90" s="4"/>
      <c r="BKS90" s="4"/>
      <c r="BKT90" s="4"/>
      <c r="BKU90" s="4"/>
      <c r="BKV90" s="4"/>
      <c r="BKW90" s="4"/>
      <c r="BKX90" s="4"/>
      <c r="BKY90" s="4"/>
      <c r="BKZ90" s="4"/>
      <c r="BLA90" s="4"/>
      <c r="BLB90" s="4"/>
      <c r="BLC90" s="4"/>
      <c r="BLD90" s="4"/>
      <c r="BLE90" s="4"/>
      <c r="BLF90" s="4"/>
      <c r="BLG90" s="4"/>
      <c r="BLH90" s="4"/>
      <c r="BLI90" s="4"/>
      <c r="BLJ90" s="4"/>
      <c r="BLK90" s="4"/>
      <c r="BLL90" s="4"/>
      <c r="BLM90" s="4"/>
      <c r="BLN90" s="4"/>
      <c r="BLO90" s="4"/>
      <c r="BLP90" s="4"/>
      <c r="BLQ90" s="4"/>
      <c r="BLR90" s="4"/>
      <c r="BLS90" s="4"/>
      <c r="BLT90" s="4"/>
      <c r="BLU90" s="4"/>
      <c r="BLV90" s="4"/>
      <c r="BLW90" s="4"/>
      <c r="BLX90" s="4"/>
      <c r="BLY90" s="4"/>
      <c r="BLZ90" s="4"/>
      <c r="BMA90" s="4"/>
      <c r="BMB90" s="4"/>
      <c r="BMC90" s="4"/>
      <c r="BMD90" s="4"/>
      <c r="BME90" s="4"/>
      <c r="BMF90" s="4"/>
      <c r="BMG90" s="4"/>
      <c r="BMH90" s="4"/>
      <c r="BMI90" s="4"/>
      <c r="BMJ90" s="4"/>
      <c r="BMK90" s="4"/>
      <c r="BML90" s="4"/>
      <c r="BMM90" s="4"/>
      <c r="BMN90" s="4"/>
      <c r="BMO90" s="4"/>
      <c r="BMP90" s="4"/>
      <c r="BMQ90" s="4"/>
      <c r="BMR90" s="4"/>
      <c r="BMS90" s="4"/>
      <c r="BMT90" s="4"/>
      <c r="BMU90" s="4"/>
      <c r="BMV90" s="4"/>
      <c r="BMW90" s="4"/>
      <c r="BMX90" s="4"/>
      <c r="BMY90" s="4"/>
      <c r="BMZ90" s="4"/>
      <c r="BNA90" s="4"/>
      <c r="BNB90" s="4"/>
      <c r="BNC90" s="4"/>
      <c r="BND90" s="4"/>
      <c r="BNE90" s="4"/>
      <c r="BNF90" s="4"/>
      <c r="BNG90" s="4"/>
      <c r="BNH90" s="4"/>
      <c r="BNI90" s="4"/>
      <c r="BNJ90" s="4"/>
      <c r="BNK90" s="4"/>
      <c r="BNL90" s="4"/>
      <c r="BNM90" s="4"/>
      <c r="BNN90" s="4"/>
      <c r="BNO90" s="4"/>
      <c r="BNP90" s="4"/>
      <c r="BNQ90" s="4"/>
      <c r="BNR90" s="4"/>
      <c r="BNS90" s="4"/>
      <c r="BNT90" s="4"/>
      <c r="BNU90" s="4"/>
      <c r="BNV90" s="4"/>
      <c r="BNW90" s="4"/>
      <c r="BNX90" s="4"/>
      <c r="BNY90" s="4"/>
      <c r="BNZ90" s="4"/>
      <c r="BOA90" s="4"/>
      <c r="BOB90" s="4"/>
      <c r="BOC90" s="4"/>
      <c r="BOD90" s="4"/>
      <c r="BOE90" s="4"/>
      <c r="BOF90" s="4"/>
      <c r="BOG90" s="4"/>
      <c r="BOH90" s="4"/>
      <c r="BOI90" s="4"/>
      <c r="BOJ90" s="4"/>
      <c r="BOK90" s="4"/>
      <c r="BOL90" s="4"/>
      <c r="BOM90" s="4"/>
      <c r="BON90" s="4"/>
      <c r="BOO90" s="4"/>
      <c r="BOP90" s="4"/>
      <c r="BOQ90" s="4"/>
      <c r="BOR90" s="4"/>
      <c r="BOS90" s="4"/>
      <c r="BOT90" s="4"/>
      <c r="BOU90" s="4"/>
      <c r="BOV90" s="4"/>
      <c r="BOW90" s="4"/>
      <c r="BOX90" s="4"/>
      <c r="BOY90" s="4"/>
      <c r="BOZ90" s="4"/>
      <c r="BPA90" s="4"/>
      <c r="BPB90" s="4"/>
      <c r="BPC90" s="4"/>
      <c r="BPD90" s="4"/>
      <c r="BPE90" s="4"/>
      <c r="BPF90" s="4"/>
      <c r="BPG90" s="4"/>
      <c r="BPH90" s="4"/>
      <c r="BPI90" s="4"/>
      <c r="BPJ90" s="4"/>
      <c r="BPK90" s="4"/>
      <c r="BPL90" s="4"/>
      <c r="BPM90" s="4"/>
      <c r="BPN90" s="4"/>
      <c r="BPO90" s="4"/>
      <c r="BPP90" s="4"/>
      <c r="BPQ90" s="4"/>
      <c r="BPR90" s="4"/>
      <c r="BPS90" s="4"/>
      <c r="BPT90" s="4"/>
      <c r="BPU90" s="4"/>
      <c r="BPV90" s="4"/>
      <c r="BPW90" s="4"/>
      <c r="BPX90" s="4"/>
      <c r="BPY90" s="4"/>
      <c r="BPZ90" s="4"/>
      <c r="BQA90" s="4"/>
      <c r="BQB90" s="4"/>
      <c r="BQC90" s="4"/>
      <c r="BQD90" s="4"/>
      <c r="BQE90" s="4"/>
      <c r="BQF90" s="4"/>
      <c r="BQG90" s="4"/>
      <c r="BQH90" s="4"/>
      <c r="BQI90" s="4"/>
      <c r="BQJ90" s="4"/>
      <c r="BQK90" s="4"/>
      <c r="BQL90" s="4"/>
      <c r="BQM90" s="4"/>
      <c r="BQN90" s="4"/>
      <c r="BQO90" s="4"/>
      <c r="BQP90" s="4"/>
      <c r="BQQ90" s="4"/>
      <c r="BQR90" s="4"/>
      <c r="BQS90" s="4"/>
      <c r="BQT90" s="4"/>
      <c r="BQU90" s="4"/>
      <c r="BQV90" s="4"/>
      <c r="BQW90" s="4"/>
      <c r="BQX90" s="4"/>
      <c r="BQY90" s="4"/>
      <c r="BQZ90" s="4"/>
      <c r="BRA90" s="4"/>
      <c r="BRB90" s="4"/>
      <c r="BRC90" s="4"/>
      <c r="BRD90" s="4"/>
      <c r="BRE90" s="4"/>
      <c r="BRF90" s="4"/>
      <c r="BRG90" s="4"/>
      <c r="BRH90" s="4"/>
      <c r="BRI90" s="4"/>
      <c r="BRJ90" s="4"/>
      <c r="BRK90" s="4"/>
      <c r="BRL90" s="4"/>
      <c r="BRM90" s="4"/>
      <c r="BRN90" s="4"/>
      <c r="BRO90" s="4"/>
      <c r="BRP90" s="4"/>
      <c r="BRQ90" s="4"/>
      <c r="BRR90" s="4"/>
      <c r="BRS90" s="4"/>
      <c r="BRT90" s="4"/>
      <c r="BRU90" s="4"/>
      <c r="BRV90" s="4"/>
      <c r="BRW90" s="4"/>
      <c r="BRX90" s="4"/>
      <c r="BRY90" s="4"/>
      <c r="BRZ90" s="4"/>
      <c r="BSA90" s="4"/>
      <c r="BSB90" s="4"/>
      <c r="BSC90" s="4"/>
      <c r="BSD90" s="4"/>
      <c r="BSE90" s="4"/>
      <c r="BSF90" s="4"/>
      <c r="BSG90" s="4"/>
      <c r="BSH90" s="4"/>
      <c r="BSI90" s="4"/>
      <c r="BSJ90" s="4"/>
      <c r="BSK90" s="4"/>
      <c r="BSL90" s="4"/>
      <c r="BSM90" s="4"/>
      <c r="BSN90" s="4"/>
      <c r="BSO90" s="4"/>
      <c r="BSP90" s="4"/>
      <c r="BSQ90" s="4"/>
      <c r="BSR90" s="4"/>
      <c r="BSS90" s="4"/>
      <c r="BST90" s="4"/>
      <c r="BSU90" s="4"/>
      <c r="BSV90" s="4"/>
      <c r="BSW90" s="4"/>
      <c r="BSX90" s="4"/>
      <c r="BSY90" s="4"/>
      <c r="BSZ90" s="4"/>
      <c r="BTA90" s="4"/>
      <c r="BTB90" s="4"/>
      <c r="BTC90" s="4"/>
      <c r="BTD90" s="4"/>
      <c r="BTE90" s="4"/>
      <c r="BTF90" s="4"/>
      <c r="BTG90" s="4"/>
      <c r="BTH90" s="4"/>
      <c r="BTI90" s="4"/>
      <c r="BTJ90" s="4"/>
      <c r="BTK90" s="4"/>
      <c r="BTL90" s="4"/>
      <c r="BTM90" s="4"/>
      <c r="BTN90" s="4"/>
      <c r="BTO90" s="4"/>
      <c r="BTP90" s="4"/>
      <c r="BTQ90" s="4"/>
      <c r="BTR90" s="4"/>
      <c r="BTS90" s="4"/>
      <c r="BTT90" s="4"/>
      <c r="BTU90" s="4"/>
      <c r="BTV90" s="4"/>
      <c r="BTW90" s="4"/>
      <c r="BTX90" s="4"/>
      <c r="BTY90" s="4"/>
      <c r="BTZ90" s="4"/>
      <c r="BUA90" s="4"/>
      <c r="BUB90" s="4"/>
      <c r="BUC90" s="4"/>
      <c r="BUD90" s="4"/>
      <c r="BUE90" s="4"/>
      <c r="BUF90" s="4"/>
      <c r="BUG90" s="4"/>
      <c r="BUH90" s="4"/>
      <c r="BUI90" s="4"/>
      <c r="BUJ90" s="4"/>
      <c r="BUK90" s="4"/>
      <c r="BUL90" s="4"/>
      <c r="BUM90" s="4"/>
      <c r="BUN90" s="4"/>
      <c r="BUO90" s="4"/>
      <c r="BUP90" s="4"/>
      <c r="BUQ90" s="4"/>
      <c r="BUR90" s="4"/>
      <c r="BUS90" s="4"/>
      <c r="BUT90" s="4"/>
      <c r="BUU90" s="4"/>
      <c r="BUV90" s="4"/>
      <c r="BUW90" s="4"/>
      <c r="BUX90" s="4"/>
      <c r="BUY90" s="4"/>
      <c r="BUZ90" s="4"/>
      <c r="BVA90" s="4"/>
      <c r="BVB90" s="4"/>
      <c r="BVC90" s="4"/>
      <c r="BVD90" s="4"/>
      <c r="BVE90" s="4"/>
      <c r="BVF90" s="4"/>
      <c r="BVG90" s="4"/>
      <c r="BVH90" s="4"/>
      <c r="BVI90" s="4"/>
      <c r="BVJ90" s="4"/>
      <c r="BVK90" s="4"/>
      <c r="BVL90" s="4"/>
      <c r="BVM90" s="4"/>
      <c r="BVN90" s="4"/>
      <c r="BVO90" s="4"/>
      <c r="BVP90" s="4"/>
      <c r="BVQ90" s="4"/>
      <c r="BVR90" s="4"/>
      <c r="BVS90" s="4"/>
      <c r="BVT90" s="4"/>
      <c r="BVU90" s="4"/>
      <c r="BVV90" s="4"/>
      <c r="BVW90" s="4"/>
      <c r="BVX90" s="4"/>
      <c r="BVY90" s="4"/>
      <c r="BVZ90" s="4"/>
      <c r="BWA90" s="4"/>
      <c r="BWB90" s="4"/>
      <c r="BWC90" s="4"/>
      <c r="BWD90" s="4"/>
      <c r="BWE90" s="4"/>
      <c r="BWF90" s="4"/>
      <c r="BWG90" s="4"/>
      <c r="BWH90" s="4"/>
      <c r="BWI90" s="4"/>
      <c r="BWJ90" s="4"/>
      <c r="BWK90" s="4"/>
      <c r="BWL90" s="4"/>
      <c r="BWM90" s="4"/>
      <c r="BWN90" s="4"/>
      <c r="BWO90" s="4"/>
      <c r="BWP90" s="4"/>
      <c r="BWQ90" s="4"/>
      <c r="BWR90" s="4"/>
      <c r="BWS90" s="4"/>
      <c r="BWT90" s="4"/>
      <c r="BWU90" s="4"/>
      <c r="BWV90" s="4"/>
      <c r="BWW90" s="4"/>
      <c r="BWX90" s="4"/>
      <c r="BWY90" s="4"/>
      <c r="BWZ90" s="4"/>
      <c r="BXA90" s="4"/>
      <c r="BXB90" s="4"/>
      <c r="BXC90" s="4"/>
      <c r="BXD90" s="4"/>
      <c r="BXE90" s="4"/>
      <c r="BXF90" s="4"/>
      <c r="BXG90" s="4"/>
      <c r="BXH90" s="4"/>
      <c r="BXI90" s="4"/>
      <c r="BXJ90" s="4"/>
      <c r="BXK90" s="4"/>
      <c r="BXL90" s="4"/>
      <c r="BXM90" s="4"/>
      <c r="BXN90" s="4"/>
      <c r="BXO90" s="4"/>
      <c r="BXP90" s="4"/>
      <c r="BXQ90" s="4"/>
      <c r="BXR90" s="4"/>
      <c r="BXS90" s="4"/>
      <c r="BXT90" s="4"/>
      <c r="BXU90" s="4"/>
      <c r="BXV90" s="4"/>
      <c r="BXW90" s="4"/>
      <c r="BXX90" s="4"/>
      <c r="BXY90" s="4"/>
      <c r="BXZ90" s="4"/>
      <c r="BYA90" s="4"/>
      <c r="BYB90" s="4"/>
      <c r="BYC90" s="4"/>
      <c r="BYD90" s="4"/>
      <c r="BYE90" s="4"/>
      <c r="BYF90" s="4"/>
      <c r="BYG90" s="4"/>
      <c r="BYH90" s="4"/>
      <c r="BYI90" s="4"/>
      <c r="BYJ90" s="4"/>
      <c r="BYK90" s="4"/>
      <c r="BYL90" s="4"/>
      <c r="BYM90" s="4"/>
      <c r="BYN90" s="4"/>
      <c r="BYO90" s="4"/>
      <c r="BYP90" s="4"/>
      <c r="BYQ90" s="4"/>
      <c r="BYR90" s="4"/>
      <c r="BYS90" s="4"/>
      <c r="BYT90" s="4"/>
      <c r="BYU90" s="4"/>
      <c r="BYV90" s="4"/>
      <c r="BYW90" s="4"/>
      <c r="BYX90" s="4"/>
      <c r="BYY90" s="4"/>
      <c r="BYZ90" s="4"/>
      <c r="BZA90" s="4"/>
      <c r="BZB90" s="4"/>
      <c r="BZC90" s="4"/>
      <c r="BZD90" s="4"/>
      <c r="BZE90" s="4"/>
      <c r="BZF90" s="4"/>
      <c r="BZG90" s="4"/>
      <c r="BZH90" s="4"/>
      <c r="BZI90" s="4"/>
      <c r="BZJ90" s="4"/>
      <c r="BZK90" s="4"/>
      <c r="BZL90" s="4"/>
      <c r="BZM90" s="4"/>
      <c r="BZN90" s="4"/>
      <c r="BZO90" s="4"/>
      <c r="BZP90" s="4"/>
      <c r="BZQ90" s="4"/>
      <c r="BZR90" s="4"/>
      <c r="BZS90" s="4"/>
      <c r="BZT90" s="4"/>
      <c r="BZU90" s="4"/>
      <c r="BZV90" s="4"/>
      <c r="BZW90" s="4"/>
      <c r="BZX90" s="4"/>
      <c r="BZY90" s="4"/>
      <c r="BZZ90" s="4"/>
      <c r="CAA90" s="4"/>
      <c r="CAB90" s="4"/>
      <c r="CAC90" s="4"/>
      <c r="CAD90" s="4"/>
      <c r="CAE90" s="4"/>
      <c r="CAF90" s="4"/>
      <c r="CAG90" s="4"/>
      <c r="CAH90" s="4"/>
      <c r="CAI90" s="4"/>
      <c r="CAJ90" s="4"/>
      <c r="CAK90" s="4"/>
      <c r="CAL90" s="4"/>
      <c r="CAM90" s="4"/>
      <c r="CAN90" s="4"/>
      <c r="CAO90" s="4"/>
      <c r="CAP90" s="4"/>
      <c r="CAQ90" s="4"/>
      <c r="CAR90" s="4"/>
      <c r="CAS90" s="4"/>
      <c r="CAT90" s="4"/>
      <c r="CAU90" s="4"/>
      <c r="CAV90" s="4"/>
      <c r="CAW90" s="4"/>
      <c r="CAX90" s="4"/>
      <c r="CAY90" s="4"/>
      <c r="CAZ90" s="4"/>
      <c r="CBA90" s="4"/>
      <c r="CBB90" s="4"/>
      <c r="CBC90" s="4"/>
      <c r="CBD90" s="4"/>
      <c r="CBE90" s="4"/>
      <c r="CBF90" s="4"/>
      <c r="CBG90" s="4"/>
      <c r="CBH90" s="4"/>
      <c r="CBI90" s="4"/>
      <c r="CBJ90" s="4"/>
      <c r="CBK90" s="4"/>
      <c r="CBL90" s="4"/>
      <c r="CBM90" s="4"/>
      <c r="CBN90" s="4"/>
      <c r="CBO90" s="4"/>
      <c r="CBP90" s="4"/>
      <c r="CBQ90" s="4"/>
      <c r="CBR90" s="4"/>
      <c r="CBS90" s="4"/>
      <c r="CBT90" s="4"/>
      <c r="CBU90" s="4"/>
      <c r="CBV90" s="4"/>
      <c r="CBW90" s="4"/>
      <c r="CBX90" s="4"/>
      <c r="CBY90" s="4"/>
      <c r="CBZ90" s="4"/>
      <c r="CCA90" s="4"/>
      <c r="CCB90" s="4"/>
      <c r="CCC90" s="4"/>
      <c r="CCD90" s="4"/>
      <c r="CCE90" s="4"/>
      <c r="CCF90" s="4"/>
      <c r="CCG90" s="4"/>
      <c r="CCH90" s="4"/>
      <c r="CCI90" s="4"/>
      <c r="CCJ90" s="4"/>
      <c r="CCK90" s="4"/>
      <c r="CCL90" s="4"/>
      <c r="CCM90" s="4"/>
      <c r="CCN90" s="4"/>
      <c r="CCO90" s="4"/>
      <c r="CCP90" s="4"/>
      <c r="CCQ90" s="4"/>
      <c r="CCR90" s="4"/>
      <c r="CCS90" s="4"/>
      <c r="CCT90" s="4"/>
      <c r="CCU90" s="4"/>
      <c r="CCV90" s="4"/>
      <c r="CCW90" s="4"/>
      <c r="CCX90" s="4"/>
      <c r="CCY90" s="4"/>
      <c r="CCZ90" s="4"/>
      <c r="CDA90" s="4"/>
      <c r="CDB90" s="4"/>
      <c r="CDC90" s="4"/>
      <c r="CDD90" s="4"/>
      <c r="CDE90" s="4"/>
      <c r="CDF90" s="4"/>
      <c r="CDG90" s="4"/>
      <c r="CDH90" s="4"/>
      <c r="CDI90" s="4"/>
      <c r="CDJ90" s="4"/>
      <c r="CDK90" s="4"/>
      <c r="CDL90" s="4"/>
      <c r="CDM90" s="4"/>
      <c r="CDN90" s="4"/>
      <c r="CDO90" s="4"/>
      <c r="CDP90" s="4"/>
      <c r="CDQ90" s="4"/>
      <c r="CDR90" s="4"/>
      <c r="CDS90" s="4"/>
      <c r="CDT90" s="4"/>
      <c r="CDU90" s="4"/>
      <c r="CDV90" s="4"/>
      <c r="CDW90" s="4"/>
      <c r="CDX90" s="4"/>
      <c r="CDY90" s="4"/>
      <c r="CDZ90" s="4"/>
      <c r="CEA90" s="4"/>
      <c r="CEB90" s="4"/>
      <c r="CEC90" s="4"/>
      <c r="CED90" s="4"/>
      <c r="CEE90" s="4"/>
      <c r="CEF90" s="4"/>
      <c r="CEG90" s="4"/>
      <c r="CEH90" s="4"/>
      <c r="CEI90" s="4"/>
      <c r="CEJ90" s="4"/>
      <c r="CEK90" s="4"/>
      <c r="CEL90" s="4"/>
      <c r="CEM90" s="4"/>
      <c r="CEN90" s="4"/>
      <c r="CEO90" s="4"/>
      <c r="CEP90" s="4"/>
      <c r="CEQ90" s="4"/>
      <c r="CER90" s="4"/>
      <c r="CES90" s="4"/>
      <c r="CET90" s="4"/>
      <c r="CEU90" s="4"/>
      <c r="CEV90" s="4"/>
      <c r="CEW90" s="4"/>
      <c r="CEX90" s="4"/>
      <c r="CEY90" s="4"/>
      <c r="CEZ90" s="4"/>
      <c r="CFA90" s="4"/>
      <c r="CFB90" s="4"/>
      <c r="CFC90" s="4"/>
      <c r="CFD90" s="4"/>
      <c r="CFE90" s="4"/>
      <c r="CFF90" s="4"/>
      <c r="CFG90" s="4"/>
      <c r="CFH90" s="4"/>
      <c r="CFI90" s="4"/>
      <c r="CFJ90" s="4"/>
      <c r="CFK90" s="4"/>
      <c r="CFL90" s="4"/>
      <c r="CFM90" s="4"/>
      <c r="CFN90" s="4"/>
      <c r="CFO90" s="4"/>
      <c r="CFP90" s="4"/>
      <c r="CFQ90" s="4"/>
      <c r="CFR90" s="4"/>
      <c r="CFS90" s="4"/>
      <c r="CFT90" s="4"/>
      <c r="CFU90" s="4"/>
      <c r="CFV90" s="4"/>
      <c r="CFW90" s="4"/>
      <c r="CFX90" s="4"/>
      <c r="CFY90" s="4"/>
      <c r="CFZ90" s="4"/>
      <c r="CGA90" s="4"/>
      <c r="CGB90" s="4"/>
      <c r="CGC90" s="4"/>
      <c r="CGD90" s="4"/>
      <c r="CGE90" s="4"/>
      <c r="CGF90" s="4"/>
      <c r="CGG90" s="4"/>
      <c r="CGH90" s="4"/>
      <c r="CGI90" s="4"/>
      <c r="CGJ90" s="4"/>
      <c r="CGK90" s="4"/>
      <c r="CGL90" s="4"/>
      <c r="CGM90" s="4"/>
      <c r="CGN90" s="4"/>
      <c r="CGO90" s="4"/>
      <c r="CGP90" s="4"/>
      <c r="CGQ90" s="4"/>
      <c r="CGR90" s="4"/>
      <c r="CGS90" s="4"/>
      <c r="CGT90" s="4"/>
      <c r="CGU90" s="4"/>
      <c r="CGV90" s="4"/>
      <c r="CGW90" s="4"/>
      <c r="CGX90" s="4"/>
      <c r="CGY90" s="4"/>
      <c r="CGZ90" s="4"/>
      <c r="CHA90" s="4"/>
      <c r="CHB90" s="4"/>
      <c r="CHC90" s="4"/>
      <c r="CHD90" s="4"/>
      <c r="CHE90" s="4"/>
      <c r="CHF90" s="4"/>
      <c r="CHG90" s="4"/>
      <c r="CHH90" s="4"/>
      <c r="CHI90" s="4"/>
      <c r="CHJ90" s="4"/>
      <c r="CHK90" s="4"/>
      <c r="CHL90" s="4"/>
      <c r="CHM90" s="4"/>
      <c r="CHN90" s="4"/>
      <c r="CHO90" s="4"/>
      <c r="CHP90" s="4"/>
      <c r="CHQ90" s="4"/>
      <c r="CHR90" s="4"/>
      <c r="CHS90" s="4"/>
      <c r="CHT90" s="4"/>
      <c r="CHU90" s="4"/>
      <c r="CHV90" s="4"/>
      <c r="CHW90" s="4"/>
      <c r="CHX90" s="4"/>
      <c r="CHY90" s="4"/>
      <c r="CHZ90" s="4"/>
      <c r="CIA90" s="4"/>
      <c r="CIB90" s="4"/>
      <c r="CIC90" s="4"/>
      <c r="CID90" s="4"/>
      <c r="CIE90" s="4"/>
      <c r="CIF90" s="4"/>
      <c r="CIG90" s="4"/>
      <c r="CIH90" s="4"/>
      <c r="CII90" s="4"/>
      <c r="CIJ90" s="4"/>
      <c r="CIK90" s="4"/>
      <c r="CIL90" s="4"/>
      <c r="CIM90" s="4"/>
      <c r="CIN90" s="4"/>
      <c r="CIO90" s="4"/>
      <c r="CIP90" s="4"/>
      <c r="CIQ90" s="4"/>
      <c r="CIR90" s="4"/>
      <c r="CIS90" s="4"/>
      <c r="CIT90" s="4"/>
      <c r="CIU90" s="4"/>
      <c r="CIV90" s="4"/>
      <c r="CIW90" s="4"/>
      <c r="CIX90" s="4"/>
      <c r="CIY90" s="4"/>
      <c r="CIZ90" s="4"/>
      <c r="CJA90" s="4"/>
      <c r="CJB90" s="4"/>
      <c r="CJC90" s="4"/>
      <c r="CJD90" s="4"/>
      <c r="CJE90" s="4"/>
      <c r="CJF90" s="4"/>
      <c r="CJG90" s="4"/>
      <c r="CJH90" s="4"/>
      <c r="CJI90" s="4"/>
      <c r="CJJ90" s="4"/>
      <c r="CJK90" s="4"/>
      <c r="CJL90" s="4"/>
      <c r="CJM90" s="4"/>
      <c r="CJN90" s="4"/>
      <c r="CJO90" s="4"/>
      <c r="CJP90" s="4"/>
      <c r="CJQ90" s="4"/>
      <c r="CJR90" s="4"/>
      <c r="CJS90" s="4"/>
      <c r="CJT90" s="4"/>
      <c r="CJU90" s="4"/>
      <c r="CJV90" s="4"/>
      <c r="CJW90" s="4"/>
      <c r="CJX90" s="4"/>
      <c r="CJY90" s="4"/>
      <c r="CJZ90" s="4"/>
      <c r="CKA90" s="4"/>
      <c r="CKB90" s="4"/>
      <c r="CKC90" s="4"/>
      <c r="CKD90" s="4"/>
      <c r="CKE90" s="4"/>
      <c r="CKF90" s="4"/>
      <c r="CKG90" s="4"/>
      <c r="CKH90" s="4"/>
      <c r="CKI90" s="4"/>
      <c r="CKJ90" s="4"/>
      <c r="CKK90" s="4"/>
      <c r="CKL90" s="4"/>
      <c r="CKM90" s="4"/>
      <c r="CKN90" s="4"/>
      <c r="CKO90" s="4"/>
      <c r="CKP90" s="4"/>
      <c r="CKQ90" s="4"/>
      <c r="CKR90" s="4"/>
      <c r="CKS90" s="4"/>
      <c r="CKT90" s="4"/>
      <c r="CKU90" s="4"/>
      <c r="CKV90" s="4"/>
      <c r="CKW90" s="4"/>
      <c r="CKX90" s="4"/>
      <c r="CKY90" s="4"/>
      <c r="CKZ90" s="4"/>
      <c r="CLA90" s="4"/>
      <c r="CLB90" s="4"/>
      <c r="CLC90" s="4"/>
      <c r="CLD90" s="4"/>
      <c r="CLE90" s="4"/>
      <c r="CLF90" s="4"/>
      <c r="CLG90" s="4"/>
      <c r="CLH90" s="4"/>
      <c r="CLI90" s="4"/>
      <c r="CLJ90" s="4"/>
      <c r="CLK90" s="4"/>
      <c r="CLL90" s="4"/>
      <c r="CLM90" s="4"/>
      <c r="CLN90" s="4"/>
      <c r="CLO90" s="4"/>
      <c r="CLP90" s="4"/>
      <c r="CLQ90" s="4"/>
      <c r="CLR90" s="4"/>
      <c r="CLS90" s="4"/>
      <c r="CLT90" s="4"/>
      <c r="CLU90" s="4"/>
      <c r="CLV90" s="4"/>
      <c r="CLW90" s="4"/>
      <c r="CLX90" s="4"/>
      <c r="CLY90" s="4"/>
      <c r="CLZ90" s="4"/>
      <c r="CMA90" s="4"/>
      <c r="CMB90" s="4"/>
      <c r="CMC90" s="4"/>
      <c r="CMD90" s="4"/>
      <c r="CME90" s="4"/>
      <c r="CMF90" s="4"/>
      <c r="CMG90" s="4"/>
      <c r="CMH90" s="4"/>
      <c r="CMI90" s="4"/>
      <c r="CMJ90" s="4"/>
      <c r="CMK90" s="4"/>
      <c r="CML90" s="4"/>
      <c r="CMM90" s="4"/>
      <c r="CMN90" s="4"/>
      <c r="CMO90" s="4"/>
      <c r="CMP90" s="4"/>
      <c r="CMQ90" s="4"/>
      <c r="CMR90" s="4"/>
      <c r="CMS90" s="4"/>
      <c r="CMT90" s="4"/>
      <c r="CMU90" s="4"/>
      <c r="CMV90" s="4"/>
      <c r="CMW90" s="4"/>
      <c r="CMX90" s="4"/>
      <c r="CMY90" s="4"/>
      <c r="CMZ90" s="4"/>
      <c r="CNA90" s="4"/>
      <c r="CNB90" s="4"/>
      <c r="CNC90" s="4"/>
      <c r="CND90" s="4"/>
      <c r="CNE90" s="4"/>
      <c r="CNF90" s="4"/>
      <c r="CNG90" s="4"/>
      <c r="CNH90" s="4"/>
      <c r="CNI90" s="4"/>
      <c r="CNJ90" s="4"/>
      <c r="CNK90" s="4"/>
      <c r="CNL90" s="4"/>
      <c r="CNM90" s="4"/>
      <c r="CNN90" s="4"/>
      <c r="CNO90" s="4"/>
      <c r="CNP90" s="4"/>
      <c r="CNQ90" s="4"/>
      <c r="CNR90" s="4"/>
      <c r="CNS90" s="4"/>
      <c r="CNT90" s="4"/>
      <c r="CNU90" s="4"/>
      <c r="CNV90" s="4"/>
      <c r="CNW90" s="4"/>
      <c r="CNX90" s="4"/>
      <c r="CNY90" s="4"/>
      <c r="CNZ90" s="4"/>
      <c r="COA90" s="4"/>
      <c r="COB90" s="4"/>
      <c r="COC90" s="4"/>
      <c r="COD90" s="4"/>
      <c r="COE90" s="4"/>
      <c r="COF90" s="4"/>
      <c r="COG90" s="4"/>
      <c r="COH90" s="4"/>
      <c r="COI90" s="4"/>
      <c r="COJ90" s="4"/>
      <c r="COK90" s="4"/>
      <c r="COL90" s="4"/>
      <c r="COM90" s="4"/>
      <c r="CON90" s="4"/>
      <c r="COO90" s="4"/>
      <c r="COP90" s="4"/>
      <c r="COQ90" s="4"/>
      <c r="COR90" s="4"/>
      <c r="COS90" s="4"/>
      <c r="COT90" s="4"/>
      <c r="COU90" s="4"/>
      <c r="COV90" s="4"/>
      <c r="COW90" s="4"/>
      <c r="COX90" s="4"/>
      <c r="COY90" s="4"/>
      <c r="COZ90" s="4"/>
      <c r="CPA90" s="4"/>
      <c r="CPB90" s="4"/>
      <c r="CPC90" s="4"/>
      <c r="CPD90" s="4"/>
      <c r="CPE90" s="4"/>
      <c r="CPF90" s="4"/>
      <c r="CPG90" s="4"/>
      <c r="CPH90" s="4"/>
      <c r="CPI90" s="4"/>
      <c r="CPJ90" s="4"/>
      <c r="CPK90" s="4"/>
      <c r="CPL90" s="4"/>
      <c r="CPM90" s="4"/>
      <c r="CPN90" s="4"/>
      <c r="CPO90" s="4"/>
      <c r="CPP90" s="4"/>
      <c r="CPQ90" s="4"/>
      <c r="CPR90" s="4"/>
      <c r="CPS90" s="4"/>
      <c r="CPT90" s="4"/>
      <c r="CPU90" s="4"/>
      <c r="CPV90" s="4"/>
      <c r="CPW90" s="4"/>
      <c r="CPX90" s="4"/>
      <c r="CPY90" s="4"/>
      <c r="CPZ90" s="4"/>
      <c r="CQA90" s="4"/>
      <c r="CQB90" s="4"/>
      <c r="CQC90" s="4"/>
      <c r="CQD90" s="4"/>
      <c r="CQE90" s="4"/>
      <c r="CQF90" s="4"/>
      <c r="CQG90" s="4"/>
      <c r="CQH90" s="4"/>
      <c r="CQI90" s="4"/>
      <c r="CQJ90" s="4"/>
      <c r="CQK90" s="4"/>
      <c r="CQL90" s="4"/>
      <c r="CQM90" s="4"/>
      <c r="CQN90" s="4"/>
      <c r="CQO90" s="4"/>
      <c r="CQP90" s="4"/>
      <c r="CQQ90" s="4"/>
      <c r="CQR90" s="4"/>
      <c r="CQS90" s="4"/>
      <c r="CQT90" s="4"/>
      <c r="CQU90" s="4"/>
      <c r="CQV90" s="4"/>
      <c r="CQW90" s="4"/>
      <c r="CQX90" s="4"/>
      <c r="CQY90" s="4"/>
      <c r="CQZ90" s="4"/>
      <c r="CRA90" s="4"/>
      <c r="CRB90" s="4"/>
      <c r="CRC90" s="4"/>
      <c r="CRD90" s="4"/>
      <c r="CRE90" s="4"/>
      <c r="CRF90" s="4"/>
      <c r="CRG90" s="4"/>
      <c r="CRH90" s="4"/>
      <c r="CRI90" s="4"/>
      <c r="CRJ90" s="4"/>
      <c r="CRK90" s="4"/>
      <c r="CRL90" s="4"/>
      <c r="CRM90" s="4"/>
      <c r="CRN90" s="4"/>
      <c r="CRO90" s="4"/>
      <c r="CRP90" s="4"/>
      <c r="CRQ90" s="4"/>
      <c r="CRR90" s="4"/>
      <c r="CRS90" s="4"/>
      <c r="CRT90" s="4"/>
      <c r="CRU90" s="4"/>
      <c r="CRV90" s="4"/>
      <c r="CRW90" s="4"/>
      <c r="CRX90" s="4"/>
      <c r="CRY90" s="4"/>
      <c r="CRZ90" s="4"/>
      <c r="CSA90" s="4"/>
      <c r="CSB90" s="4"/>
      <c r="CSC90" s="4"/>
      <c r="CSD90" s="4"/>
      <c r="CSE90" s="4"/>
      <c r="CSF90" s="4"/>
      <c r="CSG90" s="4"/>
      <c r="CSH90" s="4"/>
      <c r="CSI90" s="4"/>
      <c r="CSJ90" s="4"/>
      <c r="CSK90" s="4"/>
      <c r="CSL90" s="4"/>
      <c r="CSM90" s="4"/>
      <c r="CSN90" s="4"/>
      <c r="CSO90" s="4"/>
      <c r="CSP90" s="4"/>
      <c r="CSQ90" s="4"/>
      <c r="CSR90" s="4"/>
      <c r="CSS90" s="4"/>
      <c r="CST90" s="4"/>
      <c r="CSU90" s="4"/>
      <c r="CSV90" s="4"/>
      <c r="CSW90" s="4"/>
      <c r="CSX90" s="4"/>
      <c r="CSY90" s="4"/>
      <c r="CSZ90" s="4"/>
      <c r="CTA90" s="4"/>
      <c r="CTB90" s="4"/>
      <c r="CTC90" s="4"/>
      <c r="CTD90" s="4"/>
      <c r="CTE90" s="4"/>
      <c r="CTF90" s="4"/>
      <c r="CTG90" s="4"/>
      <c r="CTH90" s="4"/>
      <c r="CTI90" s="4"/>
      <c r="CTJ90" s="4"/>
      <c r="CTK90" s="4"/>
      <c r="CTL90" s="4"/>
      <c r="CTM90" s="4"/>
      <c r="CTN90" s="4"/>
      <c r="CTO90" s="4"/>
      <c r="CTP90" s="4"/>
      <c r="CTQ90" s="4"/>
      <c r="CTR90" s="4"/>
      <c r="CTS90" s="4"/>
      <c r="CTT90" s="4"/>
      <c r="CTU90" s="4"/>
      <c r="CTV90" s="4"/>
      <c r="CTW90" s="4"/>
      <c r="CTX90" s="4"/>
      <c r="CTY90" s="4"/>
      <c r="CTZ90" s="4"/>
      <c r="CUA90" s="4"/>
      <c r="CUB90" s="4"/>
      <c r="CUC90" s="4"/>
      <c r="CUD90" s="4"/>
      <c r="CUE90" s="4"/>
      <c r="CUF90" s="4"/>
      <c r="CUG90" s="4"/>
      <c r="CUH90" s="4"/>
      <c r="CUI90" s="4"/>
      <c r="CUJ90" s="4"/>
      <c r="CUK90" s="4"/>
      <c r="CUL90" s="4"/>
      <c r="CUM90" s="4"/>
      <c r="CUN90" s="4"/>
      <c r="CUO90" s="4"/>
      <c r="CUP90" s="4"/>
      <c r="CUQ90" s="4"/>
      <c r="CUR90" s="4"/>
      <c r="CUS90" s="4"/>
      <c r="CUT90" s="4"/>
      <c r="CUU90" s="4"/>
      <c r="CUV90" s="4"/>
      <c r="CUW90" s="4"/>
      <c r="CUX90" s="4"/>
      <c r="CUY90" s="4"/>
      <c r="CUZ90" s="4"/>
      <c r="CVA90" s="4"/>
      <c r="CVB90" s="4"/>
      <c r="CVC90" s="4"/>
      <c r="CVD90" s="4"/>
      <c r="CVE90" s="4"/>
      <c r="CVF90" s="4"/>
      <c r="CVG90" s="4"/>
      <c r="CVH90" s="4"/>
      <c r="CVI90" s="4"/>
      <c r="CVJ90" s="4"/>
      <c r="CVK90" s="4"/>
      <c r="CVL90" s="4"/>
      <c r="CVM90" s="4"/>
      <c r="CVN90" s="4"/>
      <c r="CVO90" s="4"/>
      <c r="CVP90" s="4"/>
      <c r="CVQ90" s="4"/>
      <c r="CVR90" s="4"/>
      <c r="CVS90" s="4"/>
      <c r="CVT90" s="4"/>
      <c r="CVU90" s="4"/>
      <c r="CVV90" s="4"/>
      <c r="CVW90" s="4"/>
      <c r="CVX90" s="4"/>
      <c r="CVY90" s="4"/>
      <c r="CVZ90" s="4"/>
      <c r="CWA90" s="4"/>
      <c r="CWB90" s="4"/>
      <c r="CWC90" s="4"/>
      <c r="CWD90" s="4"/>
      <c r="CWE90" s="4"/>
      <c r="CWF90" s="4"/>
      <c r="CWG90" s="4"/>
      <c r="CWH90" s="4"/>
      <c r="CWI90" s="4"/>
      <c r="CWJ90" s="4"/>
      <c r="CWK90" s="4"/>
      <c r="CWL90" s="4"/>
      <c r="CWM90" s="4"/>
      <c r="CWN90" s="4"/>
      <c r="CWO90" s="4"/>
      <c r="CWP90" s="4"/>
      <c r="CWQ90" s="4"/>
      <c r="CWR90" s="4"/>
      <c r="CWS90" s="4"/>
      <c r="CWT90" s="4"/>
      <c r="CWU90" s="4"/>
      <c r="CWV90" s="4"/>
      <c r="CWW90" s="4"/>
      <c r="CWX90" s="4"/>
      <c r="CWY90" s="4"/>
      <c r="CWZ90" s="4"/>
      <c r="CXA90" s="4"/>
      <c r="CXB90" s="4"/>
      <c r="CXC90" s="4"/>
      <c r="CXD90" s="4"/>
      <c r="CXE90" s="4"/>
      <c r="CXF90" s="4"/>
      <c r="CXG90" s="4"/>
      <c r="CXH90" s="4"/>
      <c r="CXI90" s="4"/>
      <c r="CXJ90" s="4"/>
      <c r="CXK90" s="4"/>
      <c r="CXL90" s="4"/>
      <c r="CXM90" s="4"/>
      <c r="CXN90" s="4"/>
      <c r="CXO90" s="4"/>
      <c r="CXP90" s="4"/>
      <c r="CXQ90" s="4"/>
      <c r="CXR90" s="4"/>
      <c r="CXS90" s="4"/>
      <c r="CXT90" s="4"/>
      <c r="CXU90" s="4"/>
      <c r="CXV90" s="4"/>
      <c r="CXW90" s="4"/>
      <c r="CXX90" s="4"/>
      <c r="CXY90" s="4"/>
      <c r="CXZ90" s="4"/>
      <c r="CYA90" s="4"/>
      <c r="CYB90" s="4"/>
      <c r="CYC90" s="4"/>
      <c r="CYD90" s="4"/>
      <c r="CYE90" s="4"/>
      <c r="CYF90" s="4"/>
      <c r="CYG90" s="4"/>
      <c r="CYH90" s="4"/>
      <c r="CYI90" s="4"/>
      <c r="CYJ90" s="4"/>
      <c r="CYK90" s="4"/>
      <c r="CYL90" s="4"/>
      <c r="CYM90" s="4"/>
      <c r="CYN90" s="4"/>
      <c r="CYO90" s="4"/>
      <c r="CYP90" s="4"/>
      <c r="CYQ90" s="4"/>
      <c r="CYR90" s="4"/>
      <c r="CYS90" s="4"/>
      <c r="CYT90" s="4"/>
      <c r="CYU90" s="4"/>
      <c r="CYV90" s="4"/>
      <c r="CYW90" s="4"/>
      <c r="CYX90" s="4"/>
      <c r="CYY90" s="4"/>
      <c r="CYZ90" s="4"/>
      <c r="CZA90" s="4"/>
      <c r="CZB90" s="4"/>
      <c r="CZC90" s="4"/>
      <c r="CZD90" s="4"/>
      <c r="CZE90" s="4"/>
      <c r="CZF90" s="4"/>
      <c r="CZG90" s="4"/>
      <c r="CZH90" s="4"/>
      <c r="CZI90" s="4"/>
      <c r="CZJ90" s="4"/>
      <c r="CZK90" s="4"/>
      <c r="CZL90" s="4"/>
      <c r="CZM90" s="4"/>
      <c r="CZN90" s="4"/>
      <c r="CZO90" s="4"/>
      <c r="CZP90" s="4"/>
      <c r="CZQ90" s="4"/>
      <c r="CZR90" s="4"/>
      <c r="CZS90" s="4"/>
      <c r="CZT90" s="4"/>
      <c r="CZU90" s="4"/>
      <c r="CZV90" s="4"/>
      <c r="CZW90" s="4"/>
      <c r="CZX90" s="4"/>
      <c r="CZY90" s="4"/>
      <c r="CZZ90" s="4"/>
      <c r="DAA90" s="4"/>
      <c r="DAB90" s="4"/>
      <c r="DAC90" s="4"/>
      <c r="DAD90" s="4"/>
      <c r="DAE90" s="4"/>
      <c r="DAF90" s="4"/>
      <c r="DAG90" s="4"/>
      <c r="DAH90" s="4"/>
      <c r="DAI90" s="4"/>
      <c r="DAJ90" s="4"/>
      <c r="DAK90" s="4"/>
      <c r="DAL90" s="4"/>
      <c r="DAM90" s="4"/>
      <c r="DAN90" s="4"/>
      <c r="DAO90" s="4"/>
      <c r="DAP90" s="4"/>
      <c r="DAQ90" s="4"/>
      <c r="DAR90" s="4"/>
      <c r="DAS90" s="4"/>
      <c r="DAT90" s="4"/>
      <c r="DAU90" s="4"/>
      <c r="DAV90" s="4"/>
      <c r="DAW90" s="4"/>
      <c r="DAX90" s="4"/>
      <c r="DAY90" s="4"/>
      <c r="DAZ90" s="4"/>
      <c r="DBA90" s="4"/>
      <c r="DBB90" s="4"/>
      <c r="DBC90" s="4"/>
      <c r="DBD90" s="4"/>
      <c r="DBE90" s="4"/>
      <c r="DBF90" s="4"/>
      <c r="DBG90" s="4"/>
      <c r="DBH90" s="4"/>
      <c r="DBI90" s="4"/>
      <c r="DBJ90" s="4"/>
      <c r="DBK90" s="4"/>
      <c r="DBL90" s="4"/>
      <c r="DBM90" s="4"/>
      <c r="DBN90" s="4"/>
      <c r="DBO90" s="4"/>
      <c r="DBP90" s="4"/>
      <c r="DBQ90" s="4"/>
      <c r="DBR90" s="4"/>
      <c r="DBS90" s="4"/>
      <c r="DBT90" s="4"/>
      <c r="DBU90" s="4"/>
      <c r="DBV90" s="4"/>
      <c r="DBW90" s="4"/>
      <c r="DBX90" s="4"/>
      <c r="DBY90" s="4"/>
      <c r="DBZ90" s="4"/>
      <c r="DCA90" s="4"/>
      <c r="DCB90" s="4"/>
      <c r="DCC90" s="4"/>
      <c r="DCD90" s="4"/>
      <c r="DCE90" s="4"/>
      <c r="DCF90" s="4"/>
      <c r="DCG90" s="4"/>
      <c r="DCH90" s="4"/>
      <c r="DCI90" s="4"/>
      <c r="DCJ90" s="4"/>
      <c r="DCK90" s="4"/>
      <c r="DCL90" s="4"/>
      <c r="DCM90" s="4"/>
      <c r="DCN90" s="4"/>
      <c r="DCO90" s="4"/>
      <c r="DCP90" s="4"/>
      <c r="DCQ90" s="4"/>
      <c r="DCR90" s="4"/>
      <c r="DCS90" s="4"/>
      <c r="DCT90" s="4"/>
      <c r="DCU90" s="4"/>
      <c r="DCV90" s="4"/>
      <c r="DCW90" s="4"/>
      <c r="DCX90" s="4"/>
      <c r="DCY90" s="4"/>
      <c r="DCZ90" s="4"/>
      <c r="DDA90" s="4"/>
      <c r="DDB90" s="4"/>
      <c r="DDC90" s="4"/>
      <c r="DDD90" s="4"/>
      <c r="DDE90" s="4"/>
      <c r="DDF90" s="4"/>
      <c r="DDG90" s="4"/>
      <c r="DDH90" s="4"/>
      <c r="DDI90" s="4"/>
      <c r="DDJ90" s="4"/>
      <c r="DDK90" s="4"/>
      <c r="DDL90" s="4"/>
      <c r="DDM90" s="4"/>
      <c r="DDN90" s="4"/>
      <c r="DDO90" s="4"/>
      <c r="DDP90" s="4"/>
      <c r="DDQ90" s="4"/>
      <c r="DDR90" s="4"/>
      <c r="DDS90" s="4"/>
      <c r="DDT90" s="4"/>
      <c r="DDU90" s="4"/>
      <c r="DDV90" s="4"/>
      <c r="DDW90" s="4"/>
      <c r="DDX90" s="4"/>
      <c r="DDY90" s="4"/>
      <c r="DDZ90" s="4"/>
      <c r="DEA90" s="4"/>
      <c r="DEB90" s="4"/>
      <c r="DEC90" s="4"/>
      <c r="DED90" s="4"/>
      <c r="DEE90" s="4"/>
      <c r="DEF90" s="4"/>
      <c r="DEG90" s="4"/>
      <c r="DEH90" s="4"/>
      <c r="DEI90" s="4"/>
      <c r="DEJ90" s="4"/>
      <c r="DEK90" s="4"/>
      <c r="DEL90" s="4"/>
      <c r="DEM90" s="4"/>
      <c r="DEN90" s="4"/>
      <c r="DEO90" s="4"/>
      <c r="DEP90" s="4"/>
      <c r="DEQ90" s="4"/>
      <c r="DER90" s="4"/>
      <c r="DES90" s="4"/>
      <c r="DET90" s="4"/>
      <c r="DEU90" s="4"/>
      <c r="DEV90" s="4"/>
      <c r="DEW90" s="4"/>
      <c r="DEX90" s="4"/>
      <c r="DEY90" s="4"/>
      <c r="DEZ90" s="4"/>
      <c r="DFA90" s="4"/>
      <c r="DFB90" s="4"/>
      <c r="DFC90" s="4"/>
      <c r="DFD90" s="4"/>
      <c r="DFE90" s="4"/>
      <c r="DFF90" s="4"/>
      <c r="DFG90" s="4"/>
      <c r="DFH90" s="4"/>
      <c r="DFI90" s="4"/>
      <c r="DFJ90" s="4"/>
      <c r="DFK90" s="4"/>
      <c r="DFL90" s="4"/>
      <c r="DFM90" s="4"/>
      <c r="DFN90" s="4"/>
      <c r="DFO90" s="4"/>
      <c r="DFP90" s="4"/>
      <c r="DFQ90" s="4"/>
      <c r="DFR90" s="4"/>
      <c r="DFS90" s="4"/>
      <c r="DFT90" s="4"/>
      <c r="DFU90" s="4"/>
      <c r="DFV90" s="4"/>
      <c r="DFW90" s="4"/>
      <c r="DFX90" s="4"/>
      <c r="DFY90" s="4"/>
      <c r="DFZ90" s="4"/>
      <c r="DGA90" s="4"/>
      <c r="DGB90" s="4"/>
      <c r="DGC90" s="4"/>
      <c r="DGD90" s="4"/>
      <c r="DGE90" s="4"/>
      <c r="DGF90" s="4"/>
      <c r="DGG90" s="4"/>
      <c r="DGH90" s="4"/>
      <c r="DGI90" s="4"/>
      <c r="DGJ90" s="4"/>
      <c r="DGK90" s="4"/>
      <c r="DGL90" s="4"/>
      <c r="DGM90" s="4"/>
      <c r="DGN90" s="4"/>
      <c r="DGO90" s="4"/>
      <c r="DGP90" s="4"/>
      <c r="DGQ90" s="4"/>
      <c r="DGR90" s="4"/>
      <c r="DGS90" s="4"/>
      <c r="DGT90" s="4"/>
      <c r="DGU90" s="4"/>
      <c r="DGV90" s="4"/>
      <c r="DGW90" s="4"/>
      <c r="DGX90" s="4"/>
      <c r="DGY90" s="4"/>
      <c r="DGZ90" s="4"/>
      <c r="DHA90" s="4"/>
      <c r="DHB90" s="4"/>
      <c r="DHC90" s="4"/>
      <c r="DHD90" s="4"/>
      <c r="DHE90" s="4"/>
      <c r="DHF90" s="4"/>
      <c r="DHG90" s="4"/>
      <c r="DHH90" s="4"/>
      <c r="DHI90" s="4"/>
      <c r="DHJ90" s="4"/>
      <c r="DHK90" s="4"/>
      <c r="DHL90" s="4"/>
      <c r="DHM90" s="4"/>
      <c r="DHN90" s="4"/>
      <c r="DHO90" s="4"/>
      <c r="DHP90" s="4"/>
      <c r="DHQ90" s="4"/>
      <c r="DHR90" s="4"/>
      <c r="DHS90" s="4"/>
      <c r="DHT90" s="4"/>
      <c r="DHU90" s="4"/>
      <c r="DHV90" s="4"/>
      <c r="DHW90" s="4"/>
      <c r="DHX90" s="4"/>
      <c r="DHY90" s="4"/>
      <c r="DHZ90" s="4"/>
      <c r="DIA90" s="4"/>
      <c r="DIB90" s="4"/>
      <c r="DIC90" s="4"/>
      <c r="DID90" s="4"/>
      <c r="DIE90" s="4"/>
      <c r="DIF90" s="4"/>
      <c r="DIG90" s="4"/>
      <c r="DIH90" s="4"/>
      <c r="DII90" s="4"/>
      <c r="DIJ90" s="4"/>
      <c r="DIK90" s="4"/>
      <c r="DIL90" s="4"/>
      <c r="DIM90" s="4"/>
      <c r="DIN90" s="4"/>
      <c r="DIO90" s="4"/>
      <c r="DIP90" s="4"/>
      <c r="DIQ90" s="4"/>
      <c r="DIR90" s="4"/>
      <c r="DIS90" s="4"/>
      <c r="DIT90" s="4"/>
      <c r="DIU90" s="4"/>
      <c r="DIV90" s="4"/>
      <c r="DIW90" s="4"/>
      <c r="DIX90" s="4"/>
      <c r="DIY90" s="4"/>
      <c r="DIZ90" s="4"/>
      <c r="DJA90" s="4"/>
      <c r="DJB90" s="4"/>
      <c r="DJC90" s="4"/>
      <c r="DJD90" s="4"/>
      <c r="DJE90" s="4"/>
      <c r="DJF90" s="4"/>
      <c r="DJG90" s="4"/>
      <c r="DJH90" s="4"/>
      <c r="DJI90" s="4"/>
      <c r="DJJ90" s="4"/>
      <c r="DJK90" s="4"/>
      <c r="DJL90" s="4"/>
      <c r="DJM90" s="4"/>
      <c r="DJN90" s="4"/>
      <c r="DJO90" s="4"/>
      <c r="DJP90" s="4"/>
      <c r="DJQ90" s="4"/>
      <c r="DJR90" s="4"/>
      <c r="DJS90" s="4"/>
      <c r="DJT90" s="4"/>
      <c r="DJU90" s="4"/>
      <c r="DJV90" s="4"/>
      <c r="DJW90" s="4"/>
      <c r="DJX90" s="4"/>
      <c r="DJY90" s="4"/>
      <c r="DJZ90" s="4"/>
      <c r="DKA90" s="4"/>
      <c r="DKB90" s="4"/>
      <c r="DKC90" s="4"/>
      <c r="DKD90" s="4"/>
      <c r="DKE90" s="4"/>
      <c r="DKF90" s="4"/>
      <c r="DKG90" s="4"/>
      <c r="DKH90" s="4"/>
      <c r="DKI90" s="4"/>
      <c r="DKJ90" s="4"/>
      <c r="DKK90" s="4"/>
      <c r="DKL90" s="4"/>
      <c r="DKM90" s="4"/>
      <c r="DKN90" s="4"/>
      <c r="DKO90" s="4"/>
      <c r="DKP90" s="4"/>
      <c r="DKQ90" s="4"/>
      <c r="DKR90" s="4"/>
      <c r="DKS90" s="4"/>
      <c r="DKT90" s="4"/>
      <c r="DKU90" s="4"/>
      <c r="DKV90" s="4"/>
      <c r="DKW90" s="4"/>
      <c r="DKX90" s="4"/>
      <c r="DKY90" s="4"/>
      <c r="DKZ90" s="4"/>
      <c r="DLA90" s="4"/>
      <c r="DLB90" s="4"/>
      <c r="DLC90" s="4"/>
      <c r="DLD90" s="4"/>
      <c r="DLE90" s="4"/>
      <c r="DLF90" s="4"/>
      <c r="DLG90" s="4"/>
      <c r="DLH90" s="4"/>
      <c r="DLI90" s="4"/>
      <c r="DLJ90" s="4"/>
      <c r="DLK90" s="4"/>
      <c r="DLL90" s="4"/>
      <c r="DLM90" s="4"/>
      <c r="DLN90" s="4"/>
      <c r="DLO90" s="4"/>
      <c r="DLP90" s="4"/>
      <c r="DLQ90" s="4"/>
      <c r="DLR90" s="4"/>
      <c r="DLS90" s="4"/>
      <c r="DLT90" s="4"/>
      <c r="DLU90" s="4"/>
      <c r="DLV90" s="4"/>
      <c r="DLW90" s="4"/>
      <c r="DLX90" s="4"/>
      <c r="DLY90" s="4"/>
      <c r="DLZ90" s="4"/>
      <c r="DMA90" s="4"/>
      <c r="DMB90" s="4"/>
      <c r="DMC90" s="4"/>
      <c r="DMD90" s="4"/>
      <c r="DME90" s="4"/>
      <c r="DMF90" s="4"/>
      <c r="DMG90" s="4"/>
      <c r="DMH90" s="4"/>
      <c r="DMI90" s="4"/>
      <c r="DMJ90" s="4"/>
      <c r="DMK90" s="4"/>
      <c r="DML90" s="4"/>
      <c r="DMM90" s="4"/>
      <c r="DMN90" s="4"/>
      <c r="DMO90" s="4"/>
      <c r="DMP90" s="4"/>
      <c r="DMQ90" s="4"/>
      <c r="DMR90" s="4"/>
      <c r="DMS90" s="4"/>
      <c r="DMT90" s="4"/>
      <c r="DMU90" s="4"/>
      <c r="DMV90" s="4"/>
      <c r="DMW90" s="4"/>
      <c r="DMX90" s="4"/>
      <c r="DMY90" s="4"/>
      <c r="DMZ90" s="4"/>
      <c r="DNA90" s="4"/>
      <c r="DNB90" s="4"/>
      <c r="DNC90" s="4"/>
      <c r="DND90" s="4"/>
      <c r="DNE90" s="4"/>
      <c r="DNF90" s="4"/>
      <c r="DNG90" s="4"/>
      <c r="DNH90" s="4"/>
      <c r="DNI90" s="4"/>
      <c r="DNJ90" s="4"/>
      <c r="DNK90" s="4"/>
      <c r="DNL90" s="4"/>
      <c r="DNM90" s="4"/>
      <c r="DNN90" s="4"/>
      <c r="DNO90" s="4"/>
      <c r="DNP90" s="4"/>
      <c r="DNQ90" s="4"/>
      <c r="DNR90" s="4"/>
      <c r="DNS90" s="4"/>
      <c r="DNT90" s="4"/>
      <c r="DNU90" s="4"/>
      <c r="DNV90" s="4"/>
      <c r="DNW90" s="4"/>
      <c r="DNX90" s="4"/>
      <c r="DNY90" s="4"/>
      <c r="DNZ90" s="4"/>
      <c r="DOA90" s="4"/>
      <c r="DOB90" s="4"/>
      <c r="DOC90" s="4"/>
      <c r="DOD90" s="4"/>
      <c r="DOE90" s="4"/>
      <c r="DOF90" s="4"/>
      <c r="DOG90" s="4"/>
      <c r="DOH90" s="4"/>
      <c r="DOI90" s="4"/>
      <c r="DOJ90" s="4"/>
      <c r="DOK90" s="4"/>
      <c r="DOL90" s="4"/>
      <c r="DOM90" s="4"/>
      <c r="DON90" s="4"/>
      <c r="DOO90" s="4"/>
      <c r="DOP90" s="4"/>
      <c r="DOQ90" s="4"/>
      <c r="DOR90" s="4"/>
      <c r="DOS90" s="4"/>
      <c r="DOT90" s="4"/>
      <c r="DOU90" s="4"/>
      <c r="DOV90" s="4"/>
      <c r="DOW90" s="4"/>
      <c r="DOX90" s="4"/>
      <c r="DOY90" s="4"/>
      <c r="DOZ90" s="4"/>
      <c r="DPA90" s="4"/>
      <c r="DPB90" s="4"/>
      <c r="DPC90" s="4"/>
      <c r="DPD90" s="4"/>
      <c r="DPE90" s="4"/>
      <c r="DPF90" s="4"/>
      <c r="DPG90" s="4"/>
      <c r="DPH90" s="4"/>
      <c r="DPI90" s="4"/>
      <c r="DPJ90" s="4"/>
      <c r="DPK90" s="4"/>
      <c r="DPL90" s="4"/>
      <c r="DPM90" s="4"/>
      <c r="DPN90" s="4"/>
      <c r="DPO90" s="4"/>
      <c r="DPP90" s="4"/>
      <c r="DPQ90" s="4"/>
      <c r="DPR90" s="4"/>
      <c r="DPS90" s="4"/>
      <c r="DPT90" s="4"/>
      <c r="DPU90" s="4"/>
      <c r="DPV90" s="4"/>
      <c r="DPW90" s="4"/>
      <c r="DPX90" s="4"/>
      <c r="DPY90" s="4"/>
      <c r="DPZ90" s="4"/>
      <c r="DQA90" s="4"/>
      <c r="DQB90" s="4"/>
      <c r="DQC90" s="4"/>
      <c r="DQD90" s="4"/>
      <c r="DQE90" s="4"/>
      <c r="DQF90" s="4"/>
      <c r="DQG90" s="4"/>
      <c r="DQH90" s="4"/>
      <c r="DQI90" s="4"/>
      <c r="DQJ90" s="4"/>
      <c r="DQK90" s="4"/>
      <c r="DQL90" s="4"/>
      <c r="DQM90" s="4"/>
      <c r="DQN90" s="4"/>
      <c r="DQO90" s="4"/>
      <c r="DQP90" s="4"/>
      <c r="DQQ90" s="4"/>
      <c r="DQR90" s="4"/>
      <c r="DQS90" s="4"/>
      <c r="DQT90" s="4"/>
      <c r="DQU90" s="4"/>
      <c r="DQV90" s="4"/>
      <c r="DQW90" s="4"/>
      <c r="DQX90" s="4"/>
      <c r="DQY90" s="4"/>
      <c r="DQZ90" s="4"/>
      <c r="DRA90" s="4"/>
      <c r="DRB90" s="4"/>
      <c r="DRC90" s="4"/>
      <c r="DRD90" s="4"/>
      <c r="DRE90" s="4"/>
      <c r="DRF90" s="4"/>
      <c r="DRG90" s="4"/>
      <c r="DRH90" s="4"/>
      <c r="DRI90" s="4"/>
      <c r="DRJ90" s="4"/>
      <c r="DRK90" s="4"/>
      <c r="DRL90" s="4"/>
      <c r="DRM90" s="4"/>
      <c r="DRN90" s="4"/>
      <c r="DRO90" s="4"/>
      <c r="DRP90" s="4"/>
      <c r="DRQ90" s="4"/>
      <c r="DRR90" s="4"/>
      <c r="DRS90" s="4"/>
      <c r="DRT90" s="4"/>
      <c r="DRU90" s="4"/>
      <c r="DRV90" s="4"/>
      <c r="DRW90" s="4"/>
      <c r="DRX90" s="4"/>
      <c r="DRY90" s="4"/>
      <c r="DRZ90" s="4"/>
      <c r="DSA90" s="4"/>
      <c r="DSB90" s="4"/>
      <c r="DSC90" s="4"/>
      <c r="DSD90" s="4"/>
      <c r="DSE90" s="4"/>
      <c r="DSF90" s="4"/>
      <c r="DSG90" s="4"/>
      <c r="DSH90" s="4"/>
      <c r="DSI90" s="4"/>
      <c r="DSJ90" s="4"/>
      <c r="DSK90" s="4"/>
      <c r="DSL90" s="4"/>
      <c r="DSM90" s="4"/>
      <c r="DSN90" s="4"/>
      <c r="DSO90" s="4"/>
      <c r="DSP90" s="4"/>
      <c r="DSQ90" s="4"/>
      <c r="DSR90" s="4"/>
      <c r="DSS90" s="4"/>
      <c r="DST90" s="4"/>
      <c r="DSU90" s="4"/>
      <c r="DSV90" s="4"/>
      <c r="DSW90" s="4"/>
      <c r="DSX90" s="4"/>
      <c r="DSY90" s="4"/>
      <c r="DSZ90" s="4"/>
      <c r="DTA90" s="4"/>
      <c r="DTB90" s="4"/>
      <c r="DTC90" s="4"/>
      <c r="DTD90" s="4"/>
      <c r="DTE90" s="4"/>
      <c r="DTF90" s="4"/>
      <c r="DTG90" s="4"/>
      <c r="DTH90" s="4"/>
      <c r="DTI90" s="4"/>
      <c r="DTJ90" s="4"/>
      <c r="DTK90" s="4"/>
      <c r="DTL90" s="4"/>
      <c r="DTM90" s="4"/>
      <c r="DTN90" s="4"/>
      <c r="DTO90" s="4"/>
      <c r="DTP90" s="4"/>
      <c r="DTQ90" s="4"/>
      <c r="DTR90" s="4"/>
      <c r="DTS90" s="4"/>
      <c r="DTT90" s="4"/>
      <c r="DTU90" s="4"/>
      <c r="DTV90" s="4"/>
      <c r="DTW90" s="4"/>
      <c r="DTX90" s="4"/>
      <c r="DTY90" s="4"/>
      <c r="DTZ90" s="4"/>
      <c r="DUA90" s="4"/>
      <c r="DUB90" s="4"/>
      <c r="DUC90" s="4"/>
      <c r="DUD90" s="4"/>
      <c r="DUE90" s="4"/>
      <c r="DUF90" s="4"/>
      <c r="DUG90" s="4"/>
      <c r="DUH90" s="4"/>
      <c r="DUI90" s="4"/>
      <c r="DUJ90" s="4"/>
      <c r="DUK90" s="4"/>
      <c r="DUL90" s="4"/>
      <c r="DUM90" s="4"/>
      <c r="DUN90" s="4"/>
      <c r="DUO90" s="4"/>
      <c r="DUP90" s="4"/>
      <c r="DUQ90" s="4"/>
      <c r="DUR90" s="4"/>
      <c r="DUS90" s="4"/>
      <c r="DUT90" s="4"/>
      <c r="DUU90" s="4"/>
      <c r="DUV90" s="4"/>
      <c r="DUW90" s="4"/>
      <c r="DUX90" s="4"/>
      <c r="DUY90" s="4"/>
      <c r="DUZ90" s="4"/>
      <c r="DVA90" s="4"/>
      <c r="DVB90" s="4"/>
      <c r="DVC90" s="4"/>
      <c r="DVD90" s="4"/>
      <c r="DVE90" s="4"/>
      <c r="DVF90" s="4"/>
      <c r="DVG90" s="4"/>
      <c r="DVH90" s="4"/>
      <c r="DVI90" s="4"/>
      <c r="DVJ90" s="4"/>
      <c r="DVK90" s="4"/>
      <c r="DVL90" s="4"/>
      <c r="DVM90" s="4"/>
      <c r="DVN90" s="4"/>
      <c r="DVO90" s="4"/>
      <c r="DVP90" s="4"/>
      <c r="DVQ90" s="4"/>
      <c r="DVR90" s="4"/>
      <c r="DVS90" s="4"/>
      <c r="DVT90" s="4"/>
      <c r="DVU90" s="4"/>
      <c r="DVV90" s="4"/>
      <c r="DVW90" s="4"/>
      <c r="DVX90" s="4"/>
      <c r="DVY90" s="4"/>
      <c r="DVZ90" s="4"/>
      <c r="DWA90" s="4"/>
      <c r="DWB90" s="4"/>
      <c r="DWC90" s="4"/>
      <c r="DWD90" s="4"/>
      <c r="DWE90" s="4"/>
      <c r="DWF90" s="4"/>
      <c r="DWG90" s="4"/>
      <c r="DWH90" s="4"/>
      <c r="DWI90" s="4"/>
      <c r="DWJ90" s="4"/>
      <c r="DWK90" s="4"/>
      <c r="DWL90" s="4"/>
      <c r="DWM90" s="4"/>
      <c r="DWN90" s="4"/>
      <c r="DWO90" s="4"/>
      <c r="DWP90" s="4"/>
      <c r="DWQ90" s="4"/>
      <c r="DWR90" s="4"/>
      <c r="DWS90" s="4"/>
      <c r="DWT90" s="4"/>
      <c r="DWU90" s="4"/>
      <c r="DWV90" s="4"/>
      <c r="DWW90" s="4"/>
      <c r="DWX90" s="4"/>
      <c r="DWY90" s="4"/>
      <c r="DWZ90" s="4"/>
      <c r="DXA90" s="4"/>
      <c r="DXB90" s="4"/>
      <c r="DXC90" s="4"/>
      <c r="DXD90" s="4"/>
      <c r="DXE90" s="4"/>
      <c r="DXF90" s="4"/>
      <c r="DXG90" s="4"/>
      <c r="DXH90" s="4"/>
      <c r="DXI90" s="4"/>
      <c r="DXJ90" s="4"/>
      <c r="DXK90" s="4"/>
      <c r="DXL90" s="4"/>
      <c r="DXM90" s="4"/>
      <c r="DXN90" s="4"/>
      <c r="DXO90" s="4"/>
      <c r="DXP90" s="4"/>
      <c r="DXQ90" s="4"/>
      <c r="DXR90" s="4"/>
      <c r="DXS90" s="4"/>
      <c r="DXT90" s="4"/>
      <c r="DXU90" s="4"/>
      <c r="DXV90" s="4"/>
      <c r="DXW90" s="4"/>
      <c r="DXX90" s="4"/>
      <c r="DXY90" s="4"/>
      <c r="DXZ90" s="4"/>
      <c r="DYA90" s="4"/>
      <c r="DYB90" s="4"/>
      <c r="DYC90" s="4"/>
      <c r="DYD90" s="4"/>
      <c r="DYE90" s="4"/>
      <c r="DYF90" s="4"/>
      <c r="DYG90" s="4"/>
      <c r="DYH90" s="4"/>
      <c r="DYI90" s="4"/>
      <c r="DYJ90" s="4"/>
      <c r="DYK90" s="4"/>
      <c r="DYL90" s="4"/>
      <c r="DYM90" s="4"/>
      <c r="DYN90" s="4"/>
      <c r="DYO90" s="4"/>
      <c r="DYP90" s="4"/>
      <c r="DYQ90" s="4"/>
      <c r="DYR90" s="4"/>
      <c r="DYS90" s="4"/>
      <c r="DYT90" s="4"/>
      <c r="DYU90" s="4"/>
      <c r="DYV90" s="4"/>
      <c r="DYW90" s="4"/>
      <c r="DYX90" s="4"/>
      <c r="DYY90" s="4"/>
      <c r="DYZ90" s="4"/>
      <c r="DZA90" s="4"/>
      <c r="DZB90" s="4"/>
      <c r="DZC90" s="4"/>
      <c r="DZD90" s="4"/>
      <c r="DZE90" s="4"/>
      <c r="DZF90" s="4"/>
      <c r="DZG90" s="4"/>
      <c r="DZH90" s="4"/>
      <c r="DZI90" s="4"/>
      <c r="DZJ90" s="4"/>
      <c r="DZK90" s="4"/>
      <c r="DZL90" s="4"/>
      <c r="DZM90" s="4"/>
      <c r="DZN90" s="4"/>
      <c r="DZO90" s="4"/>
      <c r="DZP90" s="4"/>
      <c r="DZQ90" s="4"/>
      <c r="DZR90" s="4"/>
      <c r="DZS90" s="4"/>
      <c r="DZT90" s="4"/>
      <c r="DZU90" s="4"/>
      <c r="DZV90" s="4"/>
      <c r="DZW90" s="4"/>
      <c r="DZX90" s="4"/>
      <c r="DZY90" s="4"/>
      <c r="DZZ90" s="4"/>
      <c r="EAA90" s="4"/>
      <c r="EAB90" s="4"/>
      <c r="EAC90" s="4"/>
      <c r="EAD90" s="4"/>
      <c r="EAE90" s="4"/>
      <c r="EAF90" s="4"/>
      <c r="EAG90" s="4"/>
      <c r="EAH90" s="4"/>
      <c r="EAI90" s="4"/>
      <c r="EAJ90" s="4"/>
      <c r="EAK90" s="4"/>
      <c r="EAL90" s="4"/>
      <c r="EAM90" s="4"/>
      <c r="EAN90" s="4"/>
      <c r="EAO90" s="4"/>
      <c r="EAP90" s="4"/>
      <c r="EAQ90" s="4"/>
      <c r="EAR90" s="4"/>
      <c r="EAS90" s="4"/>
      <c r="EAT90" s="4"/>
      <c r="EAU90" s="4"/>
      <c r="EAV90" s="4"/>
      <c r="EAW90" s="4"/>
      <c r="EAX90" s="4"/>
      <c r="EAY90" s="4"/>
      <c r="EAZ90" s="4"/>
      <c r="EBA90" s="4"/>
      <c r="EBB90" s="4"/>
      <c r="EBC90" s="4"/>
      <c r="EBD90" s="4"/>
      <c r="EBE90" s="4"/>
      <c r="EBF90" s="4"/>
      <c r="EBG90" s="4"/>
      <c r="EBH90" s="4"/>
      <c r="EBI90" s="4"/>
      <c r="EBJ90" s="4"/>
      <c r="EBK90" s="4"/>
      <c r="EBL90" s="4"/>
      <c r="EBM90" s="4"/>
      <c r="EBN90" s="4"/>
      <c r="EBO90" s="4"/>
      <c r="EBP90" s="4"/>
      <c r="EBQ90" s="4"/>
      <c r="EBR90" s="4"/>
      <c r="EBS90" s="4"/>
      <c r="EBT90" s="4"/>
      <c r="EBU90" s="4"/>
      <c r="EBV90" s="4"/>
      <c r="EBW90" s="4"/>
      <c r="EBX90" s="4"/>
      <c r="EBY90" s="4"/>
      <c r="EBZ90" s="4"/>
      <c r="ECA90" s="4"/>
      <c r="ECB90" s="4"/>
      <c r="ECC90" s="4"/>
      <c r="ECD90" s="4"/>
      <c r="ECE90" s="4"/>
      <c r="ECF90" s="4"/>
      <c r="ECG90" s="4"/>
      <c r="ECH90" s="4"/>
      <c r="ECI90" s="4"/>
      <c r="ECJ90" s="4"/>
      <c r="ECK90" s="4"/>
      <c r="ECL90" s="4"/>
      <c r="ECM90" s="4"/>
      <c r="ECN90" s="4"/>
      <c r="ECO90" s="4"/>
      <c r="ECP90" s="4"/>
      <c r="ECQ90" s="4"/>
      <c r="ECR90" s="4"/>
      <c r="ECS90" s="4"/>
      <c r="ECT90" s="4"/>
      <c r="ECU90" s="4"/>
      <c r="ECV90" s="4"/>
      <c r="ECW90" s="4"/>
      <c r="ECX90" s="4"/>
      <c r="ECY90" s="4"/>
      <c r="ECZ90" s="4"/>
      <c r="EDA90" s="4"/>
      <c r="EDB90" s="4"/>
      <c r="EDC90" s="4"/>
      <c r="EDD90" s="4"/>
      <c r="EDE90" s="4"/>
      <c r="EDF90" s="4"/>
      <c r="EDG90" s="4"/>
      <c r="EDH90" s="4"/>
      <c r="EDI90" s="4"/>
      <c r="EDJ90" s="4"/>
      <c r="EDK90" s="4"/>
      <c r="EDL90" s="4"/>
      <c r="EDM90" s="4"/>
      <c r="EDN90" s="4"/>
      <c r="EDO90" s="4"/>
      <c r="EDP90" s="4"/>
      <c r="EDQ90" s="4"/>
      <c r="EDR90" s="4"/>
      <c r="EDS90" s="4"/>
      <c r="EDT90" s="4"/>
      <c r="EDU90" s="4"/>
      <c r="EDV90" s="4"/>
      <c r="EDW90" s="4"/>
      <c r="EDX90" s="4"/>
      <c r="EDY90" s="4"/>
      <c r="EDZ90" s="4"/>
      <c r="EEA90" s="4"/>
      <c r="EEB90" s="4"/>
      <c r="EEC90" s="4"/>
      <c r="EED90" s="4"/>
      <c r="EEE90" s="4"/>
      <c r="EEF90" s="4"/>
      <c r="EEG90" s="4"/>
      <c r="EEH90" s="4"/>
      <c r="EEI90" s="4"/>
      <c r="EEJ90" s="4"/>
      <c r="EEK90" s="4"/>
      <c r="EEL90" s="4"/>
      <c r="EEM90" s="4"/>
      <c r="EEN90" s="4"/>
      <c r="EEO90" s="4"/>
      <c r="EEP90" s="4"/>
      <c r="EEQ90" s="4"/>
      <c r="EER90" s="4"/>
      <c r="EES90" s="4"/>
      <c r="EET90" s="4"/>
      <c r="EEU90" s="4"/>
      <c r="EEV90" s="4"/>
      <c r="EEW90" s="4"/>
      <c r="EEX90" s="4"/>
      <c r="EEY90" s="4"/>
      <c r="EEZ90" s="4"/>
      <c r="EFA90" s="4"/>
      <c r="EFB90" s="4"/>
      <c r="EFC90" s="4"/>
      <c r="EFD90" s="4"/>
      <c r="EFE90" s="4"/>
      <c r="EFF90" s="4"/>
      <c r="EFG90" s="4"/>
      <c r="EFH90" s="4"/>
      <c r="EFI90" s="4"/>
      <c r="EFJ90" s="4"/>
      <c r="EFK90" s="4"/>
      <c r="EFL90" s="4"/>
      <c r="EFM90" s="4"/>
      <c r="EFN90" s="4"/>
      <c r="EFO90" s="4"/>
      <c r="EFP90" s="4"/>
      <c r="EFQ90" s="4"/>
      <c r="EFR90" s="4"/>
      <c r="EFS90" s="4"/>
      <c r="EFT90" s="4"/>
      <c r="EFU90" s="4"/>
      <c r="EFV90" s="4"/>
      <c r="EFW90" s="4"/>
      <c r="EFX90" s="4"/>
      <c r="EFY90" s="4"/>
      <c r="EFZ90" s="4"/>
      <c r="EGA90" s="4"/>
      <c r="EGB90" s="4"/>
      <c r="EGC90" s="4"/>
      <c r="EGD90" s="4"/>
      <c r="EGE90" s="4"/>
      <c r="EGF90" s="4"/>
      <c r="EGG90" s="4"/>
      <c r="EGH90" s="4"/>
      <c r="EGI90" s="4"/>
      <c r="EGJ90" s="4"/>
      <c r="EGK90" s="4"/>
      <c r="EGL90" s="4"/>
      <c r="EGM90" s="4"/>
      <c r="EGN90" s="4"/>
      <c r="EGO90" s="4"/>
      <c r="EGP90" s="4"/>
      <c r="EGQ90" s="4"/>
      <c r="EGR90" s="4"/>
      <c r="EGS90" s="4"/>
      <c r="EGT90" s="4"/>
      <c r="EGU90" s="4"/>
      <c r="EGV90" s="4"/>
      <c r="EGW90" s="4"/>
      <c r="EGX90" s="4"/>
      <c r="EGY90" s="4"/>
      <c r="EGZ90" s="4"/>
      <c r="EHA90" s="4"/>
      <c r="EHB90" s="4"/>
      <c r="EHC90" s="4"/>
      <c r="EHD90" s="4"/>
      <c r="EHE90" s="4"/>
      <c r="EHF90" s="4"/>
      <c r="EHG90" s="4"/>
      <c r="EHH90" s="4"/>
      <c r="EHI90" s="4"/>
      <c r="EHJ90" s="4"/>
      <c r="EHK90" s="4"/>
      <c r="EHL90" s="4"/>
      <c r="EHM90" s="4"/>
      <c r="EHN90" s="4"/>
      <c r="EHO90" s="4"/>
      <c r="EHP90" s="4"/>
      <c r="EHQ90" s="4"/>
      <c r="EHR90" s="4"/>
      <c r="EHS90" s="4"/>
      <c r="EHT90" s="4"/>
      <c r="EHU90" s="4"/>
      <c r="EHV90" s="4"/>
      <c r="EHW90" s="4"/>
      <c r="EHX90" s="4"/>
      <c r="EHY90" s="4"/>
      <c r="EHZ90" s="4"/>
      <c r="EIA90" s="4"/>
      <c r="EIB90" s="4"/>
      <c r="EIC90" s="4"/>
      <c r="EID90" s="4"/>
      <c r="EIE90" s="4"/>
      <c r="EIF90" s="4"/>
      <c r="EIG90" s="4"/>
      <c r="EIH90" s="4"/>
      <c r="EII90" s="4"/>
      <c r="EIJ90" s="4"/>
      <c r="EIK90" s="4"/>
      <c r="EIL90" s="4"/>
      <c r="EIM90" s="4"/>
      <c r="EIN90" s="4"/>
      <c r="EIO90" s="4"/>
      <c r="EIP90" s="4"/>
      <c r="EIQ90" s="4"/>
      <c r="EIR90" s="4"/>
      <c r="EIS90" s="4"/>
      <c r="EIT90" s="4"/>
      <c r="EIU90" s="4"/>
      <c r="EIV90" s="4"/>
      <c r="EIW90" s="4"/>
      <c r="EIX90" s="4"/>
      <c r="EIY90" s="4"/>
      <c r="EIZ90" s="4"/>
      <c r="EJA90" s="4"/>
      <c r="EJB90" s="4"/>
      <c r="EJC90" s="4"/>
      <c r="EJD90" s="4"/>
      <c r="EJE90" s="4"/>
      <c r="EJF90" s="4"/>
      <c r="EJG90" s="4"/>
      <c r="EJH90" s="4"/>
      <c r="EJI90" s="4"/>
      <c r="EJJ90" s="4"/>
      <c r="EJK90" s="4"/>
      <c r="EJL90" s="4"/>
      <c r="EJM90" s="4"/>
      <c r="EJN90" s="4"/>
      <c r="EJO90" s="4"/>
      <c r="EJP90" s="4"/>
      <c r="EJQ90" s="4"/>
      <c r="EJR90" s="4"/>
      <c r="EJS90" s="4"/>
      <c r="EJT90" s="4"/>
      <c r="EJU90" s="4"/>
      <c r="EJV90" s="4"/>
      <c r="EJW90" s="4"/>
      <c r="EJX90" s="4"/>
      <c r="EJY90" s="4"/>
      <c r="EJZ90" s="4"/>
      <c r="EKA90" s="4"/>
      <c r="EKB90" s="4"/>
      <c r="EKC90" s="4"/>
      <c r="EKD90" s="4"/>
      <c r="EKE90" s="4"/>
      <c r="EKF90" s="4"/>
      <c r="EKG90" s="4"/>
      <c r="EKH90" s="4"/>
      <c r="EKI90" s="4"/>
      <c r="EKJ90" s="4"/>
      <c r="EKK90" s="4"/>
      <c r="EKL90" s="4"/>
      <c r="EKM90" s="4"/>
      <c r="EKN90" s="4"/>
      <c r="EKO90" s="4"/>
      <c r="EKP90" s="4"/>
      <c r="EKQ90" s="4"/>
      <c r="EKR90" s="4"/>
      <c r="EKS90" s="4"/>
      <c r="EKT90" s="4"/>
      <c r="EKU90" s="4"/>
      <c r="EKV90" s="4"/>
      <c r="EKW90" s="4"/>
      <c r="EKX90" s="4"/>
      <c r="EKY90" s="4"/>
      <c r="EKZ90" s="4"/>
      <c r="ELA90" s="4"/>
      <c r="ELB90" s="4"/>
      <c r="ELC90" s="4"/>
      <c r="ELD90" s="4"/>
      <c r="ELE90" s="4"/>
      <c r="ELF90" s="4"/>
      <c r="ELG90" s="4"/>
      <c r="ELH90" s="4"/>
      <c r="ELI90" s="4"/>
      <c r="ELJ90" s="4"/>
      <c r="ELK90" s="4"/>
      <c r="ELL90" s="4"/>
      <c r="ELM90" s="4"/>
      <c r="ELN90" s="4"/>
      <c r="ELO90" s="4"/>
      <c r="ELP90" s="4"/>
      <c r="ELQ90" s="4"/>
      <c r="ELR90" s="4"/>
      <c r="ELS90" s="4"/>
      <c r="ELT90" s="4"/>
      <c r="ELU90" s="4"/>
      <c r="ELV90" s="4"/>
      <c r="ELW90" s="4"/>
      <c r="ELX90" s="4"/>
      <c r="ELY90" s="4"/>
      <c r="ELZ90" s="4"/>
      <c r="EMA90" s="4"/>
      <c r="EMB90" s="4"/>
      <c r="EMC90" s="4"/>
      <c r="EMD90" s="4"/>
      <c r="EME90" s="4"/>
      <c r="EMF90" s="4"/>
      <c r="EMG90" s="4"/>
      <c r="EMH90" s="4"/>
      <c r="EMI90" s="4"/>
      <c r="EMJ90" s="4"/>
      <c r="EMK90" s="4"/>
      <c r="EML90" s="4"/>
      <c r="EMM90" s="4"/>
      <c r="EMN90" s="4"/>
      <c r="EMO90" s="4"/>
      <c r="EMP90" s="4"/>
      <c r="EMQ90" s="4"/>
      <c r="EMR90" s="4"/>
      <c r="EMS90" s="4"/>
      <c r="EMT90" s="4"/>
      <c r="EMU90" s="4"/>
      <c r="EMV90" s="4"/>
      <c r="EMW90" s="4"/>
      <c r="EMX90" s="4"/>
      <c r="EMY90" s="4"/>
      <c r="EMZ90" s="4"/>
      <c r="ENA90" s="4"/>
      <c r="ENB90" s="4"/>
      <c r="ENC90" s="4"/>
      <c r="END90" s="4"/>
      <c r="ENE90" s="4"/>
      <c r="ENF90" s="4"/>
      <c r="ENG90" s="4"/>
      <c r="ENH90" s="4"/>
      <c r="ENI90" s="4"/>
      <c r="ENJ90" s="4"/>
      <c r="ENK90" s="4"/>
      <c r="ENL90" s="4"/>
      <c r="ENM90" s="4"/>
      <c r="ENN90" s="4"/>
      <c r="ENO90" s="4"/>
      <c r="ENP90" s="4"/>
      <c r="ENQ90" s="4"/>
      <c r="ENR90" s="4"/>
      <c r="ENS90" s="4"/>
      <c r="ENT90" s="4"/>
      <c r="ENU90" s="4"/>
      <c r="ENV90" s="4"/>
      <c r="ENW90" s="4"/>
      <c r="ENX90" s="4"/>
      <c r="ENY90" s="4"/>
      <c r="ENZ90" s="4"/>
      <c r="EOA90" s="4"/>
      <c r="EOB90" s="4"/>
      <c r="EOC90" s="4"/>
      <c r="EOD90" s="4"/>
      <c r="EOE90" s="4"/>
      <c r="EOF90" s="4"/>
      <c r="EOG90" s="4"/>
      <c r="EOH90" s="4"/>
      <c r="EOI90" s="4"/>
      <c r="EOJ90" s="4"/>
      <c r="EOK90" s="4"/>
      <c r="EOL90" s="4"/>
      <c r="EOM90" s="4"/>
      <c r="EON90" s="4"/>
      <c r="EOO90" s="4"/>
      <c r="EOP90" s="4"/>
      <c r="EOQ90" s="4"/>
      <c r="EOR90" s="4"/>
      <c r="EOS90" s="4"/>
      <c r="EOT90" s="4"/>
      <c r="EOU90" s="4"/>
      <c r="EOV90" s="4"/>
      <c r="EOW90" s="4"/>
      <c r="EOX90" s="4"/>
      <c r="EOY90" s="4"/>
      <c r="EOZ90" s="4"/>
      <c r="EPA90" s="4"/>
      <c r="EPB90" s="4"/>
      <c r="EPC90" s="4"/>
      <c r="EPD90" s="4"/>
      <c r="EPE90" s="4"/>
      <c r="EPF90" s="4"/>
      <c r="EPG90" s="4"/>
      <c r="EPH90" s="4"/>
      <c r="EPI90" s="4"/>
      <c r="EPJ90" s="4"/>
      <c r="EPK90" s="4"/>
      <c r="EPL90" s="4"/>
      <c r="EPM90" s="4"/>
      <c r="EPN90" s="4"/>
      <c r="EPO90" s="4"/>
      <c r="EPP90" s="4"/>
      <c r="EPQ90" s="4"/>
      <c r="EPR90" s="4"/>
      <c r="EPS90" s="4"/>
      <c r="EPT90" s="4"/>
      <c r="EPU90" s="4"/>
      <c r="EPV90" s="4"/>
      <c r="EPW90" s="4"/>
      <c r="EPX90" s="4"/>
      <c r="EPY90" s="4"/>
      <c r="EPZ90" s="4"/>
      <c r="EQA90" s="4"/>
      <c r="EQB90" s="4"/>
      <c r="EQC90" s="4"/>
      <c r="EQD90" s="4"/>
      <c r="EQE90" s="4"/>
      <c r="EQF90" s="4"/>
      <c r="EQG90" s="4"/>
      <c r="EQH90" s="4"/>
      <c r="EQI90" s="4"/>
      <c r="EQJ90" s="4"/>
      <c r="EQK90" s="4"/>
      <c r="EQL90" s="4"/>
      <c r="EQM90" s="4"/>
      <c r="EQN90" s="4"/>
      <c r="EQO90" s="4"/>
      <c r="EQP90" s="4"/>
      <c r="EQQ90" s="4"/>
      <c r="EQR90" s="4"/>
      <c r="EQS90" s="4"/>
      <c r="EQT90" s="4"/>
      <c r="EQU90" s="4"/>
      <c r="EQV90" s="4"/>
      <c r="EQW90" s="4"/>
      <c r="EQX90" s="4"/>
      <c r="EQY90" s="4"/>
      <c r="EQZ90" s="4"/>
      <c r="ERA90" s="4"/>
      <c r="ERB90" s="4"/>
      <c r="ERC90" s="4"/>
      <c r="ERD90" s="4"/>
      <c r="ERE90" s="4"/>
      <c r="ERF90" s="4"/>
      <c r="ERG90" s="4"/>
      <c r="ERH90" s="4"/>
      <c r="ERI90" s="4"/>
      <c r="ERJ90" s="4"/>
      <c r="ERK90" s="4"/>
      <c r="ERL90" s="4"/>
      <c r="ERM90" s="4"/>
      <c r="ERN90" s="4"/>
      <c r="ERO90" s="4"/>
      <c r="ERP90" s="4"/>
      <c r="ERQ90" s="4"/>
      <c r="ERR90" s="4"/>
      <c r="ERS90" s="4"/>
      <c r="ERT90" s="4"/>
      <c r="ERU90" s="4"/>
      <c r="ERV90" s="4"/>
      <c r="ERW90" s="4"/>
      <c r="ERX90" s="4"/>
      <c r="ERY90" s="4"/>
      <c r="ERZ90" s="4"/>
      <c r="ESA90" s="4"/>
      <c r="ESB90" s="4"/>
      <c r="ESC90" s="4"/>
      <c r="ESD90" s="4"/>
      <c r="ESE90" s="4"/>
      <c r="ESF90" s="4"/>
      <c r="ESG90" s="4"/>
      <c r="ESH90" s="4"/>
      <c r="ESI90" s="4"/>
      <c r="ESJ90" s="4"/>
      <c r="ESK90" s="4"/>
      <c r="ESL90" s="4"/>
      <c r="ESM90" s="4"/>
      <c r="ESN90" s="4"/>
      <c r="ESO90" s="4"/>
      <c r="ESP90" s="4"/>
      <c r="ESQ90" s="4"/>
      <c r="ESR90" s="4"/>
      <c r="ESS90" s="4"/>
      <c r="EST90" s="4"/>
      <c r="ESU90" s="4"/>
      <c r="ESV90" s="4"/>
      <c r="ESW90" s="4"/>
      <c r="ESX90" s="4"/>
      <c r="ESY90" s="4"/>
      <c r="ESZ90" s="4"/>
      <c r="ETA90" s="4"/>
      <c r="ETB90" s="4"/>
      <c r="ETC90" s="4"/>
      <c r="ETD90" s="4"/>
      <c r="ETE90" s="4"/>
      <c r="ETF90" s="4"/>
      <c r="ETG90" s="4"/>
      <c r="ETH90" s="4"/>
      <c r="ETI90" s="4"/>
      <c r="ETJ90" s="4"/>
      <c r="ETK90" s="4"/>
      <c r="ETL90" s="4"/>
      <c r="ETM90" s="4"/>
      <c r="ETN90" s="4"/>
      <c r="ETO90" s="4"/>
      <c r="ETP90" s="4"/>
      <c r="ETQ90" s="4"/>
      <c r="ETR90" s="4"/>
      <c r="ETS90" s="4"/>
      <c r="ETT90" s="4"/>
      <c r="ETU90" s="4"/>
      <c r="ETV90" s="4"/>
      <c r="ETW90" s="4"/>
      <c r="ETX90" s="4"/>
      <c r="ETY90" s="4"/>
      <c r="ETZ90" s="4"/>
      <c r="EUA90" s="4"/>
      <c r="EUB90" s="4"/>
      <c r="EUC90" s="4"/>
      <c r="EUD90" s="4"/>
      <c r="EUE90" s="4"/>
      <c r="EUF90" s="4"/>
      <c r="EUG90" s="4"/>
      <c r="EUH90" s="4"/>
      <c r="EUI90" s="4"/>
      <c r="EUJ90" s="4"/>
      <c r="EUK90" s="4"/>
      <c r="EUL90" s="4"/>
      <c r="EUM90" s="4"/>
      <c r="EUN90" s="4"/>
      <c r="EUO90" s="4"/>
      <c r="EUP90" s="4"/>
      <c r="EUQ90" s="4"/>
      <c r="EUR90" s="4"/>
      <c r="EUS90" s="4"/>
      <c r="EUT90" s="4"/>
      <c r="EUU90" s="4"/>
      <c r="EUV90" s="4"/>
      <c r="EUW90" s="4"/>
      <c r="EUX90" s="4"/>
      <c r="EUY90" s="4"/>
      <c r="EUZ90" s="4"/>
      <c r="EVA90" s="4"/>
      <c r="EVB90" s="4"/>
      <c r="EVC90" s="4"/>
      <c r="EVD90" s="4"/>
      <c r="EVE90" s="4"/>
      <c r="EVF90" s="4"/>
      <c r="EVG90" s="4"/>
      <c r="EVH90" s="4"/>
      <c r="EVI90" s="4"/>
      <c r="EVJ90" s="4"/>
      <c r="EVK90" s="4"/>
      <c r="EVL90" s="4"/>
      <c r="EVM90" s="4"/>
      <c r="EVN90" s="4"/>
      <c r="EVO90" s="4"/>
      <c r="EVP90" s="4"/>
      <c r="EVQ90" s="4"/>
      <c r="EVR90" s="4"/>
      <c r="EVS90" s="4"/>
      <c r="EVT90" s="4"/>
      <c r="EVU90" s="4"/>
      <c r="EVV90" s="4"/>
      <c r="EVW90" s="4"/>
      <c r="EVX90" s="4"/>
      <c r="EVY90" s="4"/>
      <c r="EVZ90" s="4"/>
      <c r="EWA90" s="4"/>
      <c r="EWB90" s="4"/>
      <c r="EWC90" s="4"/>
      <c r="EWD90" s="4"/>
      <c r="EWE90" s="4"/>
      <c r="EWF90" s="4"/>
      <c r="EWG90" s="4"/>
      <c r="EWH90" s="4"/>
      <c r="EWI90" s="4"/>
      <c r="EWJ90" s="4"/>
      <c r="EWK90" s="4"/>
      <c r="EWL90" s="4"/>
      <c r="EWM90" s="4"/>
      <c r="EWN90" s="4"/>
      <c r="EWO90" s="4"/>
      <c r="EWP90" s="4"/>
      <c r="EWQ90" s="4"/>
      <c r="EWR90" s="4"/>
      <c r="EWS90" s="4"/>
      <c r="EWT90" s="4"/>
      <c r="EWU90" s="4"/>
      <c r="EWV90" s="4"/>
      <c r="EWW90" s="4"/>
      <c r="EWX90" s="4"/>
      <c r="EWY90" s="4"/>
      <c r="EWZ90" s="4"/>
      <c r="EXA90" s="4"/>
      <c r="EXB90" s="4"/>
      <c r="EXC90" s="4"/>
      <c r="EXD90" s="4"/>
      <c r="EXE90" s="4"/>
      <c r="EXF90" s="4"/>
      <c r="EXG90" s="4"/>
      <c r="EXH90" s="4"/>
      <c r="EXI90" s="4"/>
      <c r="EXJ90" s="4"/>
      <c r="EXK90" s="4"/>
      <c r="EXL90" s="4"/>
      <c r="EXM90" s="4"/>
      <c r="EXN90" s="4"/>
      <c r="EXO90" s="4"/>
      <c r="EXP90" s="4"/>
      <c r="EXQ90" s="4"/>
      <c r="EXR90" s="4"/>
      <c r="EXS90" s="4"/>
      <c r="EXT90" s="4"/>
      <c r="EXU90" s="4"/>
      <c r="EXV90" s="4"/>
      <c r="EXW90" s="4"/>
      <c r="EXX90" s="4"/>
      <c r="EXY90" s="4"/>
      <c r="EXZ90" s="4"/>
      <c r="EYA90" s="4"/>
      <c r="EYB90" s="4"/>
      <c r="EYC90" s="4"/>
      <c r="EYD90" s="4"/>
      <c r="EYE90" s="4"/>
      <c r="EYF90" s="4"/>
      <c r="EYG90" s="4"/>
      <c r="EYH90" s="4"/>
      <c r="EYI90" s="4"/>
      <c r="EYJ90" s="4"/>
      <c r="EYK90" s="4"/>
      <c r="EYL90" s="4"/>
      <c r="EYM90" s="4"/>
      <c r="EYN90" s="4"/>
      <c r="EYO90" s="4"/>
      <c r="EYP90" s="4"/>
      <c r="EYQ90" s="4"/>
      <c r="EYR90" s="4"/>
      <c r="EYS90" s="4"/>
      <c r="EYT90" s="4"/>
      <c r="EYU90" s="4"/>
      <c r="EYV90" s="4"/>
      <c r="EYW90" s="4"/>
      <c r="EYX90" s="4"/>
      <c r="EYY90" s="4"/>
      <c r="EYZ90" s="4"/>
      <c r="EZA90" s="4"/>
      <c r="EZB90" s="4"/>
      <c r="EZC90" s="4"/>
      <c r="EZD90" s="4"/>
      <c r="EZE90" s="4"/>
      <c r="EZF90" s="4"/>
      <c r="EZG90" s="4"/>
      <c r="EZH90" s="4"/>
      <c r="EZI90" s="4"/>
      <c r="EZJ90" s="4"/>
      <c r="EZK90" s="4"/>
      <c r="EZL90" s="4"/>
      <c r="EZM90" s="4"/>
      <c r="EZN90" s="4"/>
      <c r="EZO90" s="4"/>
      <c r="EZP90" s="4"/>
      <c r="EZQ90" s="4"/>
      <c r="EZR90" s="4"/>
      <c r="EZS90" s="4"/>
      <c r="EZT90" s="4"/>
      <c r="EZU90" s="4"/>
      <c r="EZV90" s="4"/>
      <c r="EZW90" s="4"/>
      <c r="EZX90" s="4"/>
      <c r="EZY90" s="4"/>
      <c r="EZZ90" s="4"/>
      <c r="FAA90" s="4"/>
      <c r="FAB90" s="4"/>
      <c r="FAC90" s="4"/>
      <c r="FAD90" s="4"/>
      <c r="FAE90" s="4"/>
      <c r="FAF90" s="4"/>
      <c r="FAG90" s="4"/>
      <c r="FAH90" s="4"/>
      <c r="FAI90" s="4"/>
      <c r="FAJ90" s="4"/>
      <c r="FAK90" s="4"/>
      <c r="FAL90" s="4"/>
      <c r="FAM90" s="4"/>
      <c r="FAN90" s="4"/>
      <c r="FAO90" s="4"/>
      <c r="FAP90" s="4"/>
      <c r="FAQ90" s="4"/>
      <c r="FAR90" s="4"/>
      <c r="FAS90" s="4"/>
      <c r="FAT90" s="4"/>
      <c r="FAU90" s="4"/>
      <c r="FAV90" s="4"/>
      <c r="FAW90" s="4"/>
      <c r="FAX90" s="4"/>
      <c r="FAY90" s="4"/>
      <c r="FAZ90" s="4"/>
      <c r="FBA90" s="4"/>
      <c r="FBB90" s="4"/>
      <c r="FBC90" s="4"/>
      <c r="FBD90" s="4"/>
      <c r="FBE90" s="4"/>
      <c r="FBF90" s="4"/>
      <c r="FBG90" s="4"/>
      <c r="FBH90" s="4"/>
      <c r="FBI90" s="4"/>
      <c r="FBJ90" s="4"/>
      <c r="FBK90" s="4"/>
      <c r="FBL90" s="4"/>
      <c r="FBM90" s="4"/>
      <c r="FBN90" s="4"/>
      <c r="FBO90" s="4"/>
      <c r="FBP90" s="4"/>
      <c r="FBQ90" s="4"/>
      <c r="FBR90" s="4"/>
      <c r="FBS90" s="4"/>
      <c r="FBT90" s="4"/>
      <c r="FBU90" s="4"/>
      <c r="FBV90" s="4"/>
      <c r="FBW90" s="4"/>
      <c r="FBX90" s="4"/>
      <c r="FBY90" s="4"/>
      <c r="FBZ90" s="4"/>
      <c r="FCA90" s="4"/>
      <c r="FCB90" s="4"/>
      <c r="FCC90" s="4"/>
      <c r="FCD90" s="4"/>
      <c r="FCE90" s="4"/>
      <c r="FCF90" s="4"/>
      <c r="FCG90" s="4"/>
      <c r="FCH90" s="4"/>
      <c r="FCI90" s="4"/>
      <c r="FCJ90" s="4"/>
      <c r="FCK90" s="4"/>
      <c r="FCL90" s="4"/>
      <c r="FCM90" s="4"/>
      <c r="FCN90" s="4"/>
      <c r="FCO90" s="4"/>
      <c r="FCP90" s="4"/>
      <c r="FCQ90" s="4"/>
      <c r="FCR90" s="4"/>
      <c r="FCS90" s="4"/>
      <c r="FCT90" s="4"/>
      <c r="FCU90" s="4"/>
      <c r="FCV90" s="4"/>
      <c r="FCW90" s="4"/>
      <c r="FCX90" s="4"/>
      <c r="FCY90" s="4"/>
      <c r="FCZ90" s="4"/>
      <c r="FDA90" s="4"/>
      <c r="FDB90" s="4"/>
      <c r="FDC90" s="4"/>
      <c r="FDD90" s="4"/>
      <c r="FDE90" s="4"/>
      <c r="FDF90" s="4"/>
      <c r="FDG90" s="4"/>
      <c r="FDH90" s="4"/>
      <c r="FDI90" s="4"/>
      <c r="FDJ90" s="4"/>
      <c r="FDK90" s="4"/>
      <c r="FDL90" s="4"/>
      <c r="FDM90" s="4"/>
      <c r="FDN90" s="4"/>
      <c r="FDO90" s="4"/>
      <c r="FDP90" s="4"/>
      <c r="FDQ90" s="4"/>
      <c r="FDR90" s="4"/>
      <c r="FDS90" s="4"/>
      <c r="FDT90" s="4"/>
      <c r="FDU90" s="4"/>
      <c r="FDV90" s="4"/>
      <c r="FDW90" s="4"/>
      <c r="FDX90" s="4"/>
      <c r="FDY90" s="4"/>
      <c r="FDZ90" s="4"/>
      <c r="FEA90" s="4"/>
      <c r="FEB90" s="4"/>
      <c r="FEC90" s="4"/>
      <c r="FED90" s="4"/>
      <c r="FEE90" s="4"/>
      <c r="FEF90" s="4"/>
      <c r="FEG90" s="4"/>
      <c r="FEH90" s="4"/>
      <c r="FEI90" s="4"/>
      <c r="FEJ90" s="4"/>
      <c r="FEK90" s="4"/>
      <c r="FEL90" s="4"/>
      <c r="FEM90" s="4"/>
      <c r="FEN90" s="4"/>
      <c r="FEO90" s="4"/>
      <c r="FEP90" s="4"/>
      <c r="FEQ90" s="4"/>
      <c r="FER90" s="4"/>
      <c r="FES90" s="4"/>
      <c r="FET90" s="4"/>
      <c r="FEU90" s="4"/>
      <c r="FEV90" s="4"/>
      <c r="FEW90" s="4"/>
      <c r="FEX90" s="4"/>
      <c r="FEY90" s="4"/>
      <c r="FEZ90" s="4"/>
      <c r="FFA90" s="4"/>
      <c r="FFB90" s="4"/>
      <c r="FFC90" s="4"/>
      <c r="FFD90" s="4"/>
      <c r="FFE90" s="4"/>
      <c r="FFF90" s="4"/>
      <c r="FFG90" s="4"/>
      <c r="FFH90" s="4"/>
      <c r="FFI90" s="4"/>
      <c r="FFJ90" s="4"/>
      <c r="FFK90" s="4"/>
      <c r="FFL90" s="4"/>
      <c r="FFM90" s="4"/>
      <c r="FFN90" s="4"/>
      <c r="FFO90" s="4"/>
      <c r="FFP90" s="4"/>
      <c r="FFQ90" s="4"/>
      <c r="FFR90" s="4"/>
      <c r="FFS90" s="4"/>
      <c r="FFT90" s="4"/>
      <c r="FFU90" s="4"/>
      <c r="FFV90" s="4"/>
      <c r="FFW90" s="4"/>
      <c r="FFX90" s="4"/>
      <c r="FFY90" s="4"/>
      <c r="FFZ90" s="4"/>
      <c r="FGA90" s="4"/>
      <c r="FGB90" s="4"/>
      <c r="FGC90" s="4"/>
      <c r="FGD90" s="4"/>
      <c r="FGE90" s="4"/>
      <c r="FGF90" s="4"/>
      <c r="FGG90" s="4"/>
      <c r="FGH90" s="4"/>
      <c r="FGI90" s="4"/>
      <c r="FGJ90" s="4"/>
      <c r="FGK90" s="4"/>
      <c r="FGL90" s="4"/>
      <c r="FGM90" s="4"/>
      <c r="FGN90" s="4"/>
      <c r="FGO90" s="4"/>
      <c r="FGP90" s="4"/>
      <c r="FGQ90" s="4"/>
      <c r="FGR90" s="4"/>
      <c r="FGS90" s="4"/>
      <c r="FGT90" s="4"/>
      <c r="FGU90" s="4"/>
      <c r="FGV90" s="4"/>
      <c r="FGW90" s="4"/>
      <c r="FGX90" s="4"/>
      <c r="FGY90" s="4"/>
      <c r="FGZ90" s="4"/>
      <c r="FHA90" s="4"/>
      <c r="FHB90" s="4"/>
      <c r="FHC90" s="4"/>
      <c r="FHD90" s="4"/>
      <c r="FHE90" s="4"/>
      <c r="FHF90" s="4"/>
      <c r="FHG90" s="4"/>
      <c r="FHH90" s="4"/>
      <c r="FHI90" s="4"/>
      <c r="FHJ90" s="4"/>
      <c r="FHK90" s="4"/>
      <c r="FHL90" s="4"/>
      <c r="FHM90" s="4"/>
      <c r="FHN90" s="4"/>
      <c r="FHO90" s="4"/>
      <c r="FHP90" s="4"/>
      <c r="FHQ90" s="4"/>
      <c r="FHR90" s="4"/>
      <c r="FHS90" s="4"/>
      <c r="FHT90" s="4"/>
      <c r="FHU90" s="4"/>
      <c r="FHV90" s="4"/>
      <c r="FHW90" s="4"/>
      <c r="FHX90" s="4"/>
      <c r="FHY90" s="4"/>
      <c r="FHZ90" s="4"/>
      <c r="FIA90" s="4"/>
      <c r="FIB90" s="4"/>
      <c r="FIC90" s="4"/>
      <c r="FID90" s="4"/>
      <c r="FIE90" s="4"/>
      <c r="FIF90" s="4"/>
      <c r="FIG90" s="4"/>
      <c r="FIH90" s="4"/>
      <c r="FII90" s="4"/>
      <c r="FIJ90" s="4"/>
      <c r="FIK90" s="4"/>
      <c r="FIL90" s="4"/>
      <c r="FIM90" s="4"/>
      <c r="FIN90" s="4"/>
      <c r="FIO90" s="4"/>
      <c r="FIP90" s="4"/>
      <c r="FIQ90" s="4"/>
      <c r="FIR90" s="4"/>
      <c r="FIS90" s="4"/>
      <c r="FIT90" s="4"/>
      <c r="FIU90" s="4"/>
      <c r="FIV90" s="4"/>
      <c r="FIW90" s="4"/>
      <c r="FIX90" s="4"/>
      <c r="FIY90" s="4"/>
      <c r="FIZ90" s="4"/>
      <c r="FJA90" s="4"/>
      <c r="FJB90" s="4"/>
      <c r="FJC90" s="4"/>
      <c r="FJD90" s="4"/>
      <c r="FJE90" s="4"/>
      <c r="FJF90" s="4"/>
      <c r="FJG90" s="4"/>
      <c r="FJH90" s="4"/>
      <c r="FJI90" s="4"/>
      <c r="FJJ90" s="4"/>
      <c r="FJK90" s="4"/>
      <c r="FJL90" s="4"/>
      <c r="FJM90" s="4"/>
      <c r="FJN90" s="4"/>
      <c r="FJO90" s="4"/>
      <c r="FJP90" s="4"/>
      <c r="FJQ90" s="4"/>
      <c r="FJR90" s="4"/>
      <c r="FJS90" s="4"/>
      <c r="FJT90" s="4"/>
      <c r="FJU90" s="4"/>
      <c r="FJV90" s="4"/>
      <c r="FJW90" s="4"/>
      <c r="FJX90" s="4"/>
      <c r="FJY90" s="4"/>
      <c r="FJZ90" s="4"/>
      <c r="FKA90" s="4"/>
      <c r="FKB90" s="4"/>
      <c r="FKC90" s="4"/>
      <c r="FKD90" s="4"/>
      <c r="FKE90" s="4"/>
      <c r="FKF90" s="4"/>
      <c r="FKG90" s="4"/>
      <c r="FKH90" s="4"/>
      <c r="FKI90" s="4"/>
      <c r="FKJ90" s="4"/>
      <c r="FKK90" s="4"/>
      <c r="FKL90" s="4"/>
      <c r="FKM90" s="4"/>
      <c r="FKN90" s="4"/>
      <c r="FKO90" s="4"/>
      <c r="FKP90" s="4"/>
      <c r="FKQ90" s="4"/>
      <c r="FKR90" s="4"/>
      <c r="FKS90" s="4"/>
      <c r="FKT90" s="4"/>
      <c r="FKU90" s="4"/>
      <c r="FKV90" s="4"/>
      <c r="FKW90" s="4"/>
      <c r="FKX90" s="4"/>
      <c r="FKY90" s="4"/>
      <c r="FKZ90" s="4"/>
      <c r="FLA90" s="4"/>
      <c r="FLB90" s="4"/>
      <c r="FLC90" s="4"/>
      <c r="FLD90" s="4"/>
      <c r="FLE90" s="4"/>
      <c r="FLF90" s="4"/>
      <c r="FLG90" s="4"/>
      <c r="FLH90" s="4"/>
      <c r="FLI90" s="4"/>
      <c r="FLJ90" s="4"/>
      <c r="FLK90" s="4"/>
      <c r="FLL90" s="4"/>
      <c r="FLM90" s="4"/>
      <c r="FLN90" s="4"/>
      <c r="FLO90" s="4"/>
      <c r="FLP90" s="4"/>
      <c r="FLQ90" s="4"/>
      <c r="FLR90" s="4"/>
      <c r="FLS90" s="4"/>
      <c r="FLT90" s="4"/>
      <c r="FLU90" s="4"/>
      <c r="FLV90" s="4"/>
      <c r="FLW90" s="4"/>
      <c r="FLX90" s="4"/>
      <c r="FLY90" s="4"/>
      <c r="FLZ90" s="4"/>
      <c r="FMA90" s="4"/>
      <c r="FMB90" s="4"/>
      <c r="FMC90" s="4"/>
      <c r="FMD90" s="4"/>
      <c r="FME90" s="4"/>
      <c r="FMF90" s="4"/>
      <c r="FMG90" s="4"/>
      <c r="FMH90" s="4"/>
      <c r="FMI90" s="4"/>
      <c r="FMJ90" s="4"/>
      <c r="FMK90" s="4"/>
      <c r="FML90" s="4"/>
      <c r="FMM90" s="4"/>
      <c r="FMN90" s="4"/>
      <c r="FMO90" s="4"/>
      <c r="FMP90" s="4"/>
      <c r="FMQ90" s="4"/>
      <c r="FMR90" s="4"/>
      <c r="FMS90" s="4"/>
      <c r="FMT90" s="4"/>
      <c r="FMU90" s="4"/>
      <c r="FMV90" s="4"/>
      <c r="FMW90" s="4"/>
      <c r="FMX90" s="4"/>
      <c r="FMY90" s="4"/>
      <c r="FMZ90" s="4"/>
      <c r="FNA90" s="4"/>
      <c r="FNB90" s="4"/>
      <c r="FNC90" s="4"/>
      <c r="FND90" s="4"/>
      <c r="FNE90" s="4"/>
      <c r="FNF90" s="4"/>
      <c r="FNG90" s="4"/>
      <c r="FNH90" s="4"/>
      <c r="FNI90" s="4"/>
      <c r="FNJ90" s="4"/>
      <c r="FNK90" s="4"/>
      <c r="FNL90" s="4"/>
      <c r="FNM90" s="4"/>
      <c r="FNN90" s="4"/>
      <c r="FNO90" s="4"/>
      <c r="FNP90" s="4"/>
      <c r="FNQ90" s="4"/>
      <c r="FNR90" s="4"/>
      <c r="FNS90" s="4"/>
      <c r="FNT90" s="4"/>
      <c r="FNU90" s="4"/>
      <c r="FNV90" s="4"/>
      <c r="FNW90" s="4"/>
      <c r="FNX90" s="4"/>
      <c r="FNY90" s="4"/>
      <c r="FNZ90" s="4"/>
      <c r="FOA90" s="4"/>
      <c r="FOB90" s="4"/>
      <c r="FOC90" s="4"/>
      <c r="FOD90" s="4"/>
      <c r="FOE90" s="4"/>
      <c r="FOF90" s="4"/>
      <c r="FOG90" s="4"/>
      <c r="FOH90" s="4"/>
      <c r="FOI90" s="4"/>
      <c r="FOJ90" s="4"/>
      <c r="FOK90" s="4"/>
      <c r="FOL90" s="4"/>
      <c r="FOM90" s="4"/>
      <c r="FON90" s="4"/>
      <c r="FOO90" s="4"/>
      <c r="FOP90" s="4"/>
      <c r="FOQ90" s="4"/>
      <c r="FOR90" s="4"/>
      <c r="FOS90" s="4"/>
      <c r="FOT90" s="4"/>
      <c r="FOU90" s="4"/>
      <c r="FOV90" s="4"/>
      <c r="FOW90" s="4"/>
      <c r="FOX90" s="4"/>
      <c r="FOY90" s="4"/>
      <c r="FOZ90" s="4"/>
      <c r="FPA90" s="4"/>
      <c r="FPB90" s="4"/>
      <c r="FPC90" s="4"/>
      <c r="FPD90" s="4"/>
      <c r="FPE90" s="4"/>
      <c r="FPF90" s="4"/>
      <c r="FPG90" s="4"/>
      <c r="FPH90" s="4"/>
      <c r="FPI90" s="4"/>
      <c r="FPJ90" s="4"/>
      <c r="FPK90" s="4"/>
      <c r="FPL90" s="4"/>
      <c r="FPM90" s="4"/>
      <c r="FPN90" s="4"/>
      <c r="FPO90" s="4"/>
      <c r="FPP90" s="4"/>
      <c r="FPQ90" s="4"/>
      <c r="FPR90" s="4"/>
      <c r="FPS90" s="4"/>
      <c r="FPT90" s="4"/>
      <c r="FPU90" s="4"/>
      <c r="FPV90" s="4"/>
      <c r="FPW90" s="4"/>
      <c r="FPX90" s="4"/>
      <c r="FPY90" s="4"/>
      <c r="FPZ90" s="4"/>
      <c r="FQA90" s="4"/>
      <c r="FQB90" s="4"/>
      <c r="FQC90" s="4"/>
      <c r="FQD90" s="4"/>
      <c r="FQE90" s="4"/>
      <c r="FQF90" s="4"/>
      <c r="FQG90" s="4"/>
      <c r="FQH90" s="4"/>
      <c r="FQI90" s="4"/>
      <c r="FQJ90" s="4"/>
      <c r="FQK90" s="4"/>
      <c r="FQL90" s="4"/>
      <c r="FQM90" s="4"/>
      <c r="FQN90" s="4"/>
      <c r="FQO90" s="4"/>
      <c r="FQP90" s="4"/>
      <c r="FQQ90" s="4"/>
      <c r="FQR90" s="4"/>
      <c r="FQS90" s="4"/>
      <c r="FQT90" s="4"/>
      <c r="FQU90" s="4"/>
      <c r="FQV90" s="4"/>
      <c r="FQW90" s="4"/>
      <c r="FQX90" s="4"/>
      <c r="FQY90" s="4"/>
      <c r="FQZ90" s="4"/>
      <c r="FRA90" s="4"/>
      <c r="FRB90" s="4"/>
      <c r="FRC90" s="4"/>
      <c r="FRD90" s="4"/>
      <c r="FRE90" s="4"/>
      <c r="FRF90" s="4"/>
      <c r="FRG90" s="4"/>
      <c r="FRH90" s="4"/>
      <c r="FRI90" s="4"/>
      <c r="FRJ90" s="4"/>
      <c r="FRK90" s="4"/>
      <c r="FRL90" s="4"/>
      <c r="FRM90" s="4"/>
      <c r="FRN90" s="4"/>
      <c r="FRO90" s="4"/>
      <c r="FRP90" s="4"/>
      <c r="FRQ90" s="4"/>
      <c r="FRR90" s="4"/>
      <c r="FRS90" s="4"/>
      <c r="FRT90" s="4"/>
      <c r="FRU90" s="4"/>
      <c r="FRV90" s="4"/>
      <c r="FRW90" s="4"/>
      <c r="FRX90" s="4"/>
      <c r="FRY90" s="4"/>
      <c r="FRZ90" s="4"/>
      <c r="FSA90" s="4"/>
      <c r="FSB90" s="4"/>
      <c r="FSC90" s="4"/>
      <c r="FSD90" s="4"/>
      <c r="FSE90" s="4"/>
      <c r="FSF90" s="4"/>
      <c r="FSG90" s="4"/>
      <c r="FSH90" s="4"/>
      <c r="FSI90" s="4"/>
      <c r="FSJ90" s="4"/>
      <c r="FSK90" s="4"/>
      <c r="FSL90" s="4"/>
      <c r="FSM90" s="4"/>
      <c r="FSN90" s="4"/>
      <c r="FSO90" s="4"/>
      <c r="FSP90" s="4"/>
      <c r="FSQ90" s="4"/>
      <c r="FSR90" s="4"/>
      <c r="FSS90" s="4"/>
      <c r="FST90" s="4"/>
      <c r="FSU90" s="4"/>
      <c r="FSV90" s="4"/>
      <c r="FSW90" s="4"/>
      <c r="FSX90" s="4"/>
      <c r="FSY90" s="4"/>
      <c r="FSZ90" s="4"/>
      <c r="FTA90" s="4"/>
      <c r="FTB90" s="4"/>
      <c r="FTC90" s="4"/>
      <c r="FTD90" s="4"/>
      <c r="FTE90" s="4"/>
      <c r="FTF90" s="4"/>
      <c r="FTG90" s="4"/>
      <c r="FTH90" s="4"/>
      <c r="FTI90" s="4"/>
      <c r="FTJ90" s="4"/>
      <c r="FTK90" s="4"/>
      <c r="FTL90" s="4"/>
      <c r="FTM90" s="4"/>
      <c r="FTN90" s="4"/>
      <c r="FTO90" s="4"/>
      <c r="FTP90" s="4"/>
      <c r="FTQ90" s="4"/>
      <c r="FTR90" s="4"/>
      <c r="FTS90" s="4"/>
      <c r="FTT90" s="4"/>
      <c r="FTU90" s="4"/>
      <c r="FTV90" s="4"/>
      <c r="FTW90" s="4"/>
      <c r="FTX90" s="4"/>
      <c r="FTY90" s="4"/>
      <c r="FTZ90" s="4"/>
      <c r="FUA90" s="4"/>
      <c r="FUB90" s="4"/>
      <c r="FUC90" s="4"/>
      <c r="FUD90" s="4"/>
      <c r="FUE90" s="4"/>
      <c r="FUF90" s="4"/>
      <c r="FUG90" s="4"/>
      <c r="FUH90" s="4"/>
      <c r="FUI90" s="4"/>
      <c r="FUJ90" s="4"/>
      <c r="FUK90" s="4"/>
      <c r="FUL90" s="4"/>
      <c r="FUM90" s="4"/>
      <c r="FUN90" s="4"/>
      <c r="FUO90" s="4"/>
      <c r="FUP90" s="4"/>
      <c r="FUQ90" s="4"/>
      <c r="FUR90" s="4"/>
      <c r="FUS90" s="4"/>
    </row>
    <row r="91" spans="1:4621" s="143" customFormat="1">
      <c r="A91" s="154" t="s">
        <v>91</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52"/>
      <c r="AA91" s="152"/>
      <c r="AB91" s="152"/>
      <c r="AC91" s="153"/>
      <c r="AD91" s="142">
        <f>ROW()</f>
        <v>91</v>
      </c>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c r="OR91" s="4"/>
      <c r="OS91" s="4"/>
      <c r="OT91" s="4"/>
      <c r="OU91" s="4"/>
      <c r="OV91" s="4"/>
      <c r="OW91" s="4"/>
      <c r="OX91" s="4"/>
      <c r="OY91" s="4"/>
      <c r="OZ91" s="4"/>
      <c r="PA91" s="4"/>
      <c r="PB91" s="4"/>
      <c r="PC91" s="4"/>
      <c r="PD91" s="4"/>
      <c r="PE91" s="4"/>
      <c r="PF91" s="4"/>
      <c r="PG91" s="4"/>
      <c r="PH91" s="4"/>
      <c r="PI91" s="4"/>
      <c r="PJ91" s="4"/>
      <c r="PK91" s="4"/>
      <c r="PL91" s="4"/>
      <c r="PM91" s="4"/>
      <c r="PN91" s="4"/>
      <c r="PO91" s="4"/>
      <c r="PP91" s="4"/>
      <c r="PQ91" s="4"/>
      <c r="PR91" s="4"/>
      <c r="PS91" s="4"/>
      <c r="PT91" s="4"/>
      <c r="PU91" s="4"/>
      <c r="PV91" s="4"/>
      <c r="PW91" s="4"/>
      <c r="PX91" s="4"/>
      <c r="PY91" s="4"/>
      <c r="PZ91" s="4"/>
      <c r="QA91" s="4"/>
      <c r="QB91" s="4"/>
      <c r="QC91" s="4"/>
      <c r="QD91" s="4"/>
      <c r="QE91" s="4"/>
      <c r="QF91" s="4"/>
      <c r="QG91" s="4"/>
      <c r="QH91" s="4"/>
      <c r="QI91" s="4"/>
      <c r="QJ91" s="4"/>
      <c r="QK91" s="4"/>
      <c r="QL91" s="4"/>
      <c r="QM91" s="4"/>
      <c r="QN91" s="4"/>
      <c r="QO91" s="4"/>
      <c r="QP91" s="4"/>
      <c r="QQ91" s="4"/>
      <c r="QR91" s="4"/>
      <c r="QS91" s="4"/>
      <c r="QT91" s="4"/>
      <c r="QU91" s="4"/>
      <c r="QV91" s="4"/>
      <c r="QW91" s="4"/>
      <c r="QX91" s="4"/>
      <c r="QY91" s="4"/>
      <c r="QZ91" s="4"/>
      <c r="RA91" s="4"/>
      <c r="RB91" s="4"/>
      <c r="RC91" s="4"/>
      <c r="RD91" s="4"/>
      <c r="RE91" s="4"/>
      <c r="RF91" s="4"/>
      <c r="RG91" s="4"/>
      <c r="RH91" s="4"/>
      <c r="RI91" s="4"/>
      <c r="RJ91" s="4"/>
      <c r="RK91" s="4"/>
      <c r="RL91" s="4"/>
      <c r="RM91" s="4"/>
      <c r="RN91" s="4"/>
      <c r="RO91" s="4"/>
      <c r="RP91" s="4"/>
      <c r="RQ91" s="4"/>
      <c r="RR91" s="4"/>
      <c r="RS91" s="4"/>
      <c r="RT91" s="4"/>
      <c r="RU91" s="4"/>
      <c r="RV91" s="4"/>
      <c r="RW91" s="4"/>
      <c r="RX91" s="4"/>
      <c r="RY91" s="4"/>
      <c r="RZ91" s="4"/>
      <c r="SA91" s="4"/>
      <c r="SB91" s="4"/>
      <c r="SC91" s="4"/>
      <c r="SD91" s="4"/>
      <c r="SE91" s="4"/>
      <c r="SF91" s="4"/>
      <c r="SG91" s="4"/>
      <c r="SH91" s="4"/>
      <c r="SI91" s="4"/>
      <c r="SJ91" s="4"/>
      <c r="SK91" s="4"/>
      <c r="SL91" s="4"/>
      <c r="SM91" s="4"/>
      <c r="SN91" s="4"/>
      <c r="SO91" s="4"/>
      <c r="SP91" s="4"/>
      <c r="SQ91" s="4"/>
      <c r="SR91" s="4"/>
      <c r="SS91" s="4"/>
      <c r="ST91" s="4"/>
      <c r="SU91" s="4"/>
      <c r="SV91" s="4"/>
      <c r="SW91" s="4"/>
      <c r="SX91" s="4"/>
      <c r="SY91" s="4"/>
      <c r="SZ91" s="4"/>
      <c r="TA91" s="4"/>
      <c r="TB91" s="4"/>
      <c r="TC91" s="4"/>
      <c r="TD91" s="4"/>
      <c r="TE91" s="4"/>
      <c r="TF91" s="4"/>
      <c r="TG91" s="4"/>
      <c r="TH91" s="4"/>
      <c r="TI91" s="4"/>
      <c r="TJ91" s="4"/>
      <c r="TK91" s="4"/>
      <c r="TL91" s="4"/>
      <c r="TM91" s="4"/>
      <c r="TN91" s="4"/>
      <c r="TO91" s="4"/>
      <c r="TP91" s="4"/>
      <c r="TQ91" s="4"/>
      <c r="TR91" s="4"/>
      <c r="TS91" s="4"/>
      <c r="TT91" s="4"/>
      <c r="TU91" s="4"/>
      <c r="TV91" s="4"/>
      <c r="TW91" s="4"/>
      <c r="TX91" s="4"/>
      <c r="TY91" s="4"/>
      <c r="TZ91" s="4"/>
      <c r="UA91" s="4"/>
      <c r="UB91" s="4"/>
      <c r="UC91" s="4"/>
      <c r="UD91" s="4"/>
      <c r="UE91" s="4"/>
      <c r="UF91" s="4"/>
      <c r="UG91" s="4"/>
      <c r="UH91" s="4"/>
      <c r="UI91" s="4"/>
      <c r="UJ91" s="4"/>
      <c r="UK91" s="4"/>
      <c r="UL91" s="4"/>
      <c r="UM91" s="4"/>
      <c r="UN91" s="4"/>
      <c r="UO91" s="4"/>
      <c r="UP91" s="4"/>
      <c r="UQ91" s="4"/>
      <c r="UR91" s="4"/>
      <c r="US91" s="4"/>
      <c r="UT91" s="4"/>
      <c r="UU91" s="4"/>
      <c r="UV91" s="4"/>
      <c r="UW91" s="4"/>
      <c r="UX91" s="4"/>
      <c r="UY91" s="4"/>
      <c r="UZ91" s="4"/>
      <c r="VA91" s="4"/>
      <c r="VB91" s="4"/>
      <c r="VC91" s="4"/>
      <c r="VD91" s="4"/>
      <c r="VE91" s="4"/>
      <c r="VF91" s="4"/>
      <c r="VG91" s="4"/>
      <c r="VH91" s="4"/>
      <c r="VI91" s="4"/>
      <c r="VJ91" s="4"/>
      <c r="VK91" s="4"/>
      <c r="VL91" s="4"/>
      <c r="VM91" s="4"/>
      <c r="VN91" s="4"/>
      <c r="VO91" s="4"/>
      <c r="VP91" s="4"/>
      <c r="VQ91" s="4"/>
      <c r="VR91" s="4"/>
      <c r="VS91" s="4"/>
      <c r="VT91" s="4"/>
      <c r="VU91" s="4"/>
      <c r="VV91" s="4"/>
      <c r="VW91" s="4"/>
      <c r="VX91" s="4"/>
      <c r="VY91" s="4"/>
      <c r="VZ91" s="4"/>
      <c r="WA91" s="4"/>
      <c r="WB91" s="4"/>
      <c r="WC91" s="4"/>
      <c r="WD91" s="4"/>
      <c r="WE91" s="4"/>
      <c r="WF91" s="4"/>
      <c r="WG91" s="4"/>
      <c r="WH91" s="4"/>
      <c r="WI91" s="4"/>
      <c r="WJ91" s="4"/>
      <c r="WK91" s="4"/>
      <c r="WL91" s="4"/>
      <c r="WM91" s="4"/>
      <c r="WN91" s="4"/>
      <c r="WO91" s="4"/>
      <c r="WP91" s="4"/>
      <c r="WQ91" s="4"/>
      <c r="WR91" s="4"/>
      <c r="WS91" s="4"/>
      <c r="WT91" s="4"/>
      <c r="WU91" s="4"/>
      <c r="WV91" s="4"/>
      <c r="WW91" s="4"/>
      <c r="WX91" s="4"/>
      <c r="WY91" s="4"/>
      <c r="WZ91" s="4"/>
      <c r="XA91" s="4"/>
      <c r="XB91" s="4"/>
      <c r="XC91" s="4"/>
      <c r="XD91" s="4"/>
      <c r="XE91" s="4"/>
      <c r="XF91" s="4"/>
      <c r="XG91" s="4"/>
      <c r="XH91" s="4"/>
      <c r="XI91" s="4"/>
      <c r="XJ91" s="4"/>
      <c r="XK91" s="4"/>
      <c r="XL91" s="4"/>
      <c r="XM91" s="4"/>
      <c r="XN91" s="4"/>
      <c r="XO91" s="4"/>
      <c r="XP91" s="4"/>
      <c r="XQ91" s="4"/>
      <c r="XR91" s="4"/>
      <c r="XS91" s="4"/>
      <c r="XT91" s="4"/>
      <c r="XU91" s="4"/>
      <c r="XV91" s="4"/>
      <c r="XW91" s="4"/>
      <c r="XX91" s="4"/>
      <c r="XY91" s="4"/>
      <c r="XZ91" s="4"/>
      <c r="YA91" s="4"/>
      <c r="YB91" s="4"/>
      <c r="YC91" s="4"/>
      <c r="YD91" s="4"/>
      <c r="YE91" s="4"/>
      <c r="YF91" s="4"/>
      <c r="YG91" s="4"/>
      <c r="YH91" s="4"/>
      <c r="YI91" s="4"/>
      <c r="YJ91" s="4"/>
      <c r="YK91" s="4"/>
      <c r="YL91" s="4"/>
      <c r="YM91" s="4"/>
      <c r="YN91" s="4"/>
      <c r="YO91" s="4"/>
      <c r="YP91" s="4"/>
      <c r="YQ91" s="4"/>
      <c r="YR91" s="4"/>
      <c r="YS91" s="4"/>
      <c r="YT91" s="4"/>
      <c r="YU91" s="4"/>
      <c r="YV91" s="4"/>
      <c r="YW91" s="4"/>
      <c r="YX91" s="4"/>
      <c r="YY91" s="4"/>
      <c r="YZ91" s="4"/>
      <c r="ZA91" s="4"/>
      <c r="ZB91" s="4"/>
      <c r="ZC91" s="4"/>
      <c r="ZD91" s="4"/>
      <c r="ZE91" s="4"/>
      <c r="ZF91" s="4"/>
      <c r="ZG91" s="4"/>
      <c r="ZH91" s="4"/>
      <c r="ZI91" s="4"/>
      <c r="ZJ91" s="4"/>
      <c r="ZK91" s="4"/>
      <c r="ZL91" s="4"/>
      <c r="ZM91" s="4"/>
      <c r="ZN91" s="4"/>
      <c r="ZO91" s="4"/>
      <c r="ZP91" s="4"/>
      <c r="ZQ91" s="4"/>
      <c r="ZR91" s="4"/>
      <c r="ZS91" s="4"/>
      <c r="ZT91" s="4"/>
      <c r="ZU91" s="4"/>
      <c r="ZV91" s="4"/>
      <c r="ZW91" s="4"/>
      <c r="ZX91" s="4"/>
      <c r="ZY91" s="4"/>
      <c r="ZZ91" s="4"/>
      <c r="AAA91" s="4"/>
      <c r="AAB91" s="4"/>
      <c r="AAC91" s="4"/>
      <c r="AAD91" s="4"/>
      <c r="AAE91" s="4"/>
      <c r="AAF91" s="4"/>
      <c r="AAG91" s="4"/>
      <c r="AAH91" s="4"/>
      <c r="AAI91" s="4"/>
      <c r="AAJ91" s="4"/>
      <c r="AAK91" s="4"/>
      <c r="AAL91" s="4"/>
      <c r="AAM91" s="4"/>
      <c r="AAN91" s="4"/>
      <c r="AAO91" s="4"/>
      <c r="AAP91" s="4"/>
      <c r="AAQ91" s="4"/>
      <c r="AAR91" s="4"/>
      <c r="AAS91" s="4"/>
      <c r="AAT91" s="4"/>
      <c r="AAU91" s="4"/>
      <c r="AAV91" s="4"/>
      <c r="AAW91" s="4"/>
      <c r="AAX91" s="4"/>
      <c r="AAY91" s="4"/>
      <c r="AAZ91" s="4"/>
      <c r="ABA91" s="4"/>
      <c r="ABB91" s="4"/>
      <c r="ABC91" s="4"/>
      <c r="ABD91" s="4"/>
      <c r="ABE91" s="4"/>
      <c r="ABF91" s="4"/>
      <c r="ABG91" s="4"/>
      <c r="ABH91" s="4"/>
      <c r="ABI91" s="4"/>
      <c r="ABJ91" s="4"/>
      <c r="ABK91" s="4"/>
      <c r="ABL91" s="4"/>
      <c r="ABM91" s="4"/>
      <c r="ABN91" s="4"/>
      <c r="ABO91" s="4"/>
      <c r="ABP91" s="4"/>
      <c r="ABQ91" s="4"/>
      <c r="ABR91" s="4"/>
      <c r="ABS91" s="4"/>
      <c r="ABT91" s="4"/>
      <c r="ABU91" s="4"/>
      <c r="ABV91" s="4"/>
      <c r="ABW91" s="4"/>
      <c r="ABX91" s="4"/>
      <c r="ABY91" s="4"/>
      <c r="ABZ91" s="4"/>
      <c r="ACA91" s="4"/>
      <c r="ACB91" s="4"/>
      <c r="ACC91" s="4"/>
      <c r="ACD91" s="4"/>
      <c r="ACE91" s="4"/>
      <c r="ACF91" s="4"/>
      <c r="ACG91" s="4"/>
      <c r="ACH91" s="4"/>
      <c r="ACI91" s="4"/>
      <c r="ACJ91" s="4"/>
      <c r="ACK91" s="4"/>
      <c r="ACL91" s="4"/>
      <c r="ACM91" s="4"/>
      <c r="ACN91" s="4"/>
      <c r="ACO91" s="4"/>
      <c r="ACP91" s="4"/>
      <c r="ACQ91" s="4"/>
      <c r="ACR91" s="4"/>
      <c r="ACS91" s="4"/>
      <c r="ACT91" s="4"/>
      <c r="ACU91" s="4"/>
      <c r="ACV91" s="4"/>
      <c r="ACW91" s="4"/>
      <c r="ACX91" s="4"/>
      <c r="ACY91" s="4"/>
      <c r="ACZ91" s="4"/>
      <c r="ADA91" s="4"/>
      <c r="ADB91" s="4"/>
      <c r="ADC91" s="4"/>
      <c r="ADD91" s="4"/>
      <c r="ADE91" s="4"/>
      <c r="ADF91" s="4"/>
      <c r="ADG91" s="4"/>
      <c r="ADH91" s="4"/>
      <c r="ADI91" s="4"/>
      <c r="ADJ91" s="4"/>
      <c r="ADK91" s="4"/>
      <c r="ADL91" s="4"/>
      <c r="ADM91" s="4"/>
      <c r="ADN91" s="4"/>
      <c r="ADO91" s="4"/>
      <c r="ADP91" s="4"/>
      <c r="ADQ91" s="4"/>
      <c r="ADR91" s="4"/>
      <c r="ADS91" s="4"/>
      <c r="ADT91" s="4"/>
      <c r="ADU91" s="4"/>
      <c r="ADV91" s="4"/>
      <c r="ADW91" s="4"/>
      <c r="ADX91" s="4"/>
      <c r="ADY91" s="4"/>
      <c r="ADZ91" s="4"/>
      <c r="AEA91" s="4"/>
      <c r="AEB91" s="4"/>
      <c r="AEC91" s="4"/>
      <c r="AED91" s="4"/>
      <c r="AEE91" s="4"/>
      <c r="AEF91" s="4"/>
      <c r="AEG91" s="4"/>
      <c r="AEH91" s="4"/>
      <c r="AEI91" s="4"/>
      <c r="AEJ91" s="4"/>
      <c r="AEK91" s="4"/>
      <c r="AEL91" s="4"/>
      <c r="AEM91" s="4"/>
      <c r="AEN91" s="4"/>
      <c r="AEO91" s="4"/>
      <c r="AEP91" s="4"/>
      <c r="AEQ91" s="4"/>
      <c r="AER91" s="4"/>
      <c r="AES91" s="4"/>
      <c r="AET91" s="4"/>
      <c r="AEU91" s="4"/>
      <c r="AEV91" s="4"/>
      <c r="AEW91" s="4"/>
      <c r="AEX91" s="4"/>
      <c r="AEY91" s="4"/>
      <c r="AEZ91" s="4"/>
      <c r="AFA91" s="4"/>
      <c r="AFB91" s="4"/>
      <c r="AFC91" s="4"/>
      <c r="AFD91" s="4"/>
      <c r="AFE91" s="4"/>
      <c r="AFF91" s="4"/>
      <c r="AFG91" s="4"/>
      <c r="AFH91" s="4"/>
      <c r="AFI91" s="4"/>
      <c r="AFJ91" s="4"/>
      <c r="AFK91" s="4"/>
      <c r="AFL91" s="4"/>
      <c r="AFM91" s="4"/>
      <c r="AFN91" s="4"/>
      <c r="AFO91" s="4"/>
      <c r="AFP91" s="4"/>
      <c r="AFQ91" s="4"/>
      <c r="AFR91" s="4"/>
      <c r="AFS91" s="4"/>
      <c r="AFT91" s="4"/>
      <c r="AFU91" s="4"/>
      <c r="AFV91" s="4"/>
      <c r="AFW91" s="4"/>
      <c r="AFX91" s="4"/>
      <c r="AFY91" s="4"/>
      <c r="AFZ91" s="4"/>
      <c r="AGA91" s="4"/>
      <c r="AGB91" s="4"/>
      <c r="AGC91" s="4"/>
      <c r="AGD91" s="4"/>
      <c r="AGE91" s="4"/>
      <c r="AGF91" s="4"/>
      <c r="AGG91" s="4"/>
      <c r="AGH91" s="4"/>
      <c r="AGI91" s="4"/>
      <c r="AGJ91" s="4"/>
      <c r="AGK91" s="4"/>
      <c r="AGL91" s="4"/>
      <c r="AGM91" s="4"/>
      <c r="AGN91" s="4"/>
      <c r="AGO91" s="4"/>
      <c r="AGP91" s="4"/>
      <c r="AGQ91" s="4"/>
      <c r="AGR91" s="4"/>
      <c r="AGS91" s="4"/>
      <c r="AGT91" s="4"/>
      <c r="AGU91" s="4"/>
      <c r="AGV91" s="4"/>
      <c r="AGW91" s="4"/>
      <c r="AGX91" s="4"/>
      <c r="AGY91" s="4"/>
      <c r="AGZ91" s="4"/>
      <c r="AHA91" s="4"/>
      <c r="AHB91" s="4"/>
      <c r="AHC91" s="4"/>
      <c r="AHD91" s="4"/>
      <c r="AHE91" s="4"/>
      <c r="AHF91" s="4"/>
      <c r="AHG91" s="4"/>
      <c r="AHH91" s="4"/>
      <c r="AHI91" s="4"/>
      <c r="AHJ91" s="4"/>
      <c r="AHK91" s="4"/>
      <c r="AHL91" s="4"/>
      <c r="AHM91" s="4"/>
      <c r="AHN91" s="4"/>
      <c r="AHO91" s="4"/>
      <c r="AHP91" s="4"/>
      <c r="AHQ91" s="4"/>
      <c r="AHR91" s="4"/>
      <c r="AHS91" s="4"/>
      <c r="AHT91" s="4"/>
      <c r="AHU91" s="4"/>
      <c r="AHV91" s="4"/>
      <c r="AHW91" s="4"/>
      <c r="AHX91" s="4"/>
      <c r="AHY91" s="4"/>
      <c r="AHZ91" s="4"/>
      <c r="AIA91" s="4"/>
      <c r="AIB91" s="4"/>
      <c r="AIC91" s="4"/>
      <c r="AID91" s="4"/>
      <c r="AIE91" s="4"/>
      <c r="AIF91" s="4"/>
      <c r="AIG91" s="4"/>
      <c r="AIH91" s="4"/>
      <c r="AII91" s="4"/>
      <c r="AIJ91" s="4"/>
      <c r="AIK91" s="4"/>
      <c r="AIL91" s="4"/>
      <c r="AIM91" s="4"/>
      <c r="AIN91" s="4"/>
      <c r="AIO91" s="4"/>
      <c r="AIP91" s="4"/>
      <c r="AIQ91" s="4"/>
      <c r="AIR91" s="4"/>
      <c r="AIS91" s="4"/>
      <c r="AIT91" s="4"/>
      <c r="AIU91" s="4"/>
      <c r="AIV91" s="4"/>
      <c r="AIW91" s="4"/>
      <c r="AIX91" s="4"/>
      <c r="AIY91" s="4"/>
      <c r="AIZ91" s="4"/>
      <c r="AJA91" s="4"/>
      <c r="AJB91" s="4"/>
      <c r="AJC91" s="4"/>
      <c r="AJD91" s="4"/>
      <c r="AJE91" s="4"/>
      <c r="AJF91" s="4"/>
      <c r="AJG91" s="4"/>
      <c r="AJH91" s="4"/>
      <c r="AJI91" s="4"/>
      <c r="AJJ91" s="4"/>
      <c r="AJK91" s="4"/>
      <c r="AJL91" s="4"/>
      <c r="AJM91" s="4"/>
      <c r="AJN91" s="4"/>
      <c r="AJO91" s="4"/>
      <c r="AJP91" s="4"/>
      <c r="AJQ91" s="4"/>
      <c r="AJR91" s="4"/>
      <c r="AJS91" s="4"/>
      <c r="AJT91" s="4"/>
      <c r="AJU91" s="4"/>
      <c r="AJV91" s="4"/>
      <c r="AJW91" s="4"/>
      <c r="AJX91" s="4"/>
      <c r="AJY91" s="4"/>
      <c r="AJZ91" s="4"/>
      <c r="AKA91" s="4"/>
      <c r="AKB91" s="4"/>
      <c r="AKC91" s="4"/>
      <c r="AKD91" s="4"/>
      <c r="AKE91" s="4"/>
      <c r="AKF91" s="4"/>
      <c r="AKG91" s="4"/>
      <c r="AKH91" s="4"/>
      <c r="AKI91" s="4"/>
      <c r="AKJ91" s="4"/>
      <c r="AKK91" s="4"/>
      <c r="AKL91" s="4"/>
      <c r="AKM91" s="4"/>
      <c r="AKN91" s="4"/>
      <c r="AKO91" s="4"/>
      <c r="AKP91" s="4"/>
      <c r="AKQ91" s="4"/>
      <c r="AKR91" s="4"/>
      <c r="AKS91" s="4"/>
      <c r="AKT91" s="4"/>
      <c r="AKU91" s="4"/>
      <c r="AKV91" s="4"/>
      <c r="AKW91" s="4"/>
      <c r="AKX91" s="4"/>
      <c r="AKY91" s="4"/>
      <c r="AKZ91" s="4"/>
      <c r="ALA91" s="4"/>
      <c r="ALB91" s="4"/>
      <c r="ALC91" s="4"/>
      <c r="ALD91" s="4"/>
      <c r="ALE91" s="4"/>
      <c r="ALF91" s="4"/>
      <c r="ALG91" s="4"/>
      <c r="ALH91" s="4"/>
      <c r="ALI91" s="4"/>
      <c r="ALJ91" s="4"/>
      <c r="ALK91" s="4"/>
      <c r="ALL91" s="4"/>
      <c r="ALM91" s="4"/>
      <c r="ALN91" s="4"/>
      <c r="ALO91" s="4"/>
      <c r="ALP91" s="4"/>
      <c r="ALQ91" s="4"/>
      <c r="ALR91" s="4"/>
      <c r="ALS91" s="4"/>
      <c r="ALT91" s="4"/>
      <c r="ALU91" s="4"/>
      <c r="ALV91" s="4"/>
      <c r="ALW91" s="4"/>
      <c r="ALX91" s="4"/>
      <c r="ALY91" s="4"/>
      <c r="ALZ91" s="4"/>
      <c r="AMA91" s="4"/>
      <c r="AMB91" s="4"/>
      <c r="AMC91" s="4"/>
      <c r="AMD91" s="4"/>
      <c r="AME91" s="4"/>
      <c r="AMF91" s="4"/>
      <c r="AMG91" s="4"/>
      <c r="AMH91" s="4"/>
      <c r="AMI91" s="4"/>
      <c r="AMJ91" s="4"/>
      <c r="AMK91" s="4"/>
      <c r="AML91" s="4"/>
      <c r="AMM91" s="4"/>
      <c r="AMN91" s="4"/>
      <c r="AMO91" s="4"/>
      <c r="AMP91" s="4"/>
      <c r="AMQ91" s="4"/>
      <c r="AMR91" s="4"/>
      <c r="AMS91" s="4"/>
      <c r="AMT91" s="4"/>
      <c r="AMU91" s="4"/>
      <c r="AMV91" s="4"/>
      <c r="AMW91" s="4"/>
      <c r="AMX91" s="4"/>
      <c r="AMY91" s="4"/>
      <c r="AMZ91" s="4"/>
      <c r="ANA91" s="4"/>
      <c r="ANB91" s="4"/>
      <c r="ANC91" s="4"/>
      <c r="AND91" s="4"/>
      <c r="ANE91" s="4"/>
      <c r="ANF91" s="4"/>
      <c r="ANG91" s="4"/>
      <c r="ANH91" s="4"/>
      <c r="ANI91" s="4"/>
      <c r="ANJ91" s="4"/>
      <c r="ANK91" s="4"/>
      <c r="ANL91" s="4"/>
      <c r="ANM91" s="4"/>
      <c r="ANN91" s="4"/>
      <c r="ANO91" s="4"/>
      <c r="ANP91" s="4"/>
      <c r="ANQ91" s="4"/>
      <c r="ANR91" s="4"/>
      <c r="ANS91" s="4"/>
      <c r="ANT91" s="4"/>
      <c r="ANU91" s="4"/>
      <c r="ANV91" s="4"/>
      <c r="ANW91" s="4"/>
      <c r="ANX91" s="4"/>
      <c r="ANY91" s="4"/>
      <c r="ANZ91" s="4"/>
      <c r="AOA91" s="4"/>
      <c r="AOB91" s="4"/>
      <c r="AOC91" s="4"/>
      <c r="AOD91" s="4"/>
      <c r="AOE91" s="4"/>
      <c r="AOF91" s="4"/>
      <c r="AOG91" s="4"/>
      <c r="AOH91" s="4"/>
      <c r="AOI91" s="4"/>
      <c r="AOJ91" s="4"/>
      <c r="AOK91" s="4"/>
      <c r="AOL91" s="4"/>
      <c r="AOM91" s="4"/>
      <c r="AON91" s="4"/>
      <c r="AOO91" s="4"/>
      <c r="AOP91" s="4"/>
      <c r="AOQ91" s="4"/>
      <c r="AOR91" s="4"/>
      <c r="AOS91" s="4"/>
      <c r="AOT91" s="4"/>
      <c r="AOU91" s="4"/>
      <c r="AOV91" s="4"/>
      <c r="AOW91" s="4"/>
      <c r="AOX91" s="4"/>
      <c r="AOY91" s="4"/>
      <c r="AOZ91" s="4"/>
      <c r="APA91" s="4"/>
      <c r="APB91" s="4"/>
      <c r="APC91" s="4"/>
      <c r="APD91" s="4"/>
      <c r="APE91" s="4"/>
      <c r="APF91" s="4"/>
      <c r="APG91" s="4"/>
      <c r="APH91" s="4"/>
      <c r="API91" s="4"/>
      <c r="APJ91" s="4"/>
      <c r="APK91" s="4"/>
      <c r="APL91" s="4"/>
      <c r="APM91" s="4"/>
      <c r="APN91" s="4"/>
      <c r="APO91" s="4"/>
      <c r="APP91" s="4"/>
      <c r="APQ91" s="4"/>
      <c r="APR91" s="4"/>
      <c r="APS91" s="4"/>
      <c r="APT91" s="4"/>
      <c r="APU91" s="4"/>
      <c r="APV91" s="4"/>
      <c r="APW91" s="4"/>
      <c r="APX91" s="4"/>
      <c r="APY91" s="4"/>
      <c r="APZ91" s="4"/>
      <c r="AQA91" s="4"/>
      <c r="AQB91" s="4"/>
      <c r="AQC91" s="4"/>
      <c r="AQD91" s="4"/>
      <c r="AQE91" s="4"/>
      <c r="AQF91" s="4"/>
      <c r="AQG91" s="4"/>
      <c r="AQH91" s="4"/>
      <c r="AQI91" s="4"/>
      <c r="AQJ91" s="4"/>
      <c r="AQK91" s="4"/>
      <c r="AQL91" s="4"/>
      <c r="AQM91" s="4"/>
      <c r="AQN91" s="4"/>
      <c r="AQO91" s="4"/>
      <c r="AQP91" s="4"/>
      <c r="AQQ91" s="4"/>
      <c r="AQR91" s="4"/>
      <c r="AQS91" s="4"/>
      <c r="AQT91" s="4"/>
      <c r="AQU91" s="4"/>
      <c r="AQV91" s="4"/>
      <c r="AQW91" s="4"/>
      <c r="AQX91" s="4"/>
      <c r="AQY91" s="4"/>
      <c r="AQZ91" s="4"/>
      <c r="ARA91" s="4"/>
      <c r="ARB91" s="4"/>
      <c r="ARC91" s="4"/>
      <c r="ARD91" s="4"/>
      <c r="ARE91" s="4"/>
      <c r="ARF91" s="4"/>
      <c r="ARG91" s="4"/>
      <c r="ARH91" s="4"/>
      <c r="ARI91" s="4"/>
      <c r="ARJ91" s="4"/>
      <c r="ARK91" s="4"/>
      <c r="ARL91" s="4"/>
      <c r="ARM91" s="4"/>
      <c r="ARN91" s="4"/>
      <c r="ARO91" s="4"/>
      <c r="ARP91" s="4"/>
      <c r="ARQ91" s="4"/>
      <c r="ARR91" s="4"/>
      <c r="ARS91" s="4"/>
      <c r="ART91" s="4"/>
      <c r="ARU91" s="4"/>
      <c r="ARV91" s="4"/>
      <c r="ARW91" s="4"/>
      <c r="ARX91" s="4"/>
      <c r="ARY91" s="4"/>
      <c r="ARZ91" s="4"/>
      <c r="ASA91" s="4"/>
      <c r="ASB91" s="4"/>
      <c r="ASC91" s="4"/>
      <c r="ASD91" s="4"/>
      <c r="ASE91" s="4"/>
      <c r="ASF91" s="4"/>
      <c r="ASG91" s="4"/>
      <c r="ASH91" s="4"/>
      <c r="ASI91" s="4"/>
      <c r="ASJ91" s="4"/>
      <c r="ASK91" s="4"/>
      <c r="ASL91" s="4"/>
      <c r="ASM91" s="4"/>
      <c r="ASN91" s="4"/>
      <c r="ASO91" s="4"/>
      <c r="ASP91" s="4"/>
      <c r="ASQ91" s="4"/>
      <c r="ASR91" s="4"/>
      <c r="ASS91" s="4"/>
      <c r="AST91" s="4"/>
      <c r="ASU91" s="4"/>
      <c r="ASV91" s="4"/>
      <c r="ASW91" s="4"/>
      <c r="ASX91" s="4"/>
      <c r="ASY91" s="4"/>
      <c r="ASZ91" s="4"/>
      <c r="ATA91" s="4"/>
      <c r="ATB91" s="4"/>
      <c r="ATC91" s="4"/>
      <c r="ATD91" s="4"/>
      <c r="ATE91" s="4"/>
      <c r="ATF91" s="4"/>
      <c r="ATG91" s="4"/>
      <c r="ATH91" s="4"/>
      <c r="ATI91" s="4"/>
      <c r="ATJ91" s="4"/>
      <c r="ATK91" s="4"/>
      <c r="ATL91" s="4"/>
      <c r="ATM91" s="4"/>
      <c r="ATN91" s="4"/>
      <c r="ATO91" s="4"/>
      <c r="ATP91" s="4"/>
      <c r="ATQ91" s="4"/>
      <c r="ATR91" s="4"/>
      <c r="ATS91" s="4"/>
      <c r="ATT91" s="4"/>
      <c r="ATU91" s="4"/>
      <c r="ATV91" s="4"/>
      <c r="ATW91" s="4"/>
      <c r="ATX91" s="4"/>
      <c r="ATY91" s="4"/>
      <c r="ATZ91" s="4"/>
      <c r="AUA91" s="4"/>
      <c r="AUB91" s="4"/>
      <c r="AUC91" s="4"/>
      <c r="AUD91" s="4"/>
      <c r="AUE91" s="4"/>
      <c r="AUF91" s="4"/>
      <c r="AUG91" s="4"/>
      <c r="AUH91" s="4"/>
      <c r="AUI91" s="4"/>
      <c r="AUJ91" s="4"/>
      <c r="AUK91" s="4"/>
      <c r="AUL91" s="4"/>
      <c r="AUM91" s="4"/>
      <c r="AUN91" s="4"/>
      <c r="AUO91" s="4"/>
      <c r="AUP91" s="4"/>
      <c r="AUQ91" s="4"/>
      <c r="AUR91" s="4"/>
      <c r="AUS91" s="4"/>
      <c r="AUT91" s="4"/>
      <c r="AUU91" s="4"/>
      <c r="AUV91" s="4"/>
      <c r="AUW91" s="4"/>
      <c r="AUX91" s="4"/>
      <c r="AUY91" s="4"/>
      <c r="AUZ91" s="4"/>
      <c r="AVA91" s="4"/>
      <c r="AVB91" s="4"/>
      <c r="AVC91" s="4"/>
      <c r="AVD91" s="4"/>
      <c r="AVE91" s="4"/>
      <c r="AVF91" s="4"/>
      <c r="AVG91" s="4"/>
      <c r="AVH91" s="4"/>
      <c r="AVI91" s="4"/>
      <c r="AVJ91" s="4"/>
      <c r="AVK91" s="4"/>
      <c r="AVL91" s="4"/>
      <c r="AVM91" s="4"/>
      <c r="AVN91" s="4"/>
      <c r="AVO91" s="4"/>
      <c r="AVP91" s="4"/>
      <c r="AVQ91" s="4"/>
      <c r="AVR91" s="4"/>
      <c r="AVS91" s="4"/>
      <c r="AVT91" s="4"/>
      <c r="AVU91" s="4"/>
      <c r="AVV91" s="4"/>
      <c r="AVW91" s="4"/>
      <c r="AVX91" s="4"/>
      <c r="AVY91" s="4"/>
      <c r="AVZ91" s="4"/>
      <c r="AWA91" s="4"/>
      <c r="AWB91" s="4"/>
      <c r="AWC91" s="4"/>
      <c r="AWD91" s="4"/>
      <c r="AWE91" s="4"/>
      <c r="AWF91" s="4"/>
      <c r="AWG91" s="4"/>
      <c r="AWH91" s="4"/>
      <c r="AWI91" s="4"/>
      <c r="AWJ91" s="4"/>
      <c r="AWK91" s="4"/>
      <c r="AWL91" s="4"/>
      <c r="AWM91" s="4"/>
      <c r="AWN91" s="4"/>
      <c r="AWO91" s="4"/>
      <c r="AWP91" s="4"/>
      <c r="AWQ91" s="4"/>
      <c r="AWR91" s="4"/>
      <c r="AWS91" s="4"/>
      <c r="AWT91" s="4"/>
      <c r="AWU91" s="4"/>
      <c r="AWV91" s="4"/>
      <c r="AWW91" s="4"/>
      <c r="AWX91" s="4"/>
      <c r="AWY91" s="4"/>
      <c r="AWZ91" s="4"/>
      <c r="AXA91" s="4"/>
      <c r="AXB91" s="4"/>
      <c r="AXC91" s="4"/>
      <c r="AXD91" s="4"/>
      <c r="AXE91" s="4"/>
      <c r="AXF91" s="4"/>
      <c r="AXG91" s="4"/>
      <c r="AXH91" s="4"/>
      <c r="AXI91" s="4"/>
      <c r="AXJ91" s="4"/>
      <c r="AXK91" s="4"/>
      <c r="AXL91" s="4"/>
      <c r="AXM91" s="4"/>
      <c r="AXN91" s="4"/>
      <c r="AXO91" s="4"/>
      <c r="AXP91" s="4"/>
      <c r="AXQ91" s="4"/>
      <c r="AXR91" s="4"/>
      <c r="AXS91" s="4"/>
      <c r="AXT91" s="4"/>
      <c r="AXU91" s="4"/>
      <c r="AXV91" s="4"/>
      <c r="AXW91" s="4"/>
      <c r="AXX91" s="4"/>
      <c r="AXY91" s="4"/>
      <c r="AXZ91" s="4"/>
      <c r="AYA91" s="4"/>
      <c r="AYB91" s="4"/>
      <c r="AYC91" s="4"/>
      <c r="AYD91" s="4"/>
      <c r="AYE91" s="4"/>
      <c r="AYF91" s="4"/>
      <c r="AYG91" s="4"/>
      <c r="AYH91" s="4"/>
      <c r="AYI91" s="4"/>
      <c r="AYJ91" s="4"/>
      <c r="AYK91" s="4"/>
      <c r="AYL91" s="4"/>
      <c r="AYM91" s="4"/>
      <c r="AYN91" s="4"/>
      <c r="AYO91" s="4"/>
      <c r="AYP91" s="4"/>
      <c r="AYQ91" s="4"/>
      <c r="AYR91" s="4"/>
      <c r="AYS91" s="4"/>
      <c r="AYT91" s="4"/>
      <c r="AYU91" s="4"/>
      <c r="AYV91" s="4"/>
      <c r="AYW91" s="4"/>
      <c r="AYX91" s="4"/>
      <c r="AYY91" s="4"/>
      <c r="AYZ91" s="4"/>
      <c r="AZA91" s="4"/>
      <c r="AZB91" s="4"/>
      <c r="AZC91" s="4"/>
      <c r="AZD91" s="4"/>
      <c r="AZE91" s="4"/>
      <c r="AZF91" s="4"/>
      <c r="AZG91" s="4"/>
      <c r="AZH91" s="4"/>
      <c r="AZI91" s="4"/>
      <c r="AZJ91" s="4"/>
      <c r="AZK91" s="4"/>
      <c r="AZL91" s="4"/>
      <c r="AZM91" s="4"/>
      <c r="AZN91" s="4"/>
      <c r="AZO91" s="4"/>
      <c r="AZP91" s="4"/>
      <c r="AZQ91" s="4"/>
      <c r="AZR91" s="4"/>
      <c r="AZS91" s="4"/>
      <c r="AZT91" s="4"/>
      <c r="AZU91" s="4"/>
      <c r="AZV91" s="4"/>
      <c r="AZW91" s="4"/>
      <c r="AZX91" s="4"/>
      <c r="AZY91" s="4"/>
      <c r="AZZ91" s="4"/>
      <c r="BAA91" s="4"/>
      <c r="BAB91" s="4"/>
      <c r="BAC91" s="4"/>
      <c r="BAD91" s="4"/>
      <c r="BAE91" s="4"/>
      <c r="BAF91" s="4"/>
      <c r="BAG91" s="4"/>
      <c r="BAH91" s="4"/>
      <c r="BAI91" s="4"/>
      <c r="BAJ91" s="4"/>
      <c r="BAK91" s="4"/>
      <c r="BAL91" s="4"/>
      <c r="BAM91" s="4"/>
      <c r="BAN91" s="4"/>
      <c r="BAO91" s="4"/>
      <c r="BAP91" s="4"/>
      <c r="BAQ91" s="4"/>
      <c r="BAR91" s="4"/>
      <c r="BAS91" s="4"/>
      <c r="BAT91" s="4"/>
      <c r="BAU91" s="4"/>
      <c r="BAV91" s="4"/>
      <c r="BAW91" s="4"/>
      <c r="BAX91" s="4"/>
      <c r="BAY91" s="4"/>
      <c r="BAZ91" s="4"/>
      <c r="BBA91" s="4"/>
      <c r="BBB91" s="4"/>
      <c r="BBC91" s="4"/>
      <c r="BBD91" s="4"/>
      <c r="BBE91" s="4"/>
      <c r="BBF91" s="4"/>
      <c r="BBG91" s="4"/>
      <c r="BBH91" s="4"/>
      <c r="BBI91" s="4"/>
      <c r="BBJ91" s="4"/>
      <c r="BBK91" s="4"/>
      <c r="BBL91" s="4"/>
      <c r="BBM91" s="4"/>
      <c r="BBN91" s="4"/>
      <c r="BBO91" s="4"/>
      <c r="BBP91" s="4"/>
      <c r="BBQ91" s="4"/>
      <c r="BBR91" s="4"/>
      <c r="BBS91" s="4"/>
      <c r="BBT91" s="4"/>
      <c r="BBU91" s="4"/>
      <c r="BBV91" s="4"/>
      <c r="BBW91" s="4"/>
      <c r="BBX91" s="4"/>
      <c r="BBY91" s="4"/>
      <c r="BBZ91" s="4"/>
      <c r="BCA91" s="4"/>
      <c r="BCB91" s="4"/>
      <c r="BCC91" s="4"/>
      <c r="BCD91" s="4"/>
      <c r="BCE91" s="4"/>
      <c r="BCF91" s="4"/>
      <c r="BCG91" s="4"/>
      <c r="BCH91" s="4"/>
      <c r="BCI91" s="4"/>
      <c r="BCJ91" s="4"/>
      <c r="BCK91" s="4"/>
      <c r="BCL91" s="4"/>
      <c r="BCM91" s="4"/>
      <c r="BCN91" s="4"/>
      <c r="BCO91" s="4"/>
      <c r="BCP91" s="4"/>
      <c r="BCQ91" s="4"/>
      <c r="BCR91" s="4"/>
      <c r="BCS91" s="4"/>
      <c r="BCT91" s="4"/>
      <c r="BCU91" s="4"/>
      <c r="BCV91" s="4"/>
      <c r="BCW91" s="4"/>
      <c r="BCX91" s="4"/>
      <c r="BCY91" s="4"/>
      <c r="BCZ91" s="4"/>
      <c r="BDA91" s="4"/>
      <c r="BDB91" s="4"/>
      <c r="BDC91" s="4"/>
      <c r="BDD91" s="4"/>
      <c r="BDE91" s="4"/>
      <c r="BDF91" s="4"/>
      <c r="BDG91" s="4"/>
      <c r="BDH91" s="4"/>
      <c r="BDI91" s="4"/>
      <c r="BDJ91" s="4"/>
      <c r="BDK91" s="4"/>
      <c r="BDL91" s="4"/>
      <c r="BDM91" s="4"/>
      <c r="BDN91" s="4"/>
      <c r="BDO91" s="4"/>
      <c r="BDP91" s="4"/>
      <c r="BDQ91" s="4"/>
      <c r="BDR91" s="4"/>
      <c r="BDS91" s="4"/>
      <c r="BDT91" s="4"/>
      <c r="BDU91" s="4"/>
      <c r="BDV91" s="4"/>
      <c r="BDW91" s="4"/>
      <c r="BDX91" s="4"/>
      <c r="BDY91" s="4"/>
      <c r="BDZ91" s="4"/>
      <c r="BEA91" s="4"/>
      <c r="BEB91" s="4"/>
      <c r="BEC91" s="4"/>
      <c r="BED91" s="4"/>
      <c r="BEE91" s="4"/>
      <c r="BEF91" s="4"/>
      <c r="BEG91" s="4"/>
      <c r="BEH91" s="4"/>
      <c r="BEI91" s="4"/>
      <c r="BEJ91" s="4"/>
      <c r="BEK91" s="4"/>
      <c r="BEL91" s="4"/>
      <c r="BEM91" s="4"/>
      <c r="BEN91" s="4"/>
      <c r="BEO91" s="4"/>
      <c r="BEP91" s="4"/>
      <c r="BEQ91" s="4"/>
      <c r="BER91" s="4"/>
      <c r="BES91" s="4"/>
      <c r="BET91" s="4"/>
      <c r="BEU91" s="4"/>
      <c r="BEV91" s="4"/>
      <c r="BEW91" s="4"/>
      <c r="BEX91" s="4"/>
      <c r="BEY91" s="4"/>
      <c r="BEZ91" s="4"/>
      <c r="BFA91" s="4"/>
      <c r="BFB91" s="4"/>
      <c r="BFC91" s="4"/>
      <c r="BFD91" s="4"/>
      <c r="BFE91" s="4"/>
      <c r="BFF91" s="4"/>
      <c r="BFG91" s="4"/>
      <c r="BFH91" s="4"/>
      <c r="BFI91" s="4"/>
      <c r="BFJ91" s="4"/>
      <c r="BFK91" s="4"/>
      <c r="BFL91" s="4"/>
      <c r="BFM91" s="4"/>
      <c r="BFN91" s="4"/>
      <c r="BFO91" s="4"/>
      <c r="BFP91" s="4"/>
      <c r="BFQ91" s="4"/>
      <c r="BFR91" s="4"/>
      <c r="BFS91" s="4"/>
      <c r="BFT91" s="4"/>
      <c r="BFU91" s="4"/>
      <c r="BFV91" s="4"/>
      <c r="BFW91" s="4"/>
      <c r="BFX91" s="4"/>
      <c r="BFY91" s="4"/>
      <c r="BFZ91" s="4"/>
      <c r="BGA91" s="4"/>
      <c r="BGB91" s="4"/>
      <c r="BGC91" s="4"/>
      <c r="BGD91" s="4"/>
      <c r="BGE91" s="4"/>
      <c r="BGF91" s="4"/>
      <c r="BGG91" s="4"/>
      <c r="BGH91" s="4"/>
      <c r="BGI91" s="4"/>
      <c r="BGJ91" s="4"/>
      <c r="BGK91" s="4"/>
      <c r="BGL91" s="4"/>
      <c r="BGM91" s="4"/>
      <c r="BGN91" s="4"/>
      <c r="BGO91" s="4"/>
      <c r="BGP91" s="4"/>
      <c r="BGQ91" s="4"/>
      <c r="BGR91" s="4"/>
      <c r="BGS91" s="4"/>
      <c r="BGT91" s="4"/>
      <c r="BGU91" s="4"/>
      <c r="BGV91" s="4"/>
      <c r="BGW91" s="4"/>
      <c r="BGX91" s="4"/>
      <c r="BGY91" s="4"/>
      <c r="BGZ91" s="4"/>
      <c r="BHA91" s="4"/>
      <c r="BHB91" s="4"/>
      <c r="BHC91" s="4"/>
      <c r="BHD91" s="4"/>
      <c r="BHE91" s="4"/>
      <c r="BHF91" s="4"/>
      <c r="BHG91" s="4"/>
      <c r="BHH91" s="4"/>
      <c r="BHI91" s="4"/>
      <c r="BHJ91" s="4"/>
      <c r="BHK91" s="4"/>
      <c r="BHL91" s="4"/>
      <c r="BHM91" s="4"/>
      <c r="BHN91" s="4"/>
      <c r="BHO91" s="4"/>
      <c r="BHP91" s="4"/>
      <c r="BHQ91" s="4"/>
      <c r="BHR91" s="4"/>
      <c r="BHS91" s="4"/>
      <c r="BHT91" s="4"/>
      <c r="BHU91" s="4"/>
      <c r="BHV91" s="4"/>
      <c r="BHW91" s="4"/>
      <c r="BHX91" s="4"/>
      <c r="BHY91" s="4"/>
      <c r="BHZ91" s="4"/>
      <c r="BIA91" s="4"/>
      <c r="BIB91" s="4"/>
      <c r="BIC91" s="4"/>
      <c r="BID91" s="4"/>
      <c r="BIE91" s="4"/>
      <c r="BIF91" s="4"/>
      <c r="BIG91" s="4"/>
      <c r="BIH91" s="4"/>
      <c r="BII91" s="4"/>
      <c r="BIJ91" s="4"/>
      <c r="BIK91" s="4"/>
      <c r="BIL91" s="4"/>
      <c r="BIM91" s="4"/>
      <c r="BIN91" s="4"/>
      <c r="BIO91" s="4"/>
      <c r="BIP91" s="4"/>
      <c r="BIQ91" s="4"/>
      <c r="BIR91" s="4"/>
      <c r="BIS91" s="4"/>
      <c r="BIT91" s="4"/>
      <c r="BIU91" s="4"/>
      <c r="BIV91" s="4"/>
      <c r="BIW91" s="4"/>
      <c r="BIX91" s="4"/>
      <c r="BIY91" s="4"/>
      <c r="BIZ91" s="4"/>
      <c r="BJA91" s="4"/>
      <c r="BJB91" s="4"/>
      <c r="BJC91" s="4"/>
      <c r="BJD91" s="4"/>
      <c r="BJE91" s="4"/>
      <c r="BJF91" s="4"/>
      <c r="BJG91" s="4"/>
      <c r="BJH91" s="4"/>
      <c r="BJI91" s="4"/>
      <c r="BJJ91" s="4"/>
      <c r="BJK91" s="4"/>
      <c r="BJL91" s="4"/>
      <c r="BJM91" s="4"/>
      <c r="BJN91" s="4"/>
      <c r="BJO91" s="4"/>
      <c r="BJP91" s="4"/>
      <c r="BJQ91" s="4"/>
      <c r="BJR91" s="4"/>
      <c r="BJS91" s="4"/>
      <c r="BJT91" s="4"/>
      <c r="BJU91" s="4"/>
      <c r="BJV91" s="4"/>
      <c r="BJW91" s="4"/>
      <c r="BJX91" s="4"/>
      <c r="BJY91" s="4"/>
      <c r="BJZ91" s="4"/>
      <c r="BKA91" s="4"/>
      <c r="BKB91" s="4"/>
      <c r="BKC91" s="4"/>
      <c r="BKD91" s="4"/>
      <c r="BKE91" s="4"/>
      <c r="BKF91" s="4"/>
      <c r="BKG91" s="4"/>
      <c r="BKH91" s="4"/>
      <c r="BKI91" s="4"/>
      <c r="BKJ91" s="4"/>
      <c r="BKK91" s="4"/>
      <c r="BKL91" s="4"/>
      <c r="BKM91" s="4"/>
      <c r="BKN91" s="4"/>
      <c r="BKO91" s="4"/>
      <c r="BKP91" s="4"/>
      <c r="BKQ91" s="4"/>
      <c r="BKR91" s="4"/>
      <c r="BKS91" s="4"/>
      <c r="BKT91" s="4"/>
      <c r="BKU91" s="4"/>
      <c r="BKV91" s="4"/>
      <c r="BKW91" s="4"/>
      <c r="BKX91" s="4"/>
      <c r="BKY91" s="4"/>
      <c r="BKZ91" s="4"/>
      <c r="BLA91" s="4"/>
      <c r="BLB91" s="4"/>
      <c r="BLC91" s="4"/>
      <c r="BLD91" s="4"/>
      <c r="BLE91" s="4"/>
      <c r="BLF91" s="4"/>
      <c r="BLG91" s="4"/>
      <c r="BLH91" s="4"/>
      <c r="BLI91" s="4"/>
      <c r="BLJ91" s="4"/>
      <c r="BLK91" s="4"/>
      <c r="BLL91" s="4"/>
      <c r="BLM91" s="4"/>
      <c r="BLN91" s="4"/>
      <c r="BLO91" s="4"/>
      <c r="BLP91" s="4"/>
      <c r="BLQ91" s="4"/>
      <c r="BLR91" s="4"/>
      <c r="BLS91" s="4"/>
      <c r="BLT91" s="4"/>
      <c r="BLU91" s="4"/>
      <c r="BLV91" s="4"/>
      <c r="BLW91" s="4"/>
      <c r="BLX91" s="4"/>
      <c r="BLY91" s="4"/>
      <c r="BLZ91" s="4"/>
      <c r="BMA91" s="4"/>
      <c r="BMB91" s="4"/>
      <c r="BMC91" s="4"/>
      <c r="BMD91" s="4"/>
      <c r="BME91" s="4"/>
      <c r="BMF91" s="4"/>
      <c r="BMG91" s="4"/>
      <c r="BMH91" s="4"/>
      <c r="BMI91" s="4"/>
      <c r="BMJ91" s="4"/>
      <c r="BMK91" s="4"/>
      <c r="BML91" s="4"/>
      <c r="BMM91" s="4"/>
      <c r="BMN91" s="4"/>
      <c r="BMO91" s="4"/>
      <c r="BMP91" s="4"/>
      <c r="BMQ91" s="4"/>
      <c r="BMR91" s="4"/>
      <c r="BMS91" s="4"/>
      <c r="BMT91" s="4"/>
      <c r="BMU91" s="4"/>
      <c r="BMV91" s="4"/>
      <c r="BMW91" s="4"/>
      <c r="BMX91" s="4"/>
      <c r="BMY91" s="4"/>
      <c r="BMZ91" s="4"/>
      <c r="BNA91" s="4"/>
      <c r="BNB91" s="4"/>
      <c r="BNC91" s="4"/>
      <c r="BND91" s="4"/>
      <c r="BNE91" s="4"/>
      <c r="BNF91" s="4"/>
      <c r="BNG91" s="4"/>
      <c r="BNH91" s="4"/>
      <c r="BNI91" s="4"/>
      <c r="BNJ91" s="4"/>
      <c r="BNK91" s="4"/>
      <c r="BNL91" s="4"/>
      <c r="BNM91" s="4"/>
      <c r="BNN91" s="4"/>
      <c r="BNO91" s="4"/>
      <c r="BNP91" s="4"/>
      <c r="BNQ91" s="4"/>
      <c r="BNR91" s="4"/>
      <c r="BNS91" s="4"/>
      <c r="BNT91" s="4"/>
      <c r="BNU91" s="4"/>
      <c r="BNV91" s="4"/>
      <c r="BNW91" s="4"/>
      <c r="BNX91" s="4"/>
      <c r="BNY91" s="4"/>
      <c r="BNZ91" s="4"/>
      <c r="BOA91" s="4"/>
      <c r="BOB91" s="4"/>
      <c r="BOC91" s="4"/>
      <c r="BOD91" s="4"/>
      <c r="BOE91" s="4"/>
      <c r="BOF91" s="4"/>
      <c r="BOG91" s="4"/>
      <c r="BOH91" s="4"/>
      <c r="BOI91" s="4"/>
      <c r="BOJ91" s="4"/>
      <c r="BOK91" s="4"/>
      <c r="BOL91" s="4"/>
      <c r="BOM91" s="4"/>
      <c r="BON91" s="4"/>
      <c r="BOO91" s="4"/>
      <c r="BOP91" s="4"/>
      <c r="BOQ91" s="4"/>
      <c r="BOR91" s="4"/>
      <c r="BOS91" s="4"/>
      <c r="BOT91" s="4"/>
      <c r="BOU91" s="4"/>
      <c r="BOV91" s="4"/>
      <c r="BOW91" s="4"/>
      <c r="BOX91" s="4"/>
      <c r="BOY91" s="4"/>
      <c r="BOZ91" s="4"/>
      <c r="BPA91" s="4"/>
      <c r="BPB91" s="4"/>
      <c r="BPC91" s="4"/>
      <c r="BPD91" s="4"/>
      <c r="BPE91" s="4"/>
      <c r="BPF91" s="4"/>
      <c r="BPG91" s="4"/>
      <c r="BPH91" s="4"/>
      <c r="BPI91" s="4"/>
      <c r="BPJ91" s="4"/>
      <c r="BPK91" s="4"/>
      <c r="BPL91" s="4"/>
      <c r="BPM91" s="4"/>
      <c r="BPN91" s="4"/>
      <c r="BPO91" s="4"/>
      <c r="BPP91" s="4"/>
      <c r="BPQ91" s="4"/>
      <c r="BPR91" s="4"/>
      <c r="BPS91" s="4"/>
      <c r="BPT91" s="4"/>
      <c r="BPU91" s="4"/>
      <c r="BPV91" s="4"/>
      <c r="BPW91" s="4"/>
      <c r="BPX91" s="4"/>
      <c r="BPY91" s="4"/>
      <c r="BPZ91" s="4"/>
      <c r="BQA91" s="4"/>
      <c r="BQB91" s="4"/>
      <c r="BQC91" s="4"/>
      <c r="BQD91" s="4"/>
      <c r="BQE91" s="4"/>
      <c r="BQF91" s="4"/>
      <c r="BQG91" s="4"/>
      <c r="BQH91" s="4"/>
      <c r="BQI91" s="4"/>
      <c r="BQJ91" s="4"/>
      <c r="BQK91" s="4"/>
      <c r="BQL91" s="4"/>
      <c r="BQM91" s="4"/>
      <c r="BQN91" s="4"/>
      <c r="BQO91" s="4"/>
      <c r="BQP91" s="4"/>
      <c r="BQQ91" s="4"/>
      <c r="BQR91" s="4"/>
      <c r="BQS91" s="4"/>
      <c r="BQT91" s="4"/>
      <c r="BQU91" s="4"/>
      <c r="BQV91" s="4"/>
      <c r="BQW91" s="4"/>
      <c r="BQX91" s="4"/>
      <c r="BQY91" s="4"/>
      <c r="BQZ91" s="4"/>
      <c r="BRA91" s="4"/>
      <c r="BRB91" s="4"/>
      <c r="BRC91" s="4"/>
      <c r="BRD91" s="4"/>
      <c r="BRE91" s="4"/>
      <c r="BRF91" s="4"/>
      <c r="BRG91" s="4"/>
      <c r="BRH91" s="4"/>
      <c r="BRI91" s="4"/>
      <c r="BRJ91" s="4"/>
      <c r="BRK91" s="4"/>
      <c r="BRL91" s="4"/>
      <c r="BRM91" s="4"/>
      <c r="BRN91" s="4"/>
      <c r="BRO91" s="4"/>
      <c r="BRP91" s="4"/>
      <c r="BRQ91" s="4"/>
      <c r="BRR91" s="4"/>
      <c r="BRS91" s="4"/>
      <c r="BRT91" s="4"/>
      <c r="BRU91" s="4"/>
      <c r="BRV91" s="4"/>
      <c r="BRW91" s="4"/>
      <c r="BRX91" s="4"/>
      <c r="BRY91" s="4"/>
      <c r="BRZ91" s="4"/>
      <c r="BSA91" s="4"/>
      <c r="BSB91" s="4"/>
      <c r="BSC91" s="4"/>
      <c r="BSD91" s="4"/>
      <c r="BSE91" s="4"/>
      <c r="BSF91" s="4"/>
      <c r="BSG91" s="4"/>
      <c r="BSH91" s="4"/>
      <c r="BSI91" s="4"/>
      <c r="BSJ91" s="4"/>
      <c r="BSK91" s="4"/>
      <c r="BSL91" s="4"/>
      <c r="BSM91" s="4"/>
      <c r="BSN91" s="4"/>
      <c r="BSO91" s="4"/>
      <c r="BSP91" s="4"/>
      <c r="BSQ91" s="4"/>
      <c r="BSR91" s="4"/>
      <c r="BSS91" s="4"/>
      <c r="BST91" s="4"/>
      <c r="BSU91" s="4"/>
      <c r="BSV91" s="4"/>
      <c r="BSW91" s="4"/>
      <c r="BSX91" s="4"/>
      <c r="BSY91" s="4"/>
      <c r="BSZ91" s="4"/>
      <c r="BTA91" s="4"/>
      <c r="BTB91" s="4"/>
      <c r="BTC91" s="4"/>
      <c r="BTD91" s="4"/>
      <c r="BTE91" s="4"/>
      <c r="BTF91" s="4"/>
      <c r="BTG91" s="4"/>
      <c r="BTH91" s="4"/>
      <c r="BTI91" s="4"/>
      <c r="BTJ91" s="4"/>
      <c r="BTK91" s="4"/>
      <c r="BTL91" s="4"/>
      <c r="BTM91" s="4"/>
      <c r="BTN91" s="4"/>
      <c r="BTO91" s="4"/>
      <c r="BTP91" s="4"/>
      <c r="BTQ91" s="4"/>
      <c r="BTR91" s="4"/>
      <c r="BTS91" s="4"/>
      <c r="BTT91" s="4"/>
      <c r="BTU91" s="4"/>
      <c r="BTV91" s="4"/>
      <c r="BTW91" s="4"/>
      <c r="BTX91" s="4"/>
      <c r="BTY91" s="4"/>
      <c r="BTZ91" s="4"/>
      <c r="BUA91" s="4"/>
      <c r="BUB91" s="4"/>
      <c r="BUC91" s="4"/>
      <c r="BUD91" s="4"/>
      <c r="BUE91" s="4"/>
      <c r="BUF91" s="4"/>
      <c r="BUG91" s="4"/>
      <c r="BUH91" s="4"/>
      <c r="BUI91" s="4"/>
      <c r="BUJ91" s="4"/>
      <c r="BUK91" s="4"/>
      <c r="BUL91" s="4"/>
      <c r="BUM91" s="4"/>
      <c r="BUN91" s="4"/>
      <c r="BUO91" s="4"/>
      <c r="BUP91" s="4"/>
      <c r="BUQ91" s="4"/>
      <c r="BUR91" s="4"/>
      <c r="BUS91" s="4"/>
      <c r="BUT91" s="4"/>
      <c r="BUU91" s="4"/>
      <c r="BUV91" s="4"/>
      <c r="BUW91" s="4"/>
      <c r="BUX91" s="4"/>
      <c r="BUY91" s="4"/>
      <c r="BUZ91" s="4"/>
      <c r="BVA91" s="4"/>
      <c r="BVB91" s="4"/>
      <c r="BVC91" s="4"/>
      <c r="BVD91" s="4"/>
      <c r="BVE91" s="4"/>
      <c r="BVF91" s="4"/>
      <c r="BVG91" s="4"/>
      <c r="BVH91" s="4"/>
      <c r="BVI91" s="4"/>
      <c r="BVJ91" s="4"/>
      <c r="BVK91" s="4"/>
      <c r="BVL91" s="4"/>
      <c r="BVM91" s="4"/>
      <c r="BVN91" s="4"/>
      <c r="BVO91" s="4"/>
      <c r="BVP91" s="4"/>
      <c r="BVQ91" s="4"/>
      <c r="BVR91" s="4"/>
      <c r="BVS91" s="4"/>
      <c r="BVT91" s="4"/>
      <c r="BVU91" s="4"/>
      <c r="BVV91" s="4"/>
      <c r="BVW91" s="4"/>
      <c r="BVX91" s="4"/>
      <c r="BVY91" s="4"/>
      <c r="BVZ91" s="4"/>
      <c r="BWA91" s="4"/>
      <c r="BWB91" s="4"/>
      <c r="BWC91" s="4"/>
      <c r="BWD91" s="4"/>
      <c r="BWE91" s="4"/>
      <c r="BWF91" s="4"/>
      <c r="BWG91" s="4"/>
      <c r="BWH91" s="4"/>
      <c r="BWI91" s="4"/>
      <c r="BWJ91" s="4"/>
      <c r="BWK91" s="4"/>
      <c r="BWL91" s="4"/>
      <c r="BWM91" s="4"/>
      <c r="BWN91" s="4"/>
      <c r="BWO91" s="4"/>
      <c r="BWP91" s="4"/>
      <c r="BWQ91" s="4"/>
      <c r="BWR91" s="4"/>
      <c r="BWS91" s="4"/>
      <c r="BWT91" s="4"/>
      <c r="BWU91" s="4"/>
      <c r="BWV91" s="4"/>
      <c r="BWW91" s="4"/>
      <c r="BWX91" s="4"/>
      <c r="BWY91" s="4"/>
      <c r="BWZ91" s="4"/>
      <c r="BXA91" s="4"/>
      <c r="BXB91" s="4"/>
      <c r="BXC91" s="4"/>
      <c r="BXD91" s="4"/>
      <c r="BXE91" s="4"/>
      <c r="BXF91" s="4"/>
      <c r="BXG91" s="4"/>
      <c r="BXH91" s="4"/>
      <c r="BXI91" s="4"/>
      <c r="BXJ91" s="4"/>
      <c r="BXK91" s="4"/>
      <c r="BXL91" s="4"/>
      <c r="BXM91" s="4"/>
      <c r="BXN91" s="4"/>
      <c r="BXO91" s="4"/>
      <c r="BXP91" s="4"/>
      <c r="BXQ91" s="4"/>
      <c r="BXR91" s="4"/>
      <c r="BXS91" s="4"/>
      <c r="BXT91" s="4"/>
      <c r="BXU91" s="4"/>
      <c r="BXV91" s="4"/>
      <c r="BXW91" s="4"/>
      <c r="BXX91" s="4"/>
      <c r="BXY91" s="4"/>
      <c r="BXZ91" s="4"/>
      <c r="BYA91" s="4"/>
      <c r="BYB91" s="4"/>
      <c r="BYC91" s="4"/>
      <c r="BYD91" s="4"/>
      <c r="BYE91" s="4"/>
      <c r="BYF91" s="4"/>
      <c r="BYG91" s="4"/>
      <c r="BYH91" s="4"/>
      <c r="BYI91" s="4"/>
      <c r="BYJ91" s="4"/>
      <c r="BYK91" s="4"/>
      <c r="BYL91" s="4"/>
      <c r="BYM91" s="4"/>
      <c r="BYN91" s="4"/>
      <c r="BYO91" s="4"/>
      <c r="BYP91" s="4"/>
      <c r="BYQ91" s="4"/>
      <c r="BYR91" s="4"/>
      <c r="BYS91" s="4"/>
      <c r="BYT91" s="4"/>
      <c r="BYU91" s="4"/>
      <c r="BYV91" s="4"/>
      <c r="BYW91" s="4"/>
      <c r="BYX91" s="4"/>
      <c r="BYY91" s="4"/>
      <c r="BYZ91" s="4"/>
      <c r="BZA91" s="4"/>
      <c r="BZB91" s="4"/>
      <c r="BZC91" s="4"/>
      <c r="BZD91" s="4"/>
      <c r="BZE91" s="4"/>
      <c r="BZF91" s="4"/>
      <c r="BZG91" s="4"/>
      <c r="BZH91" s="4"/>
      <c r="BZI91" s="4"/>
      <c r="BZJ91" s="4"/>
      <c r="BZK91" s="4"/>
      <c r="BZL91" s="4"/>
      <c r="BZM91" s="4"/>
      <c r="BZN91" s="4"/>
      <c r="BZO91" s="4"/>
      <c r="BZP91" s="4"/>
      <c r="BZQ91" s="4"/>
      <c r="BZR91" s="4"/>
      <c r="BZS91" s="4"/>
      <c r="BZT91" s="4"/>
      <c r="BZU91" s="4"/>
      <c r="BZV91" s="4"/>
      <c r="BZW91" s="4"/>
      <c r="BZX91" s="4"/>
      <c r="BZY91" s="4"/>
      <c r="BZZ91" s="4"/>
      <c r="CAA91" s="4"/>
      <c r="CAB91" s="4"/>
      <c r="CAC91" s="4"/>
      <c r="CAD91" s="4"/>
      <c r="CAE91" s="4"/>
      <c r="CAF91" s="4"/>
      <c r="CAG91" s="4"/>
      <c r="CAH91" s="4"/>
      <c r="CAI91" s="4"/>
      <c r="CAJ91" s="4"/>
      <c r="CAK91" s="4"/>
      <c r="CAL91" s="4"/>
      <c r="CAM91" s="4"/>
      <c r="CAN91" s="4"/>
      <c r="CAO91" s="4"/>
      <c r="CAP91" s="4"/>
      <c r="CAQ91" s="4"/>
      <c r="CAR91" s="4"/>
      <c r="CAS91" s="4"/>
      <c r="CAT91" s="4"/>
      <c r="CAU91" s="4"/>
      <c r="CAV91" s="4"/>
      <c r="CAW91" s="4"/>
      <c r="CAX91" s="4"/>
      <c r="CAY91" s="4"/>
      <c r="CAZ91" s="4"/>
      <c r="CBA91" s="4"/>
      <c r="CBB91" s="4"/>
      <c r="CBC91" s="4"/>
      <c r="CBD91" s="4"/>
      <c r="CBE91" s="4"/>
      <c r="CBF91" s="4"/>
      <c r="CBG91" s="4"/>
      <c r="CBH91" s="4"/>
      <c r="CBI91" s="4"/>
      <c r="CBJ91" s="4"/>
      <c r="CBK91" s="4"/>
      <c r="CBL91" s="4"/>
      <c r="CBM91" s="4"/>
      <c r="CBN91" s="4"/>
      <c r="CBO91" s="4"/>
      <c r="CBP91" s="4"/>
      <c r="CBQ91" s="4"/>
      <c r="CBR91" s="4"/>
      <c r="CBS91" s="4"/>
      <c r="CBT91" s="4"/>
      <c r="CBU91" s="4"/>
      <c r="CBV91" s="4"/>
      <c r="CBW91" s="4"/>
      <c r="CBX91" s="4"/>
      <c r="CBY91" s="4"/>
      <c r="CBZ91" s="4"/>
      <c r="CCA91" s="4"/>
      <c r="CCB91" s="4"/>
      <c r="CCC91" s="4"/>
      <c r="CCD91" s="4"/>
      <c r="CCE91" s="4"/>
      <c r="CCF91" s="4"/>
      <c r="CCG91" s="4"/>
      <c r="CCH91" s="4"/>
      <c r="CCI91" s="4"/>
      <c r="CCJ91" s="4"/>
      <c r="CCK91" s="4"/>
      <c r="CCL91" s="4"/>
      <c r="CCM91" s="4"/>
      <c r="CCN91" s="4"/>
      <c r="CCO91" s="4"/>
      <c r="CCP91" s="4"/>
      <c r="CCQ91" s="4"/>
      <c r="CCR91" s="4"/>
      <c r="CCS91" s="4"/>
      <c r="CCT91" s="4"/>
      <c r="CCU91" s="4"/>
      <c r="CCV91" s="4"/>
      <c r="CCW91" s="4"/>
      <c r="CCX91" s="4"/>
      <c r="CCY91" s="4"/>
      <c r="CCZ91" s="4"/>
      <c r="CDA91" s="4"/>
      <c r="CDB91" s="4"/>
      <c r="CDC91" s="4"/>
      <c r="CDD91" s="4"/>
      <c r="CDE91" s="4"/>
      <c r="CDF91" s="4"/>
      <c r="CDG91" s="4"/>
      <c r="CDH91" s="4"/>
      <c r="CDI91" s="4"/>
      <c r="CDJ91" s="4"/>
      <c r="CDK91" s="4"/>
      <c r="CDL91" s="4"/>
      <c r="CDM91" s="4"/>
      <c r="CDN91" s="4"/>
      <c r="CDO91" s="4"/>
      <c r="CDP91" s="4"/>
      <c r="CDQ91" s="4"/>
      <c r="CDR91" s="4"/>
      <c r="CDS91" s="4"/>
      <c r="CDT91" s="4"/>
      <c r="CDU91" s="4"/>
      <c r="CDV91" s="4"/>
      <c r="CDW91" s="4"/>
      <c r="CDX91" s="4"/>
      <c r="CDY91" s="4"/>
      <c r="CDZ91" s="4"/>
      <c r="CEA91" s="4"/>
      <c r="CEB91" s="4"/>
      <c r="CEC91" s="4"/>
      <c r="CED91" s="4"/>
      <c r="CEE91" s="4"/>
      <c r="CEF91" s="4"/>
      <c r="CEG91" s="4"/>
      <c r="CEH91" s="4"/>
      <c r="CEI91" s="4"/>
      <c r="CEJ91" s="4"/>
      <c r="CEK91" s="4"/>
      <c r="CEL91" s="4"/>
      <c r="CEM91" s="4"/>
      <c r="CEN91" s="4"/>
      <c r="CEO91" s="4"/>
      <c r="CEP91" s="4"/>
      <c r="CEQ91" s="4"/>
      <c r="CER91" s="4"/>
      <c r="CES91" s="4"/>
      <c r="CET91" s="4"/>
      <c r="CEU91" s="4"/>
      <c r="CEV91" s="4"/>
      <c r="CEW91" s="4"/>
      <c r="CEX91" s="4"/>
      <c r="CEY91" s="4"/>
      <c r="CEZ91" s="4"/>
      <c r="CFA91" s="4"/>
      <c r="CFB91" s="4"/>
      <c r="CFC91" s="4"/>
      <c r="CFD91" s="4"/>
      <c r="CFE91" s="4"/>
      <c r="CFF91" s="4"/>
      <c r="CFG91" s="4"/>
      <c r="CFH91" s="4"/>
      <c r="CFI91" s="4"/>
      <c r="CFJ91" s="4"/>
      <c r="CFK91" s="4"/>
      <c r="CFL91" s="4"/>
      <c r="CFM91" s="4"/>
      <c r="CFN91" s="4"/>
      <c r="CFO91" s="4"/>
      <c r="CFP91" s="4"/>
      <c r="CFQ91" s="4"/>
      <c r="CFR91" s="4"/>
      <c r="CFS91" s="4"/>
      <c r="CFT91" s="4"/>
      <c r="CFU91" s="4"/>
      <c r="CFV91" s="4"/>
      <c r="CFW91" s="4"/>
      <c r="CFX91" s="4"/>
      <c r="CFY91" s="4"/>
      <c r="CFZ91" s="4"/>
      <c r="CGA91" s="4"/>
      <c r="CGB91" s="4"/>
      <c r="CGC91" s="4"/>
      <c r="CGD91" s="4"/>
      <c r="CGE91" s="4"/>
      <c r="CGF91" s="4"/>
      <c r="CGG91" s="4"/>
      <c r="CGH91" s="4"/>
      <c r="CGI91" s="4"/>
      <c r="CGJ91" s="4"/>
      <c r="CGK91" s="4"/>
      <c r="CGL91" s="4"/>
      <c r="CGM91" s="4"/>
      <c r="CGN91" s="4"/>
      <c r="CGO91" s="4"/>
      <c r="CGP91" s="4"/>
      <c r="CGQ91" s="4"/>
      <c r="CGR91" s="4"/>
      <c r="CGS91" s="4"/>
      <c r="CGT91" s="4"/>
      <c r="CGU91" s="4"/>
      <c r="CGV91" s="4"/>
      <c r="CGW91" s="4"/>
      <c r="CGX91" s="4"/>
      <c r="CGY91" s="4"/>
      <c r="CGZ91" s="4"/>
      <c r="CHA91" s="4"/>
      <c r="CHB91" s="4"/>
      <c r="CHC91" s="4"/>
      <c r="CHD91" s="4"/>
      <c r="CHE91" s="4"/>
      <c r="CHF91" s="4"/>
      <c r="CHG91" s="4"/>
      <c r="CHH91" s="4"/>
      <c r="CHI91" s="4"/>
      <c r="CHJ91" s="4"/>
      <c r="CHK91" s="4"/>
      <c r="CHL91" s="4"/>
      <c r="CHM91" s="4"/>
      <c r="CHN91" s="4"/>
      <c r="CHO91" s="4"/>
      <c r="CHP91" s="4"/>
      <c r="CHQ91" s="4"/>
      <c r="CHR91" s="4"/>
      <c r="CHS91" s="4"/>
      <c r="CHT91" s="4"/>
      <c r="CHU91" s="4"/>
      <c r="CHV91" s="4"/>
      <c r="CHW91" s="4"/>
      <c r="CHX91" s="4"/>
      <c r="CHY91" s="4"/>
      <c r="CHZ91" s="4"/>
      <c r="CIA91" s="4"/>
      <c r="CIB91" s="4"/>
      <c r="CIC91" s="4"/>
      <c r="CID91" s="4"/>
      <c r="CIE91" s="4"/>
      <c r="CIF91" s="4"/>
      <c r="CIG91" s="4"/>
      <c r="CIH91" s="4"/>
      <c r="CII91" s="4"/>
      <c r="CIJ91" s="4"/>
      <c r="CIK91" s="4"/>
      <c r="CIL91" s="4"/>
      <c r="CIM91" s="4"/>
      <c r="CIN91" s="4"/>
      <c r="CIO91" s="4"/>
      <c r="CIP91" s="4"/>
      <c r="CIQ91" s="4"/>
      <c r="CIR91" s="4"/>
      <c r="CIS91" s="4"/>
      <c r="CIT91" s="4"/>
      <c r="CIU91" s="4"/>
      <c r="CIV91" s="4"/>
      <c r="CIW91" s="4"/>
      <c r="CIX91" s="4"/>
      <c r="CIY91" s="4"/>
      <c r="CIZ91" s="4"/>
      <c r="CJA91" s="4"/>
      <c r="CJB91" s="4"/>
      <c r="CJC91" s="4"/>
      <c r="CJD91" s="4"/>
      <c r="CJE91" s="4"/>
      <c r="CJF91" s="4"/>
      <c r="CJG91" s="4"/>
      <c r="CJH91" s="4"/>
      <c r="CJI91" s="4"/>
      <c r="CJJ91" s="4"/>
      <c r="CJK91" s="4"/>
      <c r="CJL91" s="4"/>
      <c r="CJM91" s="4"/>
      <c r="CJN91" s="4"/>
      <c r="CJO91" s="4"/>
      <c r="CJP91" s="4"/>
      <c r="CJQ91" s="4"/>
      <c r="CJR91" s="4"/>
      <c r="CJS91" s="4"/>
      <c r="CJT91" s="4"/>
      <c r="CJU91" s="4"/>
      <c r="CJV91" s="4"/>
      <c r="CJW91" s="4"/>
      <c r="CJX91" s="4"/>
      <c r="CJY91" s="4"/>
      <c r="CJZ91" s="4"/>
      <c r="CKA91" s="4"/>
      <c r="CKB91" s="4"/>
      <c r="CKC91" s="4"/>
      <c r="CKD91" s="4"/>
      <c r="CKE91" s="4"/>
      <c r="CKF91" s="4"/>
      <c r="CKG91" s="4"/>
      <c r="CKH91" s="4"/>
      <c r="CKI91" s="4"/>
      <c r="CKJ91" s="4"/>
      <c r="CKK91" s="4"/>
      <c r="CKL91" s="4"/>
      <c r="CKM91" s="4"/>
      <c r="CKN91" s="4"/>
      <c r="CKO91" s="4"/>
      <c r="CKP91" s="4"/>
      <c r="CKQ91" s="4"/>
      <c r="CKR91" s="4"/>
      <c r="CKS91" s="4"/>
      <c r="CKT91" s="4"/>
      <c r="CKU91" s="4"/>
      <c r="CKV91" s="4"/>
      <c r="CKW91" s="4"/>
      <c r="CKX91" s="4"/>
      <c r="CKY91" s="4"/>
      <c r="CKZ91" s="4"/>
      <c r="CLA91" s="4"/>
      <c r="CLB91" s="4"/>
      <c r="CLC91" s="4"/>
      <c r="CLD91" s="4"/>
      <c r="CLE91" s="4"/>
      <c r="CLF91" s="4"/>
      <c r="CLG91" s="4"/>
      <c r="CLH91" s="4"/>
      <c r="CLI91" s="4"/>
      <c r="CLJ91" s="4"/>
      <c r="CLK91" s="4"/>
      <c r="CLL91" s="4"/>
      <c r="CLM91" s="4"/>
      <c r="CLN91" s="4"/>
      <c r="CLO91" s="4"/>
      <c r="CLP91" s="4"/>
      <c r="CLQ91" s="4"/>
      <c r="CLR91" s="4"/>
      <c r="CLS91" s="4"/>
      <c r="CLT91" s="4"/>
      <c r="CLU91" s="4"/>
      <c r="CLV91" s="4"/>
      <c r="CLW91" s="4"/>
      <c r="CLX91" s="4"/>
      <c r="CLY91" s="4"/>
      <c r="CLZ91" s="4"/>
      <c r="CMA91" s="4"/>
      <c r="CMB91" s="4"/>
      <c r="CMC91" s="4"/>
      <c r="CMD91" s="4"/>
      <c r="CME91" s="4"/>
      <c r="CMF91" s="4"/>
      <c r="CMG91" s="4"/>
      <c r="CMH91" s="4"/>
      <c r="CMI91" s="4"/>
      <c r="CMJ91" s="4"/>
      <c r="CMK91" s="4"/>
      <c r="CML91" s="4"/>
      <c r="CMM91" s="4"/>
      <c r="CMN91" s="4"/>
      <c r="CMO91" s="4"/>
      <c r="CMP91" s="4"/>
      <c r="CMQ91" s="4"/>
      <c r="CMR91" s="4"/>
      <c r="CMS91" s="4"/>
      <c r="CMT91" s="4"/>
      <c r="CMU91" s="4"/>
      <c r="CMV91" s="4"/>
      <c r="CMW91" s="4"/>
      <c r="CMX91" s="4"/>
      <c r="CMY91" s="4"/>
      <c r="CMZ91" s="4"/>
      <c r="CNA91" s="4"/>
      <c r="CNB91" s="4"/>
      <c r="CNC91" s="4"/>
      <c r="CND91" s="4"/>
      <c r="CNE91" s="4"/>
      <c r="CNF91" s="4"/>
      <c r="CNG91" s="4"/>
      <c r="CNH91" s="4"/>
      <c r="CNI91" s="4"/>
      <c r="CNJ91" s="4"/>
      <c r="CNK91" s="4"/>
      <c r="CNL91" s="4"/>
      <c r="CNM91" s="4"/>
      <c r="CNN91" s="4"/>
      <c r="CNO91" s="4"/>
      <c r="CNP91" s="4"/>
      <c r="CNQ91" s="4"/>
      <c r="CNR91" s="4"/>
      <c r="CNS91" s="4"/>
      <c r="CNT91" s="4"/>
      <c r="CNU91" s="4"/>
      <c r="CNV91" s="4"/>
      <c r="CNW91" s="4"/>
      <c r="CNX91" s="4"/>
      <c r="CNY91" s="4"/>
      <c r="CNZ91" s="4"/>
      <c r="COA91" s="4"/>
      <c r="COB91" s="4"/>
      <c r="COC91" s="4"/>
      <c r="COD91" s="4"/>
      <c r="COE91" s="4"/>
      <c r="COF91" s="4"/>
      <c r="COG91" s="4"/>
      <c r="COH91" s="4"/>
      <c r="COI91" s="4"/>
      <c r="COJ91" s="4"/>
      <c r="COK91" s="4"/>
      <c r="COL91" s="4"/>
      <c r="COM91" s="4"/>
      <c r="CON91" s="4"/>
      <c r="COO91" s="4"/>
      <c r="COP91" s="4"/>
      <c r="COQ91" s="4"/>
      <c r="COR91" s="4"/>
      <c r="COS91" s="4"/>
      <c r="COT91" s="4"/>
      <c r="COU91" s="4"/>
      <c r="COV91" s="4"/>
      <c r="COW91" s="4"/>
      <c r="COX91" s="4"/>
      <c r="COY91" s="4"/>
      <c r="COZ91" s="4"/>
      <c r="CPA91" s="4"/>
      <c r="CPB91" s="4"/>
      <c r="CPC91" s="4"/>
      <c r="CPD91" s="4"/>
      <c r="CPE91" s="4"/>
      <c r="CPF91" s="4"/>
      <c r="CPG91" s="4"/>
      <c r="CPH91" s="4"/>
      <c r="CPI91" s="4"/>
      <c r="CPJ91" s="4"/>
      <c r="CPK91" s="4"/>
      <c r="CPL91" s="4"/>
      <c r="CPM91" s="4"/>
      <c r="CPN91" s="4"/>
      <c r="CPO91" s="4"/>
      <c r="CPP91" s="4"/>
      <c r="CPQ91" s="4"/>
      <c r="CPR91" s="4"/>
      <c r="CPS91" s="4"/>
      <c r="CPT91" s="4"/>
      <c r="CPU91" s="4"/>
      <c r="CPV91" s="4"/>
      <c r="CPW91" s="4"/>
      <c r="CPX91" s="4"/>
      <c r="CPY91" s="4"/>
      <c r="CPZ91" s="4"/>
      <c r="CQA91" s="4"/>
      <c r="CQB91" s="4"/>
      <c r="CQC91" s="4"/>
      <c r="CQD91" s="4"/>
      <c r="CQE91" s="4"/>
      <c r="CQF91" s="4"/>
      <c r="CQG91" s="4"/>
      <c r="CQH91" s="4"/>
      <c r="CQI91" s="4"/>
      <c r="CQJ91" s="4"/>
      <c r="CQK91" s="4"/>
      <c r="CQL91" s="4"/>
      <c r="CQM91" s="4"/>
      <c r="CQN91" s="4"/>
      <c r="CQO91" s="4"/>
      <c r="CQP91" s="4"/>
      <c r="CQQ91" s="4"/>
      <c r="CQR91" s="4"/>
      <c r="CQS91" s="4"/>
      <c r="CQT91" s="4"/>
      <c r="CQU91" s="4"/>
      <c r="CQV91" s="4"/>
      <c r="CQW91" s="4"/>
      <c r="CQX91" s="4"/>
      <c r="CQY91" s="4"/>
      <c r="CQZ91" s="4"/>
      <c r="CRA91" s="4"/>
      <c r="CRB91" s="4"/>
      <c r="CRC91" s="4"/>
      <c r="CRD91" s="4"/>
      <c r="CRE91" s="4"/>
      <c r="CRF91" s="4"/>
      <c r="CRG91" s="4"/>
      <c r="CRH91" s="4"/>
      <c r="CRI91" s="4"/>
      <c r="CRJ91" s="4"/>
      <c r="CRK91" s="4"/>
      <c r="CRL91" s="4"/>
      <c r="CRM91" s="4"/>
      <c r="CRN91" s="4"/>
      <c r="CRO91" s="4"/>
      <c r="CRP91" s="4"/>
      <c r="CRQ91" s="4"/>
      <c r="CRR91" s="4"/>
      <c r="CRS91" s="4"/>
      <c r="CRT91" s="4"/>
      <c r="CRU91" s="4"/>
      <c r="CRV91" s="4"/>
      <c r="CRW91" s="4"/>
      <c r="CRX91" s="4"/>
      <c r="CRY91" s="4"/>
      <c r="CRZ91" s="4"/>
      <c r="CSA91" s="4"/>
      <c r="CSB91" s="4"/>
      <c r="CSC91" s="4"/>
      <c r="CSD91" s="4"/>
      <c r="CSE91" s="4"/>
      <c r="CSF91" s="4"/>
      <c r="CSG91" s="4"/>
      <c r="CSH91" s="4"/>
      <c r="CSI91" s="4"/>
      <c r="CSJ91" s="4"/>
      <c r="CSK91" s="4"/>
      <c r="CSL91" s="4"/>
      <c r="CSM91" s="4"/>
      <c r="CSN91" s="4"/>
      <c r="CSO91" s="4"/>
      <c r="CSP91" s="4"/>
      <c r="CSQ91" s="4"/>
      <c r="CSR91" s="4"/>
      <c r="CSS91" s="4"/>
      <c r="CST91" s="4"/>
      <c r="CSU91" s="4"/>
      <c r="CSV91" s="4"/>
      <c r="CSW91" s="4"/>
      <c r="CSX91" s="4"/>
      <c r="CSY91" s="4"/>
      <c r="CSZ91" s="4"/>
      <c r="CTA91" s="4"/>
      <c r="CTB91" s="4"/>
      <c r="CTC91" s="4"/>
      <c r="CTD91" s="4"/>
      <c r="CTE91" s="4"/>
      <c r="CTF91" s="4"/>
      <c r="CTG91" s="4"/>
      <c r="CTH91" s="4"/>
      <c r="CTI91" s="4"/>
      <c r="CTJ91" s="4"/>
      <c r="CTK91" s="4"/>
      <c r="CTL91" s="4"/>
      <c r="CTM91" s="4"/>
      <c r="CTN91" s="4"/>
      <c r="CTO91" s="4"/>
      <c r="CTP91" s="4"/>
      <c r="CTQ91" s="4"/>
      <c r="CTR91" s="4"/>
      <c r="CTS91" s="4"/>
      <c r="CTT91" s="4"/>
      <c r="CTU91" s="4"/>
      <c r="CTV91" s="4"/>
      <c r="CTW91" s="4"/>
      <c r="CTX91" s="4"/>
      <c r="CTY91" s="4"/>
      <c r="CTZ91" s="4"/>
      <c r="CUA91" s="4"/>
      <c r="CUB91" s="4"/>
      <c r="CUC91" s="4"/>
      <c r="CUD91" s="4"/>
      <c r="CUE91" s="4"/>
      <c r="CUF91" s="4"/>
      <c r="CUG91" s="4"/>
      <c r="CUH91" s="4"/>
      <c r="CUI91" s="4"/>
      <c r="CUJ91" s="4"/>
      <c r="CUK91" s="4"/>
      <c r="CUL91" s="4"/>
      <c r="CUM91" s="4"/>
      <c r="CUN91" s="4"/>
      <c r="CUO91" s="4"/>
      <c r="CUP91" s="4"/>
      <c r="CUQ91" s="4"/>
      <c r="CUR91" s="4"/>
      <c r="CUS91" s="4"/>
      <c r="CUT91" s="4"/>
      <c r="CUU91" s="4"/>
      <c r="CUV91" s="4"/>
      <c r="CUW91" s="4"/>
      <c r="CUX91" s="4"/>
      <c r="CUY91" s="4"/>
      <c r="CUZ91" s="4"/>
      <c r="CVA91" s="4"/>
      <c r="CVB91" s="4"/>
      <c r="CVC91" s="4"/>
      <c r="CVD91" s="4"/>
      <c r="CVE91" s="4"/>
      <c r="CVF91" s="4"/>
      <c r="CVG91" s="4"/>
      <c r="CVH91" s="4"/>
      <c r="CVI91" s="4"/>
      <c r="CVJ91" s="4"/>
      <c r="CVK91" s="4"/>
      <c r="CVL91" s="4"/>
      <c r="CVM91" s="4"/>
      <c r="CVN91" s="4"/>
      <c r="CVO91" s="4"/>
      <c r="CVP91" s="4"/>
      <c r="CVQ91" s="4"/>
      <c r="CVR91" s="4"/>
      <c r="CVS91" s="4"/>
      <c r="CVT91" s="4"/>
      <c r="CVU91" s="4"/>
      <c r="CVV91" s="4"/>
      <c r="CVW91" s="4"/>
      <c r="CVX91" s="4"/>
      <c r="CVY91" s="4"/>
      <c r="CVZ91" s="4"/>
      <c r="CWA91" s="4"/>
      <c r="CWB91" s="4"/>
      <c r="CWC91" s="4"/>
      <c r="CWD91" s="4"/>
      <c r="CWE91" s="4"/>
      <c r="CWF91" s="4"/>
      <c r="CWG91" s="4"/>
      <c r="CWH91" s="4"/>
      <c r="CWI91" s="4"/>
      <c r="CWJ91" s="4"/>
      <c r="CWK91" s="4"/>
      <c r="CWL91" s="4"/>
      <c r="CWM91" s="4"/>
      <c r="CWN91" s="4"/>
      <c r="CWO91" s="4"/>
      <c r="CWP91" s="4"/>
      <c r="CWQ91" s="4"/>
      <c r="CWR91" s="4"/>
      <c r="CWS91" s="4"/>
      <c r="CWT91" s="4"/>
      <c r="CWU91" s="4"/>
      <c r="CWV91" s="4"/>
      <c r="CWW91" s="4"/>
      <c r="CWX91" s="4"/>
      <c r="CWY91" s="4"/>
      <c r="CWZ91" s="4"/>
      <c r="CXA91" s="4"/>
      <c r="CXB91" s="4"/>
      <c r="CXC91" s="4"/>
      <c r="CXD91" s="4"/>
      <c r="CXE91" s="4"/>
      <c r="CXF91" s="4"/>
      <c r="CXG91" s="4"/>
      <c r="CXH91" s="4"/>
      <c r="CXI91" s="4"/>
      <c r="CXJ91" s="4"/>
      <c r="CXK91" s="4"/>
      <c r="CXL91" s="4"/>
      <c r="CXM91" s="4"/>
      <c r="CXN91" s="4"/>
      <c r="CXO91" s="4"/>
      <c r="CXP91" s="4"/>
      <c r="CXQ91" s="4"/>
      <c r="CXR91" s="4"/>
      <c r="CXS91" s="4"/>
      <c r="CXT91" s="4"/>
      <c r="CXU91" s="4"/>
      <c r="CXV91" s="4"/>
      <c r="CXW91" s="4"/>
      <c r="CXX91" s="4"/>
      <c r="CXY91" s="4"/>
      <c r="CXZ91" s="4"/>
      <c r="CYA91" s="4"/>
      <c r="CYB91" s="4"/>
      <c r="CYC91" s="4"/>
      <c r="CYD91" s="4"/>
      <c r="CYE91" s="4"/>
      <c r="CYF91" s="4"/>
      <c r="CYG91" s="4"/>
      <c r="CYH91" s="4"/>
      <c r="CYI91" s="4"/>
      <c r="CYJ91" s="4"/>
      <c r="CYK91" s="4"/>
      <c r="CYL91" s="4"/>
      <c r="CYM91" s="4"/>
      <c r="CYN91" s="4"/>
      <c r="CYO91" s="4"/>
      <c r="CYP91" s="4"/>
      <c r="CYQ91" s="4"/>
      <c r="CYR91" s="4"/>
      <c r="CYS91" s="4"/>
      <c r="CYT91" s="4"/>
      <c r="CYU91" s="4"/>
      <c r="CYV91" s="4"/>
      <c r="CYW91" s="4"/>
      <c r="CYX91" s="4"/>
      <c r="CYY91" s="4"/>
      <c r="CYZ91" s="4"/>
      <c r="CZA91" s="4"/>
      <c r="CZB91" s="4"/>
      <c r="CZC91" s="4"/>
      <c r="CZD91" s="4"/>
      <c r="CZE91" s="4"/>
      <c r="CZF91" s="4"/>
      <c r="CZG91" s="4"/>
      <c r="CZH91" s="4"/>
      <c r="CZI91" s="4"/>
      <c r="CZJ91" s="4"/>
      <c r="CZK91" s="4"/>
      <c r="CZL91" s="4"/>
      <c r="CZM91" s="4"/>
      <c r="CZN91" s="4"/>
      <c r="CZO91" s="4"/>
      <c r="CZP91" s="4"/>
      <c r="CZQ91" s="4"/>
      <c r="CZR91" s="4"/>
      <c r="CZS91" s="4"/>
      <c r="CZT91" s="4"/>
      <c r="CZU91" s="4"/>
      <c r="CZV91" s="4"/>
      <c r="CZW91" s="4"/>
      <c r="CZX91" s="4"/>
      <c r="CZY91" s="4"/>
      <c r="CZZ91" s="4"/>
      <c r="DAA91" s="4"/>
      <c r="DAB91" s="4"/>
      <c r="DAC91" s="4"/>
      <c r="DAD91" s="4"/>
      <c r="DAE91" s="4"/>
      <c r="DAF91" s="4"/>
      <c r="DAG91" s="4"/>
      <c r="DAH91" s="4"/>
      <c r="DAI91" s="4"/>
      <c r="DAJ91" s="4"/>
      <c r="DAK91" s="4"/>
      <c r="DAL91" s="4"/>
      <c r="DAM91" s="4"/>
      <c r="DAN91" s="4"/>
      <c r="DAO91" s="4"/>
      <c r="DAP91" s="4"/>
      <c r="DAQ91" s="4"/>
      <c r="DAR91" s="4"/>
      <c r="DAS91" s="4"/>
      <c r="DAT91" s="4"/>
      <c r="DAU91" s="4"/>
      <c r="DAV91" s="4"/>
      <c r="DAW91" s="4"/>
      <c r="DAX91" s="4"/>
      <c r="DAY91" s="4"/>
      <c r="DAZ91" s="4"/>
      <c r="DBA91" s="4"/>
      <c r="DBB91" s="4"/>
      <c r="DBC91" s="4"/>
      <c r="DBD91" s="4"/>
      <c r="DBE91" s="4"/>
      <c r="DBF91" s="4"/>
      <c r="DBG91" s="4"/>
      <c r="DBH91" s="4"/>
      <c r="DBI91" s="4"/>
      <c r="DBJ91" s="4"/>
      <c r="DBK91" s="4"/>
      <c r="DBL91" s="4"/>
      <c r="DBM91" s="4"/>
      <c r="DBN91" s="4"/>
      <c r="DBO91" s="4"/>
      <c r="DBP91" s="4"/>
      <c r="DBQ91" s="4"/>
      <c r="DBR91" s="4"/>
      <c r="DBS91" s="4"/>
      <c r="DBT91" s="4"/>
      <c r="DBU91" s="4"/>
      <c r="DBV91" s="4"/>
      <c r="DBW91" s="4"/>
      <c r="DBX91" s="4"/>
      <c r="DBY91" s="4"/>
      <c r="DBZ91" s="4"/>
      <c r="DCA91" s="4"/>
      <c r="DCB91" s="4"/>
      <c r="DCC91" s="4"/>
      <c r="DCD91" s="4"/>
      <c r="DCE91" s="4"/>
      <c r="DCF91" s="4"/>
      <c r="DCG91" s="4"/>
      <c r="DCH91" s="4"/>
      <c r="DCI91" s="4"/>
      <c r="DCJ91" s="4"/>
      <c r="DCK91" s="4"/>
      <c r="DCL91" s="4"/>
      <c r="DCM91" s="4"/>
      <c r="DCN91" s="4"/>
      <c r="DCO91" s="4"/>
      <c r="DCP91" s="4"/>
      <c r="DCQ91" s="4"/>
      <c r="DCR91" s="4"/>
      <c r="DCS91" s="4"/>
      <c r="DCT91" s="4"/>
      <c r="DCU91" s="4"/>
      <c r="DCV91" s="4"/>
      <c r="DCW91" s="4"/>
      <c r="DCX91" s="4"/>
      <c r="DCY91" s="4"/>
      <c r="DCZ91" s="4"/>
      <c r="DDA91" s="4"/>
      <c r="DDB91" s="4"/>
      <c r="DDC91" s="4"/>
      <c r="DDD91" s="4"/>
      <c r="DDE91" s="4"/>
      <c r="DDF91" s="4"/>
      <c r="DDG91" s="4"/>
      <c r="DDH91" s="4"/>
      <c r="DDI91" s="4"/>
      <c r="DDJ91" s="4"/>
      <c r="DDK91" s="4"/>
      <c r="DDL91" s="4"/>
      <c r="DDM91" s="4"/>
      <c r="DDN91" s="4"/>
      <c r="DDO91" s="4"/>
      <c r="DDP91" s="4"/>
      <c r="DDQ91" s="4"/>
      <c r="DDR91" s="4"/>
      <c r="DDS91" s="4"/>
      <c r="DDT91" s="4"/>
      <c r="DDU91" s="4"/>
      <c r="DDV91" s="4"/>
      <c r="DDW91" s="4"/>
      <c r="DDX91" s="4"/>
      <c r="DDY91" s="4"/>
      <c r="DDZ91" s="4"/>
      <c r="DEA91" s="4"/>
      <c r="DEB91" s="4"/>
      <c r="DEC91" s="4"/>
      <c r="DED91" s="4"/>
      <c r="DEE91" s="4"/>
      <c r="DEF91" s="4"/>
      <c r="DEG91" s="4"/>
      <c r="DEH91" s="4"/>
      <c r="DEI91" s="4"/>
      <c r="DEJ91" s="4"/>
      <c r="DEK91" s="4"/>
      <c r="DEL91" s="4"/>
      <c r="DEM91" s="4"/>
      <c r="DEN91" s="4"/>
      <c r="DEO91" s="4"/>
      <c r="DEP91" s="4"/>
      <c r="DEQ91" s="4"/>
      <c r="DER91" s="4"/>
      <c r="DES91" s="4"/>
      <c r="DET91" s="4"/>
      <c r="DEU91" s="4"/>
      <c r="DEV91" s="4"/>
      <c r="DEW91" s="4"/>
      <c r="DEX91" s="4"/>
      <c r="DEY91" s="4"/>
      <c r="DEZ91" s="4"/>
      <c r="DFA91" s="4"/>
      <c r="DFB91" s="4"/>
      <c r="DFC91" s="4"/>
      <c r="DFD91" s="4"/>
      <c r="DFE91" s="4"/>
      <c r="DFF91" s="4"/>
      <c r="DFG91" s="4"/>
      <c r="DFH91" s="4"/>
      <c r="DFI91" s="4"/>
      <c r="DFJ91" s="4"/>
      <c r="DFK91" s="4"/>
      <c r="DFL91" s="4"/>
      <c r="DFM91" s="4"/>
      <c r="DFN91" s="4"/>
      <c r="DFO91" s="4"/>
      <c r="DFP91" s="4"/>
      <c r="DFQ91" s="4"/>
      <c r="DFR91" s="4"/>
      <c r="DFS91" s="4"/>
      <c r="DFT91" s="4"/>
      <c r="DFU91" s="4"/>
      <c r="DFV91" s="4"/>
      <c r="DFW91" s="4"/>
      <c r="DFX91" s="4"/>
      <c r="DFY91" s="4"/>
      <c r="DFZ91" s="4"/>
      <c r="DGA91" s="4"/>
      <c r="DGB91" s="4"/>
      <c r="DGC91" s="4"/>
      <c r="DGD91" s="4"/>
      <c r="DGE91" s="4"/>
      <c r="DGF91" s="4"/>
      <c r="DGG91" s="4"/>
      <c r="DGH91" s="4"/>
      <c r="DGI91" s="4"/>
      <c r="DGJ91" s="4"/>
      <c r="DGK91" s="4"/>
      <c r="DGL91" s="4"/>
      <c r="DGM91" s="4"/>
      <c r="DGN91" s="4"/>
      <c r="DGO91" s="4"/>
      <c r="DGP91" s="4"/>
      <c r="DGQ91" s="4"/>
      <c r="DGR91" s="4"/>
      <c r="DGS91" s="4"/>
      <c r="DGT91" s="4"/>
      <c r="DGU91" s="4"/>
      <c r="DGV91" s="4"/>
      <c r="DGW91" s="4"/>
      <c r="DGX91" s="4"/>
      <c r="DGY91" s="4"/>
      <c r="DGZ91" s="4"/>
      <c r="DHA91" s="4"/>
      <c r="DHB91" s="4"/>
      <c r="DHC91" s="4"/>
      <c r="DHD91" s="4"/>
      <c r="DHE91" s="4"/>
      <c r="DHF91" s="4"/>
      <c r="DHG91" s="4"/>
      <c r="DHH91" s="4"/>
      <c r="DHI91" s="4"/>
      <c r="DHJ91" s="4"/>
      <c r="DHK91" s="4"/>
      <c r="DHL91" s="4"/>
      <c r="DHM91" s="4"/>
      <c r="DHN91" s="4"/>
      <c r="DHO91" s="4"/>
      <c r="DHP91" s="4"/>
      <c r="DHQ91" s="4"/>
      <c r="DHR91" s="4"/>
      <c r="DHS91" s="4"/>
      <c r="DHT91" s="4"/>
      <c r="DHU91" s="4"/>
      <c r="DHV91" s="4"/>
      <c r="DHW91" s="4"/>
      <c r="DHX91" s="4"/>
      <c r="DHY91" s="4"/>
      <c r="DHZ91" s="4"/>
      <c r="DIA91" s="4"/>
      <c r="DIB91" s="4"/>
      <c r="DIC91" s="4"/>
      <c r="DID91" s="4"/>
      <c r="DIE91" s="4"/>
      <c r="DIF91" s="4"/>
      <c r="DIG91" s="4"/>
      <c r="DIH91" s="4"/>
      <c r="DII91" s="4"/>
      <c r="DIJ91" s="4"/>
      <c r="DIK91" s="4"/>
      <c r="DIL91" s="4"/>
      <c r="DIM91" s="4"/>
      <c r="DIN91" s="4"/>
      <c r="DIO91" s="4"/>
      <c r="DIP91" s="4"/>
      <c r="DIQ91" s="4"/>
      <c r="DIR91" s="4"/>
      <c r="DIS91" s="4"/>
      <c r="DIT91" s="4"/>
      <c r="DIU91" s="4"/>
      <c r="DIV91" s="4"/>
      <c r="DIW91" s="4"/>
      <c r="DIX91" s="4"/>
      <c r="DIY91" s="4"/>
      <c r="DIZ91" s="4"/>
      <c r="DJA91" s="4"/>
      <c r="DJB91" s="4"/>
      <c r="DJC91" s="4"/>
      <c r="DJD91" s="4"/>
      <c r="DJE91" s="4"/>
      <c r="DJF91" s="4"/>
      <c r="DJG91" s="4"/>
      <c r="DJH91" s="4"/>
      <c r="DJI91" s="4"/>
      <c r="DJJ91" s="4"/>
      <c r="DJK91" s="4"/>
      <c r="DJL91" s="4"/>
      <c r="DJM91" s="4"/>
      <c r="DJN91" s="4"/>
      <c r="DJO91" s="4"/>
      <c r="DJP91" s="4"/>
      <c r="DJQ91" s="4"/>
      <c r="DJR91" s="4"/>
      <c r="DJS91" s="4"/>
      <c r="DJT91" s="4"/>
      <c r="DJU91" s="4"/>
      <c r="DJV91" s="4"/>
      <c r="DJW91" s="4"/>
      <c r="DJX91" s="4"/>
      <c r="DJY91" s="4"/>
      <c r="DJZ91" s="4"/>
      <c r="DKA91" s="4"/>
      <c r="DKB91" s="4"/>
      <c r="DKC91" s="4"/>
      <c r="DKD91" s="4"/>
      <c r="DKE91" s="4"/>
      <c r="DKF91" s="4"/>
      <c r="DKG91" s="4"/>
      <c r="DKH91" s="4"/>
      <c r="DKI91" s="4"/>
      <c r="DKJ91" s="4"/>
      <c r="DKK91" s="4"/>
      <c r="DKL91" s="4"/>
      <c r="DKM91" s="4"/>
      <c r="DKN91" s="4"/>
      <c r="DKO91" s="4"/>
      <c r="DKP91" s="4"/>
      <c r="DKQ91" s="4"/>
      <c r="DKR91" s="4"/>
      <c r="DKS91" s="4"/>
      <c r="DKT91" s="4"/>
      <c r="DKU91" s="4"/>
      <c r="DKV91" s="4"/>
      <c r="DKW91" s="4"/>
      <c r="DKX91" s="4"/>
      <c r="DKY91" s="4"/>
      <c r="DKZ91" s="4"/>
      <c r="DLA91" s="4"/>
      <c r="DLB91" s="4"/>
      <c r="DLC91" s="4"/>
      <c r="DLD91" s="4"/>
      <c r="DLE91" s="4"/>
      <c r="DLF91" s="4"/>
      <c r="DLG91" s="4"/>
      <c r="DLH91" s="4"/>
      <c r="DLI91" s="4"/>
      <c r="DLJ91" s="4"/>
      <c r="DLK91" s="4"/>
      <c r="DLL91" s="4"/>
      <c r="DLM91" s="4"/>
      <c r="DLN91" s="4"/>
      <c r="DLO91" s="4"/>
      <c r="DLP91" s="4"/>
      <c r="DLQ91" s="4"/>
      <c r="DLR91" s="4"/>
      <c r="DLS91" s="4"/>
      <c r="DLT91" s="4"/>
      <c r="DLU91" s="4"/>
      <c r="DLV91" s="4"/>
      <c r="DLW91" s="4"/>
      <c r="DLX91" s="4"/>
      <c r="DLY91" s="4"/>
      <c r="DLZ91" s="4"/>
      <c r="DMA91" s="4"/>
      <c r="DMB91" s="4"/>
      <c r="DMC91" s="4"/>
      <c r="DMD91" s="4"/>
      <c r="DME91" s="4"/>
      <c r="DMF91" s="4"/>
      <c r="DMG91" s="4"/>
      <c r="DMH91" s="4"/>
      <c r="DMI91" s="4"/>
      <c r="DMJ91" s="4"/>
      <c r="DMK91" s="4"/>
      <c r="DML91" s="4"/>
      <c r="DMM91" s="4"/>
      <c r="DMN91" s="4"/>
      <c r="DMO91" s="4"/>
      <c r="DMP91" s="4"/>
      <c r="DMQ91" s="4"/>
      <c r="DMR91" s="4"/>
      <c r="DMS91" s="4"/>
      <c r="DMT91" s="4"/>
      <c r="DMU91" s="4"/>
      <c r="DMV91" s="4"/>
      <c r="DMW91" s="4"/>
      <c r="DMX91" s="4"/>
      <c r="DMY91" s="4"/>
      <c r="DMZ91" s="4"/>
      <c r="DNA91" s="4"/>
      <c r="DNB91" s="4"/>
      <c r="DNC91" s="4"/>
      <c r="DND91" s="4"/>
      <c r="DNE91" s="4"/>
      <c r="DNF91" s="4"/>
      <c r="DNG91" s="4"/>
      <c r="DNH91" s="4"/>
      <c r="DNI91" s="4"/>
      <c r="DNJ91" s="4"/>
      <c r="DNK91" s="4"/>
      <c r="DNL91" s="4"/>
      <c r="DNM91" s="4"/>
      <c r="DNN91" s="4"/>
      <c r="DNO91" s="4"/>
      <c r="DNP91" s="4"/>
      <c r="DNQ91" s="4"/>
      <c r="DNR91" s="4"/>
      <c r="DNS91" s="4"/>
      <c r="DNT91" s="4"/>
      <c r="DNU91" s="4"/>
      <c r="DNV91" s="4"/>
      <c r="DNW91" s="4"/>
      <c r="DNX91" s="4"/>
      <c r="DNY91" s="4"/>
      <c r="DNZ91" s="4"/>
      <c r="DOA91" s="4"/>
      <c r="DOB91" s="4"/>
      <c r="DOC91" s="4"/>
      <c r="DOD91" s="4"/>
      <c r="DOE91" s="4"/>
      <c r="DOF91" s="4"/>
      <c r="DOG91" s="4"/>
      <c r="DOH91" s="4"/>
      <c r="DOI91" s="4"/>
      <c r="DOJ91" s="4"/>
      <c r="DOK91" s="4"/>
      <c r="DOL91" s="4"/>
      <c r="DOM91" s="4"/>
      <c r="DON91" s="4"/>
      <c r="DOO91" s="4"/>
      <c r="DOP91" s="4"/>
      <c r="DOQ91" s="4"/>
      <c r="DOR91" s="4"/>
      <c r="DOS91" s="4"/>
      <c r="DOT91" s="4"/>
      <c r="DOU91" s="4"/>
      <c r="DOV91" s="4"/>
      <c r="DOW91" s="4"/>
      <c r="DOX91" s="4"/>
      <c r="DOY91" s="4"/>
      <c r="DOZ91" s="4"/>
      <c r="DPA91" s="4"/>
      <c r="DPB91" s="4"/>
      <c r="DPC91" s="4"/>
      <c r="DPD91" s="4"/>
      <c r="DPE91" s="4"/>
      <c r="DPF91" s="4"/>
      <c r="DPG91" s="4"/>
      <c r="DPH91" s="4"/>
      <c r="DPI91" s="4"/>
      <c r="DPJ91" s="4"/>
      <c r="DPK91" s="4"/>
      <c r="DPL91" s="4"/>
      <c r="DPM91" s="4"/>
      <c r="DPN91" s="4"/>
      <c r="DPO91" s="4"/>
      <c r="DPP91" s="4"/>
      <c r="DPQ91" s="4"/>
      <c r="DPR91" s="4"/>
      <c r="DPS91" s="4"/>
      <c r="DPT91" s="4"/>
      <c r="DPU91" s="4"/>
      <c r="DPV91" s="4"/>
      <c r="DPW91" s="4"/>
      <c r="DPX91" s="4"/>
      <c r="DPY91" s="4"/>
      <c r="DPZ91" s="4"/>
      <c r="DQA91" s="4"/>
      <c r="DQB91" s="4"/>
      <c r="DQC91" s="4"/>
      <c r="DQD91" s="4"/>
      <c r="DQE91" s="4"/>
      <c r="DQF91" s="4"/>
      <c r="DQG91" s="4"/>
      <c r="DQH91" s="4"/>
      <c r="DQI91" s="4"/>
      <c r="DQJ91" s="4"/>
      <c r="DQK91" s="4"/>
      <c r="DQL91" s="4"/>
      <c r="DQM91" s="4"/>
      <c r="DQN91" s="4"/>
      <c r="DQO91" s="4"/>
      <c r="DQP91" s="4"/>
      <c r="DQQ91" s="4"/>
      <c r="DQR91" s="4"/>
      <c r="DQS91" s="4"/>
      <c r="DQT91" s="4"/>
      <c r="DQU91" s="4"/>
      <c r="DQV91" s="4"/>
      <c r="DQW91" s="4"/>
      <c r="DQX91" s="4"/>
      <c r="DQY91" s="4"/>
      <c r="DQZ91" s="4"/>
      <c r="DRA91" s="4"/>
      <c r="DRB91" s="4"/>
      <c r="DRC91" s="4"/>
      <c r="DRD91" s="4"/>
      <c r="DRE91" s="4"/>
      <c r="DRF91" s="4"/>
      <c r="DRG91" s="4"/>
      <c r="DRH91" s="4"/>
      <c r="DRI91" s="4"/>
      <c r="DRJ91" s="4"/>
      <c r="DRK91" s="4"/>
      <c r="DRL91" s="4"/>
      <c r="DRM91" s="4"/>
      <c r="DRN91" s="4"/>
      <c r="DRO91" s="4"/>
      <c r="DRP91" s="4"/>
      <c r="DRQ91" s="4"/>
      <c r="DRR91" s="4"/>
      <c r="DRS91" s="4"/>
      <c r="DRT91" s="4"/>
      <c r="DRU91" s="4"/>
      <c r="DRV91" s="4"/>
      <c r="DRW91" s="4"/>
      <c r="DRX91" s="4"/>
      <c r="DRY91" s="4"/>
      <c r="DRZ91" s="4"/>
      <c r="DSA91" s="4"/>
      <c r="DSB91" s="4"/>
      <c r="DSC91" s="4"/>
      <c r="DSD91" s="4"/>
      <c r="DSE91" s="4"/>
      <c r="DSF91" s="4"/>
      <c r="DSG91" s="4"/>
      <c r="DSH91" s="4"/>
      <c r="DSI91" s="4"/>
      <c r="DSJ91" s="4"/>
      <c r="DSK91" s="4"/>
      <c r="DSL91" s="4"/>
      <c r="DSM91" s="4"/>
      <c r="DSN91" s="4"/>
      <c r="DSO91" s="4"/>
      <c r="DSP91" s="4"/>
      <c r="DSQ91" s="4"/>
      <c r="DSR91" s="4"/>
      <c r="DSS91" s="4"/>
      <c r="DST91" s="4"/>
      <c r="DSU91" s="4"/>
      <c r="DSV91" s="4"/>
      <c r="DSW91" s="4"/>
      <c r="DSX91" s="4"/>
      <c r="DSY91" s="4"/>
      <c r="DSZ91" s="4"/>
      <c r="DTA91" s="4"/>
      <c r="DTB91" s="4"/>
      <c r="DTC91" s="4"/>
      <c r="DTD91" s="4"/>
      <c r="DTE91" s="4"/>
      <c r="DTF91" s="4"/>
      <c r="DTG91" s="4"/>
      <c r="DTH91" s="4"/>
      <c r="DTI91" s="4"/>
      <c r="DTJ91" s="4"/>
      <c r="DTK91" s="4"/>
      <c r="DTL91" s="4"/>
      <c r="DTM91" s="4"/>
      <c r="DTN91" s="4"/>
      <c r="DTO91" s="4"/>
      <c r="DTP91" s="4"/>
      <c r="DTQ91" s="4"/>
      <c r="DTR91" s="4"/>
      <c r="DTS91" s="4"/>
      <c r="DTT91" s="4"/>
      <c r="DTU91" s="4"/>
      <c r="DTV91" s="4"/>
      <c r="DTW91" s="4"/>
      <c r="DTX91" s="4"/>
      <c r="DTY91" s="4"/>
      <c r="DTZ91" s="4"/>
      <c r="DUA91" s="4"/>
      <c r="DUB91" s="4"/>
      <c r="DUC91" s="4"/>
      <c r="DUD91" s="4"/>
      <c r="DUE91" s="4"/>
      <c r="DUF91" s="4"/>
      <c r="DUG91" s="4"/>
      <c r="DUH91" s="4"/>
      <c r="DUI91" s="4"/>
      <c r="DUJ91" s="4"/>
      <c r="DUK91" s="4"/>
      <c r="DUL91" s="4"/>
      <c r="DUM91" s="4"/>
      <c r="DUN91" s="4"/>
      <c r="DUO91" s="4"/>
      <c r="DUP91" s="4"/>
      <c r="DUQ91" s="4"/>
      <c r="DUR91" s="4"/>
      <c r="DUS91" s="4"/>
      <c r="DUT91" s="4"/>
      <c r="DUU91" s="4"/>
      <c r="DUV91" s="4"/>
      <c r="DUW91" s="4"/>
      <c r="DUX91" s="4"/>
      <c r="DUY91" s="4"/>
      <c r="DUZ91" s="4"/>
      <c r="DVA91" s="4"/>
      <c r="DVB91" s="4"/>
      <c r="DVC91" s="4"/>
      <c r="DVD91" s="4"/>
      <c r="DVE91" s="4"/>
      <c r="DVF91" s="4"/>
      <c r="DVG91" s="4"/>
      <c r="DVH91" s="4"/>
      <c r="DVI91" s="4"/>
      <c r="DVJ91" s="4"/>
      <c r="DVK91" s="4"/>
      <c r="DVL91" s="4"/>
      <c r="DVM91" s="4"/>
      <c r="DVN91" s="4"/>
      <c r="DVO91" s="4"/>
      <c r="DVP91" s="4"/>
      <c r="DVQ91" s="4"/>
      <c r="DVR91" s="4"/>
      <c r="DVS91" s="4"/>
      <c r="DVT91" s="4"/>
      <c r="DVU91" s="4"/>
      <c r="DVV91" s="4"/>
      <c r="DVW91" s="4"/>
      <c r="DVX91" s="4"/>
      <c r="DVY91" s="4"/>
      <c r="DVZ91" s="4"/>
      <c r="DWA91" s="4"/>
      <c r="DWB91" s="4"/>
      <c r="DWC91" s="4"/>
      <c r="DWD91" s="4"/>
      <c r="DWE91" s="4"/>
      <c r="DWF91" s="4"/>
      <c r="DWG91" s="4"/>
      <c r="DWH91" s="4"/>
      <c r="DWI91" s="4"/>
      <c r="DWJ91" s="4"/>
      <c r="DWK91" s="4"/>
      <c r="DWL91" s="4"/>
      <c r="DWM91" s="4"/>
      <c r="DWN91" s="4"/>
      <c r="DWO91" s="4"/>
      <c r="DWP91" s="4"/>
      <c r="DWQ91" s="4"/>
      <c r="DWR91" s="4"/>
      <c r="DWS91" s="4"/>
      <c r="DWT91" s="4"/>
      <c r="DWU91" s="4"/>
      <c r="DWV91" s="4"/>
      <c r="DWW91" s="4"/>
      <c r="DWX91" s="4"/>
      <c r="DWY91" s="4"/>
      <c r="DWZ91" s="4"/>
      <c r="DXA91" s="4"/>
      <c r="DXB91" s="4"/>
      <c r="DXC91" s="4"/>
      <c r="DXD91" s="4"/>
      <c r="DXE91" s="4"/>
      <c r="DXF91" s="4"/>
      <c r="DXG91" s="4"/>
      <c r="DXH91" s="4"/>
      <c r="DXI91" s="4"/>
      <c r="DXJ91" s="4"/>
      <c r="DXK91" s="4"/>
      <c r="DXL91" s="4"/>
      <c r="DXM91" s="4"/>
      <c r="DXN91" s="4"/>
      <c r="DXO91" s="4"/>
      <c r="DXP91" s="4"/>
      <c r="DXQ91" s="4"/>
      <c r="DXR91" s="4"/>
      <c r="DXS91" s="4"/>
      <c r="DXT91" s="4"/>
      <c r="DXU91" s="4"/>
      <c r="DXV91" s="4"/>
      <c r="DXW91" s="4"/>
      <c r="DXX91" s="4"/>
      <c r="DXY91" s="4"/>
      <c r="DXZ91" s="4"/>
      <c r="DYA91" s="4"/>
      <c r="DYB91" s="4"/>
      <c r="DYC91" s="4"/>
      <c r="DYD91" s="4"/>
      <c r="DYE91" s="4"/>
      <c r="DYF91" s="4"/>
      <c r="DYG91" s="4"/>
      <c r="DYH91" s="4"/>
      <c r="DYI91" s="4"/>
      <c r="DYJ91" s="4"/>
      <c r="DYK91" s="4"/>
      <c r="DYL91" s="4"/>
      <c r="DYM91" s="4"/>
      <c r="DYN91" s="4"/>
      <c r="DYO91" s="4"/>
      <c r="DYP91" s="4"/>
      <c r="DYQ91" s="4"/>
      <c r="DYR91" s="4"/>
      <c r="DYS91" s="4"/>
      <c r="DYT91" s="4"/>
      <c r="DYU91" s="4"/>
      <c r="DYV91" s="4"/>
      <c r="DYW91" s="4"/>
      <c r="DYX91" s="4"/>
      <c r="DYY91" s="4"/>
      <c r="DYZ91" s="4"/>
      <c r="DZA91" s="4"/>
      <c r="DZB91" s="4"/>
      <c r="DZC91" s="4"/>
      <c r="DZD91" s="4"/>
      <c r="DZE91" s="4"/>
      <c r="DZF91" s="4"/>
      <c r="DZG91" s="4"/>
      <c r="DZH91" s="4"/>
      <c r="DZI91" s="4"/>
      <c r="DZJ91" s="4"/>
      <c r="DZK91" s="4"/>
      <c r="DZL91" s="4"/>
      <c r="DZM91" s="4"/>
      <c r="DZN91" s="4"/>
      <c r="DZO91" s="4"/>
      <c r="DZP91" s="4"/>
      <c r="DZQ91" s="4"/>
      <c r="DZR91" s="4"/>
      <c r="DZS91" s="4"/>
      <c r="DZT91" s="4"/>
      <c r="DZU91" s="4"/>
      <c r="DZV91" s="4"/>
      <c r="DZW91" s="4"/>
      <c r="DZX91" s="4"/>
      <c r="DZY91" s="4"/>
      <c r="DZZ91" s="4"/>
      <c r="EAA91" s="4"/>
      <c r="EAB91" s="4"/>
      <c r="EAC91" s="4"/>
      <c r="EAD91" s="4"/>
      <c r="EAE91" s="4"/>
      <c r="EAF91" s="4"/>
      <c r="EAG91" s="4"/>
      <c r="EAH91" s="4"/>
      <c r="EAI91" s="4"/>
      <c r="EAJ91" s="4"/>
      <c r="EAK91" s="4"/>
      <c r="EAL91" s="4"/>
      <c r="EAM91" s="4"/>
      <c r="EAN91" s="4"/>
      <c r="EAO91" s="4"/>
      <c r="EAP91" s="4"/>
      <c r="EAQ91" s="4"/>
      <c r="EAR91" s="4"/>
      <c r="EAS91" s="4"/>
      <c r="EAT91" s="4"/>
      <c r="EAU91" s="4"/>
      <c r="EAV91" s="4"/>
      <c r="EAW91" s="4"/>
      <c r="EAX91" s="4"/>
      <c r="EAY91" s="4"/>
      <c r="EAZ91" s="4"/>
      <c r="EBA91" s="4"/>
      <c r="EBB91" s="4"/>
      <c r="EBC91" s="4"/>
      <c r="EBD91" s="4"/>
      <c r="EBE91" s="4"/>
      <c r="EBF91" s="4"/>
      <c r="EBG91" s="4"/>
      <c r="EBH91" s="4"/>
      <c r="EBI91" s="4"/>
      <c r="EBJ91" s="4"/>
      <c r="EBK91" s="4"/>
      <c r="EBL91" s="4"/>
      <c r="EBM91" s="4"/>
      <c r="EBN91" s="4"/>
      <c r="EBO91" s="4"/>
      <c r="EBP91" s="4"/>
      <c r="EBQ91" s="4"/>
      <c r="EBR91" s="4"/>
      <c r="EBS91" s="4"/>
      <c r="EBT91" s="4"/>
      <c r="EBU91" s="4"/>
      <c r="EBV91" s="4"/>
      <c r="EBW91" s="4"/>
      <c r="EBX91" s="4"/>
      <c r="EBY91" s="4"/>
      <c r="EBZ91" s="4"/>
      <c r="ECA91" s="4"/>
      <c r="ECB91" s="4"/>
      <c r="ECC91" s="4"/>
      <c r="ECD91" s="4"/>
      <c r="ECE91" s="4"/>
      <c r="ECF91" s="4"/>
      <c r="ECG91" s="4"/>
      <c r="ECH91" s="4"/>
      <c r="ECI91" s="4"/>
      <c r="ECJ91" s="4"/>
      <c r="ECK91" s="4"/>
      <c r="ECL91" s="4"/>
      <c r="ECM91" s="4"/>
      <c r="ECN91" s="4"/>
      <c r="ECO91" s="4"/>
      <c r="ECP91" s="4"/>
      <c r="ECQ91" s="4"/>
      <c r="ECR91" s="4"/>
      <c r="ECS91" s="4"/>
      <c r="ECT91" s="4"/>
      <c r="ECU91" s="4"/>
      <c r="ECV91" s="4"/>
      <c r="ECW91" s="4"/>
      <c r="ECX91" s="4"/>
      <c r="ECY91" s="4"/>
      <c r="ECZ91" s="4"/>
      <c r="EDA91" s="4"/>
      <c r="EDB91" s="4"/>
      <c r="EDC91" s="4"/>
      <c r="EDD91" s="4"/>
      <c r="EDE91" s="4"/>
      <c r="EDF91" s="4"/>
      <c r="EDG91" s="4"/>
      <c r="EDH91" s="4"/>
      <c r="EDI91" s="4"/>
      <c r="EDJ91" s="4"/>
      <c r="EDK91" s="4"/>
      <c r="EDL91" s="4"/>
      <c r="EDM91" s="4"/>
      <c r="EDN91" s="4"/>
      <c r="EDO91" s="4"/>
      <c r="EDP91" s="4"/>
      <c r="EDQ91" s="4"/>
      <c r="EDR91" s="4"/>
      <c r="EDS91" s="4"/>
      <c r="EDT91" s="4"/>
      <c r="EDU91" s="4"/>
      <c r="EDV91" s="4"/>
      <c r="EDW91" s="4"/>
      <c r="EDX91" s="4"/>
      <c r="EDY91" s="4"/>
      <c r="EDZ91" s="4"/>
      <c r="EEA91" s="4"/>
      <c r="EEB91" s="4"/>
      <c r="EEC91" s="4"/>
      <c r="EED91" s="4"/>
      <c r="EEE91" s="4"/>
      <c r="EEF91" s="4"/>
      <c r="EEG91" s="4"/>
      <c r="EEH91" s="4"/>
      <c r="EEI91" s="4"/>
      <c r="EEJ91" s="4"/>
      <c r="EEK91" s="4"/>
      <c r="EEL91" s="4"/>
      <c r="EEM91" s="4"/>
      <c r="EEN91" s="4"/>
      <c r="EEO91" s="4"/>
      <c r="EEP91" s="4"/>
      <c r="EEQ91" s="4"/>
      <c r="EER91" s="4"/>
      <c r="EES91" s="4"/>
      <c r="EET91" s="4"/>
      <c r="EEU91" s="4"/>
      <c r="EEV91" s="4"/>
      <c r="EEW91" s="4"/>
      <c r="EEX91" s="4"/>
      <c r="EEY91" s="4"/>
      <c r="EEZ91" s="4"/>
      <c r="EFA91" s="4"/>
      <c r="EFB91" s="4"/>
      <c r="EFC91" s="4"/>
      <c r="EFD91" s="4"/>
      <c r="EFE91" s="4"/>
      <c r="EFF91" s="4"/>
      <c r="EFG91" s="4"/>
      <c r="EFH91" s="4"/>
      <c r="EFI91" s="4"/>
      <c r="EFJ91" s="4"/>
      <c r="EFK91" s="4"/>
      <c r="EFL91" s="4"/>
      <c r="EFM91" s="4"/>
      <c r="EFN91" s="4"/>
      <c r="EFO91" s="4"/>
      <c r="EFP91" s="4"/>
      <c r="EFQ91" s="4"/>
      <c r="EFR91" s="4"/>
      <c r="EFS91" s="4"/>
      <c r="EFT91" s="4"/>
      <c r="EFU91" s="4"/>
      <c r="EFV91" s="4"/>
      <c r="EFW91" s="4"/>
      <c r="EFX91" s="4"/>
      <c r="EFY91" s="4"/>
      <c r="EFZ91" s="4"/>
      <c r="EGA91" s="4"/>
      <c r="EGB91" s="4"/>
      <c r="EGC91" s="4"/>
      <c r="EGD91" s="4"/>
      <c r="EGE91" s="4"/>
      <c r="EGF91" s="4"/>
      <c r="EGG91" s="4"/>
      <c r="EGH91" s="4"/>
      <c r="EGI91" s="4"/>
      <c r="EGJ91" s="4"/>
      <c r="EGK91" s="4"/>
      <c r="EGL91" s="4"/>
      <c r="EGM91" s="4"/>
      <c r="EGN91" s="4"/>
      <c r="EGO91" s="4"/>
      <c r="EGP91" s="4"/>
      <c r="EGQ91" s="4"/>
      <c r="EGR91" s="4"/>
      <c r="EGS91" s="4"/>
      <c r="EGT91" s="4"/>
      <c r="EGU91" s="4"/>
      <c r="EGV91" s="4"/>
      <c r="EGW91" s="4"/>
      <c r="EGX91" s="4"/>
      <c r="EGY91" s="4"/>
      <c r="EGZ91" s="4"/>
      <c r="EHA91" s="4"/>
      <c r="EHB91" s="4"/>
      <c r="EHC91" s="4"/>
      <c r="EHD91" s="4"/>
      <c r="EHE91" s="4"/>
      <c r="EHF91" s="4"/>
      <c r="EHG91" s="4"/>
      <c r="EHH91" s="4"/>
      <c r="EHI91" s="4"/>
      <c r="EHJ91" s="4"/>
      <c r="EHK91" s="4"/>
      <c r="EHL91" s="4"/>
      <c r="EHM91" s="4"/>
      <c r="EHN91" s="4"/>
      <c r="EHO91" s="4"/>
      <c r="EHP91" s="4"/>
      <c r="EHQ91" s="4"/>
      <c r="EHR91" s="4"/>
      <c r="EHS91" s="4"/>
      <c r="EHT91" s="4"/>
      <c r="EHU91" s="4"/>
      <c r="EHV91" s="4"/>
      <c r="EHW91" s="4"/>
      <c r="EHX91" s="4"/>
      <c r="EHY91" s="4"/>
      <c r="EHZ91" s="4"/>
      <c r="EIA91" s="4"/>
      <c r="EIB91" s="4"/>
      <c r="EIC91" s="4"/>
      <c r="EID91" s="4"/>
      <c r="EIE91" s="4"/>
      <c r="EIF91" s="4"/>
      <c r="EIG91" s="4"/>
      <c r="EIH91" s="4"/>
      <c r="EII91" s="4"/>
      <c r="EIJ91" s="4"/>
      <c r="EIK91" s="4"/>
      <c r="EIL91" s="4"/>
      <c r="EIM91" s="4"/>
      <c r="EIN91" s="4"/>
      <c r="EIO91" s="4"/>
      <c r="EIP91" s="4"/>
      <c r="EIQ91" s="4"/>
      <c r="EIR91" s="4"/>
      <c r="EIS91" s="4"/>
      <c r="EIT91" s="4"/>
      <c r="EIU91" s="4"/>
      <c r="EIV91" s="4"/>
      <c r="EIW91" s="4"/>
      <c r="EIX91" s="4"/>
      <c r="EIY91" s="4"/>
      <c r="EIZ91" s="4"/>
      <c r="EJA91" s="4"/>
      <c r="EJB91" s="4"/>
      <c r="EJC91" s="4"/>
      <c r="EJD91" s="4"/>
      <c r="EJE91" s="4"/>
      <c r="EJF91" s="4"/>
      <c r="EJG91" s="4"/>
      <c r="EJH91" s="4"/>
      <c r="EJI91" s="4"/>
      <c r="EJJ91" s="4"/>
      <c r="EJK91" s="4"/>
      <c r="EJL91" s="4"/>
      <c r="EJM91" s="4"/>
      <c r="EJN91" s="4"/>
      <c r="EJO91" s="4"/>
      <c r="EJP91" s="4"/>
      <c r="EJQ91" s="4"/>
      <c r="EJR91" s="4"/>
      <c r="EJS91" s="4"/>
      <c r="EJT91" s="4"/>
      <c r="EJU91" s="4"/>
      <c r="EJV91" s="4"/>
      <c r="EJW91" s="4"/>
      <c r="EJX91" s="4"/>
      <c r="EJY91" s="4"/>
      <c r="EJZ91" s="4"/>
      <c r="EKA91" s="4"/>
      <c r="EKB91" s="4"/>
      <c r="EKC91" s="4"/>
      <c r="EKD91" s="4"/>
      <c r="EKE91" s="4"/>
      <c r="EKF91" s="4"/>
      <c r="EKG91" s="4"/>
      <c r="EKH91" s="4"/>
      <c r="EKI91" s="4"/>
      <c r="EKJ91" s="4"/>
      <c r="EKK91" s="4"/>
      <c r="EKL91" s="4"/>
      <c r="EKM91" s="4"/>
      <c r="EKN91" s="4"/>
      <c r="EKO91" s="4"/>
      <c r="EKP91" s="4"/>
      <c r="EKQ91" s="4"/>
      <c r="EKR91" s="4"/>
      <c r="EKS91" s="4"/>
      <c r="EKT91" s="4"/>
      <c r="EKU91" s="4"/>
      <c r="EKV91" s="4"/>
      <c r="EKW91" s="4"/>
      <c r="EKX91" s="4"/>
      <c r="EKY91" s="4"/>
      <c r="EKZ91" s="4"/>
      <c r="ELA91" s="4"/>
      <c r="ELB91" s="4"/>
      <c r="ELC91" s="4"/>
      <c r="ELD91" s="4"/>
      <c r="ELE91" s="4"/>
      <c r="ELF91" s="4"/>
      <c r="ELG91" s="4"/>
      <c r="ELH91" s="4"/>
      <c r="ELI91" s="4"/>
      <c r="ELJ91" s="4"/>
      <c r="ELK91" s="4"/>
      <c r="ELL91" s="4"/>
      <c r="ELM91" s="4"/>
      <c r="ELN91" s="4"/>
      <c r="ELO91" s="4"/>
      <c r="ELP91" s="4"/>
      <c r="ELQ91" s="4"/>
      <c r="ELR91" s="4"/>
      <c r="ELS91" s="4"/>
      <c r="ELT91" s="4"/>
      <c r="ELU91" s="4"/>
      <c r="ELV91" s="4"/>
      <c r="ELW91" s="4"/>
      <c r="ELX91" s="4"/>
      <c r="ELY91" s="4"/>
      <c r="ELZ91" s="4"/>
      <c r="EMA91" s="4"/>
      <c r="EMB91" s="4"/>
      <c r="EMC91" s="4"/>
      <c r="EMD91" s="4"/>
      <c r="EME91" s="4"/>
      <c r="EMF91" s="4"/>
      <c r="EMG91" s="4"/>
      <c r="EMH91" s="4"/>
      <c r="EMI91" s="4"/>
      <c r="EMJ91" s="4"/>
      <c r="EMK91" s="4"/>
      <c r="EML91" s="4"/>
      <c r="EMM91" s="4"/>
      <c r="EMN91" s="4"/>
      <c r="EMO91" s="4"/>
      <c r="EMP91" s="4"/>
      <c r="EMQ91" s="4"/>
      <c r="EMR91" s="4"/>
      <c r="EMS91" s="4"/>
      <c r="EMT91" s="4"/>
      <c r="EMU91" s="4"/>
      <c r="EMV91" s="4"/>
      <c r="EMW91" s="4"/>
      <c r="EMX91" s="4"/>
      <c r="EMY91" s="4"/>
      <c r="EMZ91" s="4"/>
      <c r="ENA91" s="4"/>
      <c r="ENB91" s="4"/>
      <c r="ENC91" s="4"/>
      <c r="END91" s="4"/>
      <c r="ENE91" s="4"/>
      <c r="ENF91" s="4"/>
      <c r="ENG91" s="4"/>
      <c r="ENH91" s="4"/>
      <c r="ENI91" s="4"/>
      <c r="ENJ91" s="4"/>
      <c r="ENK91" s="4"/>
      <c r="ENL91" s="4"/>
      <c r="ENM91" s="4"/>
      <c r="ENN91" s="4"/>
      <c r="ENO91" s="4"/>
      <c r="ENP91" s="4"/>
      <c r="ENQ91" s="4"/>
      <c r="ENR91" s="4"/>
      <c r="ENS91" s="4"/>
      <c r="ENT91" s="4"/>
      <c r="ENU91" s="4"/>
      <c r="ENV91" s="4"/>
      <c r="ENW91" s="4"/>
      <c r="ENX91" s="4"/>
      <c r="ENY91" s="4"/>
      <c r="ENZ91" s="4"/>
      <c r="EOA91" s="4"/>
      <c r="EOB91" s="4"/>
      <c r="EOC91" s="4"/>
      <c r="EOD91" s="4"/>
      <c r="EOE91" s="4"/>
      <c r="EOF91" s="4"/>
      <c r="EOG91" s="4"/>
      <c r="EOH91" s="4"/>
      <c r="EOI91" s="4"/>
      <c r="EOJ91" s="4"/>
      <c r="EOK91" s="4"/>
      <c r="EOL91" s="4"/>
      <c r="EOM91" s="4"/>
      <c r="EON91" s="4"/>
      <c r="EOO91" s="4"/>
      <c r="EOP91" s="4"/>
      <c r="EOQ91" s="4"/>
      <c r="EOR91" s="4"/>
      <c r="EOS91" s="4"/>
      <c r="EOT91" s="4"/>
      <c r="EOU91" s="4"/>
      <c r="EOV91" s="4"/>
      <c r="EOW91" s="4"/>
      <c r="EOX91" s="4"/>
      <c r="EOY91" s="4"/>
      <c r="EOZ91" s="4"/>
      <c r="EPA91" s="4"/>
      <c r="EPB91" s="4"/>
      <c r="EPC91" s="4"/>
      <c r="EPD91" s="4"/>
      <c r="EPE91" s="4"/>
      <c r="EPF91" s="4"/>
      <c r="EPG91" s="4"/>
      <c r="EPH91" s="4"/>
      <c r="EPI91" s="4"/>
      <c r="EPJ91" s="4"/>
      <c r="EPK91" s="4"/>
      <c r="EPL91" s="4"/>
      <c r="EPM91" s="4"/>
      <c r="EPN91" s="4"/>
      <c r="EPO91" s="4"/>
      <c r="EPP91" s="4"/>
      <c r="EPQ91" s="4"/>
      <c r="EPR91" s="4"/>
      <c r="EPS91" s="4"/>
      <c r="EPT91" s="4"/>
      <c r="EPU91" s="4"/>
      <c r="EPV91" s="4"/>
      <c r="EPW91" s="4"/>
      <c r="EPX91" s="4"/>
      <c r="EPY91" s="4"/>
      <c r="EPZ91" s="4"/>
      <c r="EQA91" s="4"/>
      <c r="EQB91" s="4"/>
      <c r="EQC91" s="4"/>
      <c r="EQD91" s="4"/>
      <c r="EQE91" s="4"/>
      <c r="EQF91" s="4"/>
      <c r="EQG91" s="4"/>
      <c r="EQH91" s="4"/>
      <c r="EQI91" s="4"/>
      <c r="EQJ91" s="4"/>
      <c r="EQK91" s="4"/>
      <c r="EQL91" s="4"/>
      <c r="EQM91" s="4"/>
      <c r="EQN91" s="4"/>
      <c r="EQO91" s="4"/>
      <c r="EQP91" s="4"/>
      <c r="EQQ91" s="4"/>
      <c r="EQR91" s="4"/>
      <c r="EQS91" s="4"/>
      <c r="EQT91" s="4"/>
      <c r="EQU91" s="4"/>
      <c r="EQV91" s="4"/>
      <c r="EQW91" s="4"/>
      <c r="EQX91" s="4"/>
      <c r="EQY91" s="4"/>
      <c r="EQZ91" s="4"/>
      <c r="ERA91" s="4"/>
      <c r="ERB91" s="4"/>
      <c r="ERC91" s="4"/>
      <c r="ERD91" s="4"/>
      <c r="ERE91" s="4"/>
      <c r="ERF91" s="4"/>
      <c r="ERG91" s="4"/>
      <c r="ERH91" s="4"/>
      <c r="ERI91" s="4"/>
      <c r="ERJ91" s="4"/>
      <c r="ERK91" s="4"/>
      <c r="ERL91" s="4"/>
      <c r="ERM91" s="4"/>
      <c r="ERN91" s="4"/>
      <c r="ERO91" s="4"/>
      <c r="ERP91" s="4"/>
      <c r="ERQ91" s="4"/>
      <c r="ERR91" s="4"/>
      <c r="ERS91" s="4"/>
      <c r="ERT91" s="4"/>
      <c r="ERU91" s="4"/>
      <c r="ERV91" s="4"/>
      <c r="ERW91" s="4"/>
      <c r="ERX91" s="4"/>
      <c r="ERY91" s="4"/>
      <c r="ERZ91" s="4"/>
      <c r="ESA91" s="4"/>
      <c r="ESB91" s="4"/>
      <c r="ESC91" s="4"/>
      <c r="ESD91" s="4"/>
      <c r="ESE91" s="4"/>
      <c r="ESF91" s="4"/>
      <c r="ESG91" s="4"/>
      <c r="ESH91" s="4"/>
      <c r="ESI91" s="4"/>
      <c r="ESJ91" s="4"/>
      <c r="ESK91" s="4"/>
      <c r="ESL91" s="4"/>
      <c r="ESM91" s="4"/>
      <c r="ESN91" s="4"/>
      <c r="ESO91" s="4"/>
      <c r="ESP91" s="4"/>
      <c r="ESQ91" s="4"/>
      <c r="ESR91" s="4"/>
      <c r="ESS91" s="4"/>
      <c r="EST91" s="4"/>
      <c r="ESU91" s="4"/>
      <c r="ESV91" s="4"/>
      <c r="ESW91" s="4"/>
      <c r="ESX91" s="4"/>
      <c r="ESY91" s="4"/>
      <c r="ESZ91" s="4"/>
      <c r="ETA91" s="4"/>
      <c r="ETB91" s="4"/>
      <c r="ETC91" s="4"/>
      <c r="ETD91" s="4"/>
      <c r="ETE91" s="4"/>
      <c r="ETF91" s="4"/>
      <c r="ETG91" s="4"/>
      <c r="ETH91" s="4"/>
      <c r="ETI91" s="4"/>
      <c r="ETJ91" s="4"/>
      <c r="ETK91" s="4"/>
      <c r="ETL91" s="4"/>
      <c r="ETM91" s="4"/>
      <c r="ETN91" s="4"/>
      <c r="ETO91" s="4"/>
      <c r="ETP91" s="4"/>
      <c r="ETQ91" s="4"/>
      <c r="ETR91" s="4"/>
      <c r="ETS91" s="4"/>
      <c r="ETT91" s="4"/>
      <c r="ETU91" s="4"/>
      <c r="ETV91" s="4"/>
      <c r="ETW91" s="4"/>
      <c r="ETX91" s="4"/>
      <c r="ETY91" s="4"/>
      <c r="ETZ91" s="4"/>
      <c r="EUA91" s="4"/>
      <c r="EUB91" s="4"/>
      <c r="EUC91" s="4"/>
      <c r="EUD91" s="4"/>
      <c r="EUE91" s="4"/>
      <c r="EUF91" s="4"/>
      <c r="EUG91" s="4"/>
      <c r="EUH91" s="4"/>
      <c r="EUI91" s="4"/>
      <c r="EUJ91" s="4"/>
      <c r="EUK91" s="4"/>
      <c r="EUL91" s="4"/>
      <c r="EUM91" s="4"/>
      <c r="EUN91" s="4"/>
      <c r="EUO91" s="4"/>
      <c r="EUP91" s="4"/>
      <c r="EUQ91" s="4"/>
      <c r="EUR91" s="4"/>
      <c r="EUS91" s="4"/>
      <c r="EUT91" s="4"/>
      <c r="EUU91" s="4"/>
      <c r="EUV91" s="4"/>
      <c r="EUW91" s="4"/>
      <c r="EUX91" s="4"/>
      <c r="EUY91" s="4"/>
      <c r="EUZ91" s="4"/>
      <c r="EVA91" s="4"/>
      <c r="EVB91" s="4"/>
      <c r="EVC91" s="4"/>
      <c r="EVD91" s="4"/>
      <c r="EVE91" s="4"/>
      <c r="EVF91" s="4"/>
      <c r="EVG91" s="4"/>
      <c r="EVH91" s="4"/>
      <c r="EVI91" s="4"/>
      <c r="EVJ91" s="4"/>
      <c r="EVK91" s="4"/>
      <c r="EVL91" s="4"/>
      <c r="EVM91" s="4"/>
      <c r="EVN91" s="4"/>
      <c r="EVO91" s="4"/>
      <c r="EVP91" s="4"/>
      <c r="EVQ91" s="4"/>
      <c r="EVR91" s="4"/>
      <c r="EVS91" s="4"/>
      <c r="EVT91" s="4"/>
      <c r="EVU91" s="4"/>
      <c r="EVV91" s="4"/>
      <c r="EVW91" s="4"/>
      <c r="EVX91" s="4"/>
      <c r="EVY91" s="4"/>
      <c r="EVZ91" s="4"/>
      <c r="EWA91" s="4"/>
      <c r="EWB91" s="4"/>
      <c r="EWC91" s="4"/>
      <c r="EWD91" s="4"/>
      <c r="EWE91" s="4"/>
      <c r="EWF91" s="4"/>
      <c r="EWG91" s="4"/>
      <c r="EWH91" s="4"/>
      <c r="EWI91" s="4"/>
      <c r="EWJ91" s="4"/>
      <c r="EWK91" s="4"/>
      <c r="EWL91" s="4"/>
      <c r="EWM91" s="4"/>
      <c r="EWN91" s="4"/>
      <c r="EWO91" s="4"/>
      <c r="EWP91" s="4"/>
      <c r="EWQ91" s="4"/>
      <c r="EWR91" s="4"/>
      <c r="EWS91" s="4"/>
      <c r="EWT91" s="4"/>
      <c r="EWU91" s="4"/>
      <c r="EWV91" s="4"/>
      <c r="EWW91" s="4"/>
      <c r="EWX91" s="4"/>
      <c r="EWY91" s="4"/>
      <c r="EWZ91" s="4"/>
      <c r="EXA91" s="4"/>
      <c r="EXB91" s="4"/>
      <c r="EXC91" s="4"/>
      <c r="EXD91" s="4"/>
      <c r="EXE91" s="4"/>
      <c r="EXF91" s="4"/>
      <c r="EXG91" s="4"/>
      <c r="EXH91" s="4"/>
      <c r="EXI91" s="4"/>
      <c r="EXJ91" s="4"/>
      <c r="EXK91" s="4"/>
      <c r="EXL91" s="4"/>
      <c r="EXM91" s="4"/>
      <c r="EXN91" s="4"/>
      <c r="EXO91" s="4"/>
      <c r="EXP91" s="4"/>
      <c r="EXQ91" s="4"/>
      <c r="EXR91" s="4"/>
      <c r="EXS91" s="4"/>
      <c r="EXT91" s="4"/>
      <c r="EXU91" s="4"/>
      <c r="EXV91" s="4"/>
      <c r="EXW91" s="4"/>
      <c r="EXX91" s="4"/>
      <c r="EXY91" s="4"/>
      <c r="EXZ91" s="4"/>
      <c r="EYA91" s="4"/>
      <c r="EYB91" s="4"/>
      <c r="EYC91" s="4"/>
      <c r="EYD91" s="4"/>
      <c r="EYE91" s="4"/>
      <c r="EYF91" s="4"/>
      <c r="EYG91" s="4"/>
      <c r="EYH91" s="4"/>
      <c r="EYI91" s="4"/>
      <c r="EYJ91" s="4"/>
      <c r="EYK91" s="4"/>
      <c r="EYL91" s="4"/>
      <c r="EYM91" s="4"/>
      <c r="EYN91" s="4"/>
      <c r="EYO91" s="4"/>
      <c r="EYP91" s="4"/>
      <c r="EYQ91" s="4"/>
      <c r="EYR91" s="4"/>
      <c r="EYS91" s="4"/>
      <c r="EYT91" s="4"/>
      <c r="EYU91" s="4"/>
      <c r="EYV91" s="4"/>
      <c r="EYW91" s="4"/>
      <c r="EYX91" s="4"/>
      <c r="EYY91" s="4"/>
      <c r="EYZ91" s="4"/>
      <c r="EZA91" s="4"/>
      <c r="EZB91" s="4"/>
      <c r="EZC91" s="4"/>
      <c r="EZD91" s="4"/>
      <c r="EZE91" s="4"/>
      <c r="EZF91" s="4"/>
      <c r="EZG91" s="4"/>
      <c r="EZH91" s="4"/>
      <c r="EZI91" s="4"/>
      <c r="EZJ91" s="4"/>
      <c r="EZK91" s="4"/>
      <c r="EZL91" s="4"/>
      <c r="EZM91" s="4"/>
      <c r="EZN91" s="4"/>
      <c r="EZO91" s="4"/>
      <c r="EZP91" s="4"/>
      <c r="EZQ91" s="4"/>
      <c r="EZR91" s="4"/>
      <c r="EZS91" s="4"/>
      <c r="EZT91" s="4"/>
      <c r="EZU91" s="4"/>
      <c r="EZV91" s="4"/>
      <c r="EZW91" s="4"/>
      <c r="EZX91" s="4"/>
      <c r="EZY91" s="4"/>
      <c r="EZZ91" s="4"/>
      <c r="FAA91" s="4"/>
      <c r="FAB91" s="4"/>
      <c r="FAC91" s="4"/>
      <c r="FAD91" s="4"/>
      <c r="FAE91" s="4"/>
      <c r="FAF91" s="4"/>
      <c r="FAG91" s="4"/>
      <c r="FAH91" s="4"/>
      <c r="FAI91" s="4"/>
      <c r="FAJ91" s="4"/>
      <c r="FAK91" s="4"/>
      <c r="FAL91" s="4"/>
      <c r="FAM91" s="4"/>
      <c r="FAN91" s="4"/>
      <c r="FAO91" s="4"/>
      <c r="FAP91" s="4"/>
      <c r="FAQ91" s="4"/>
      <c r="FAR91" s="4"/>
      <c r="FAS91" s="4"/>
      <c r="FAT91" s="4"/>
      <c r="FAU91" s="4"/>
      <c r="FAV91" s="4"/>
      <c r="FAW91" s="4"/>
      <c r="FAX91" s="4"/>
      <c r="FAY91" s="4"/>
      <c r="FAZ91" s="4"/>
      <c r="FBA91" s="4"/>
      <c r="FBB91" s="4"/>
      <c r="FBC91" s="4"/>
      <c r="FBD91" s="4"/>
      <c r="FBE91" s="4"/>
      <c r="FBF91" s="4"/>
      <c r="FBG91" s="4"/>
      <c r="FBH91" s="4"/>
      <c r="FBI91" s="4"/>
      <c r="FBJ91" s="4"/>
      <c r="FBK91" s="4"/>
      <c r="FBL91" s="4"/>
      <c r="FBM91" s="4"/>
      <c r="FBN91" s="4"/>
      <c r="FBO91" s="4"/>
      <c r="FBP91" s="4"/>
      <c r="FBQ91" s="4"/>
      <c r="FBR91" s="4"/>
      <c r="FBS91" s="4"/>
      <c r="FBT91" s="4"/>
      <c r="FBU91" s="4"/>
      <c r="FBV91" s="4"/>
      <c r="FBW91" s="4"/>
      <c r="FBX91" s="4"/>
      <c r="FBY91" s="4"/>
      <c r="FBZ91" s="4"/>
      <c r="FCA91" s="4"/>
      <c r="FCB91" s="4"/>
      <c r="FCC91" s="4"/>
      <c r="FCD91" s="4"/>
      <c r="FCE91" s="4"/>
      <c r="FCF91" s="4"/>
      <c r="FCG91" s="4"/>
      <c r="FCH91" s="4"/>
      <c r="FCI91" s="4"/>
      <c r="FCJ91" s="4"/>
      <c r="FCK91" s="4"/>
      <c r="FCL91" s="4"/>
      <c r="FCM91" s="4"/>
      <c r="FCN91" s="4"/>
      <c r="FCO91" s="4"/>
      <c r="FCP91" s="4"/>
      <c r="FCQ91" s="4"/>
      <c r="FCR91" s="4"/>
      <c r="FCS91" s="4"/>
      <c r="FCT91" s="4"/>
      <c r="FCU91" s="4"/>
      <c r="FCV91" s="4"/>
      <c r="FCW91" s="4"/>
      <c r="FCX91" s="4"/>
      <c r="FCY91" s="4"/>
      <c r="FCZ91" s="4"/>
      <c r="FDA91" s="4"/>
      <c r="FDB91" s="4"/>
      <c r="FDC91" s="4"/>
      <c r="FDD91" s="4"/>
      <c r="FDE91" s="4"/>
      <c r="FDF91" s="4"/>
      <c r="FDG91" s="4"/>
      <c r="FDH91" s="4"/>
      <c r="FDI91" s="4"/>
      <c r="FDJ91" s="4"/>
      <c r="FDK91" s="4"/>
      <c r="FDL91" s="4"/>
      <c r="FDM91" s="4"/>
      <c r="FDN91" s="4"/>
      <c r="FDO91" s="4"/>
      <c r="FDP91" s="4"/>
      <c r="FDQ91" s="4"/>
      <c r="FDR91" s="4"/>
      <c r="FDS91" s="4"/>
      <c r="FDT91" s="4"/>
      <c r="FDU91" s="4"/>
      <c r="FDV91" s="4"/>
      <c r="FDW91" s="4"/>
      <c r="FDX91" s="4"/>
      <c r="FDY91" s="4"/>
      <c r="FDZ91" s="4"/>
      <c r="FEA91" s="4"/>
      <c r="FEB91" s="4"/>
      <c r="FEC91" s="4"/>
      <c r="FED91" s="4"/>
      <c r="FEE91" s="4"/>
      <c r="FEF91" s="4"/>
      <c r="FEG91" s="4"/>
      <c r="FEH91" s="4"/>
      <c r="FEI91" s="4"/>
      <c r="FEJ91" s="4"/>
      <c r="FEK91" s="4"/>
      <c r="FEL91" s="4"/>
      <c r="FEM91" s="4"/>
      <c r="FEN91" s="4"/>
      <c r="FEO91" s="4"/>
      <c r="FEP91" s="4"/>
      <c r="FEQ91" s="4"/>
      <c r="FER91" s="4"/>
      <c r="FES91" s="4"/>
      <c r="FET91" s="4"/>
      <c r="FEU91" s="4"/>
      <c r="FEV91" s="4"/>
      <c r="FEW91" s="4"/>
      <c r="FEX91" s="4"/>
      <c r="FEY91" s="4"/>
      <c r="FEZ91" s="4"/>
      <c r="FFA91" s="4"/>
      <c r="FFB91" s="4"/>
      <c r="FFC91" s="4"/>
      <c r="FFD91" s="4"/>
      <c r="FFE91" s="4"/>
      <c r="FFF91" s="4"/>
      <c r="FFG91" s="4"/>
      <c r="FFH91" s="4"/>
      <c r="FFI91" s="4"/>
      <c r="FFJ91" s="4"/>
      <c r="FFK91" s="4"/>
      <c r="FFL91" s="4"/>
      <c r="FFM91" s="4"/>
      <c r="FFN91" s="4"/>
      <c r="FFO91" s="4"/>
      <c r="FFP91" s="4"/>
      <c r="FFQ91" s="4"/>
      <c r="FFR91" s="4"/>
      <c r="FFS91" s="4"/>
      <c r="FFT91" s="4"/>
      <c r="FFU91" s="4"/>
      <c r="FFV91" s="4"/>
      <c r="FFW91" s="4"/>
      <c r="FFX91" s="4"/>
      <c r="FFY91" s="4"/>
      <c r="FFZ91" s="4"/>
      <c r="FGA91" s="4"/>
      <c r="FGB91" s="4"/>
      <c r="FGC91" s="4"/>
      <c r="FGD91" s="4"/>
      <c r="FGE91" s="4"/>
      <c r="FGF91" s="4"/>
      <c r="FGG91" s="4"/>
      <c r="FGH91" s="4"/>
      <c r="FGI91" s="4"/>
      <c r="FGJ91" s="4"/>
      <c r="FGK91" s="4"/>
      <c r="FGL91" s="4"/>
      <c r="FGM91" s="4"/>
      <c r="FGN91" s="4"/>
      <c r="FGO91" s="4"/>
      <c r="FGP91" s="4"/>
      <c r="FGQ91" s="4"/>
      <c r="FGR91" s="4"/>
      <c r="FGS91" s="4"/>
      <c r="FGT91" s="4"/>
      <c r="FGU91" s="4"/>
      <c r="FGV91" s="4"/>
      <c r="FGW91" s="4"/>
      <c r="FGX91" s="4"/>
      <c r="FGY91" s="4"/>
      <c r="FGZ91" s="4"/>
      <c r="FHA91" s="4"/>
      <c r="FHB91" s="4"/>
      <c r="FHC91" s="4"/>
      <c r="FHD91" s="4"/>
      <c r="FHE91" s="4"/>
      <c r="FHF91" s="4"/>
      <c r="FHG91" s="4"/>
      <c r="FHH91" s="4"/>
      <c r="FHI91" s="4"/>
      <c r="FHJ91" s="4"/>
      <c r="FHK91" s="4"/>
      <c r="FHL91" s="4"/>
      <c r="FHM91" s="4"/>
      <c r="FHN91" s="4"/>
      <c r="FHO91" s="4"/>
      <c r="FHP91" s="4"/>
      <c r="FHQ91" s="4"/>
      <c r="FHR91" s="4"/>
      <c r="FHS91" s="4"/>
      <c r="FHT91" s="4"/>
      <c r="FHU91" s="4"/>
      <c r="FHV91" s="4"/>
      <c r="FHW91" s="4"/>
      <c r="FHX91" s="4"/>
      <c r="FHY91" s="4"/>
      <c r="FHZ91" s="4"/>
      <c r="FIA91" s="4"/>
      <c r="FIB91" s="4"/>
      <c r="FIC91" s="4"/>
      <c r="FID91" s="4"/>
      <c r="FIE91" s="4"/>
      <c r="FIF91" s="4"/>
      <c r="FIG91" s="4"/>
      <c r="FIH91" s="4"/>
      <c r="FII91" s="4"/>
      <c r="FIJ91" s="4"/>
      <c r="FIK91" s="4"/>
      <c r="FIL91" s="4"/>
      <c r="FIM91" s="4"/>
      <c r="FIN91" s="4"/>
      <c r="FIO91" s="4"/>
      <c r="FIP91" s="4"/>
      <c r="FIQ91" s="4"/>
      <c r="FIR91" s="4"/>
      <c r="FIS91" s="4"/>
      <c r="FIT91" s="4"/>
      <c r="FIU91" s="4"/>
      <c r="FIV91" s="4"/>
      <c r="FIW91" s="4"/>
      <c r="FIX91" s="4"/>
      <c r="FIY91" s="4"/>
      <c r="FIZ91" s="4"/>
      <c r="FJA91" s="4"/>
      <c r="FJB91" s="4"/>
      <c r="FJC91" s="4"/>
      <c r="FJD91" s="4"/>
      <c r="FJE91" s="4"/>
      <c r="FJF91" s="4"/>
      <c r="FJG91" s="4"/>
      <c r="FJH91" s="4"/>
      <c r="FJI91" s="4"/>
      <c r="FJJ91" s="4"/>
      <c r="FJK91" s="4"/>
      <c r="FJL91" s="4"/>
      <c r="FJM91" s="4"/>
      <c r="FJN91" s="4"/>
      <c r="FJO91" s="4"/>
      <c r="FJP91" s="4"/>
      <c r="FJQ91" s="4"/>
      <c r="FJR91" s="4"/>
      <c r="FJS91" s="4"/>
      <c r="FJT91" s="4"/>
      <c r="FJU91" s="4"/>
      <c r="FJV91" s="4"/>
      <c r="FJW91" s="4"/>
      <c r="FJX91" s="4"/>
      <c r="FJY91" s="4"/>
      <c r="FJZ91" s="4"/>
      <c r="FKA91" s="4"/>
      <c r="FKB91" s="4"/>
      <c r="FKC91" s="4"/>
      <c r="FKD91" s="4"/>
      <c r="FKE91" s="4"/>
      <c r="FKF91" s="4"/>
      <c r="FKG91" s="4"/>
      <c r="FKH91" s="4"/>
      <c r="FKI91" s="4"/>
      <c r="FKJ91" s="4"/>
      <c r="FKK91" s="4"/>
      <c r="FKL91" s="4"/>
      <c r="FKM91" s="4"/>
      <c r="FKN91" s="4"/>
      <c r="FKO91" s="4"/>
      <c r="FKP91" s="4"/>
      <c r="FKQ91" s="4"/>
      <c r="FKR91" s="4"/>
      <c r="FKS91" s="4"/>
      <c r="FKT91" s="4"/>
      <c r="FKU91" s="4"/>
      <c r="FKV91" s="4"/>
      <c r="FKW91" s="4"/>
      <c r="FKX91" s="4"/>
      <c r="FKY91" s="4"/>
      <c r="FKZ91" s="4"/>
      <c r="FLA91" s="4"/>
      <c r="FLB91" s="4"/>
      <c r="FLC91" s="4"/>
      <c r="FLD91" s="4"/>
      <c r="FLE91" s="4"/>
      <c r="FLF91" s="4"/>
      <c r="FLG91" s="4"/>
      <c r="FLH91" s="4"/>
      <c r="FLI91" s="4"/>
      <c r="FLJ91" s="4"/>
      <c r="FLK91" s="4"/>
      <c r="FLL91" s="4"/>
      <c r="FLM91" s="4"/>
      <c r="FLN91" s="4"/>
      <c r="FLO91" s="4"/>
      <c r="FLP91" s="4"/>
      <c r="FLQ91" s="4"/>
      <c r="FLR91" s="4"/>
      <c r="FLS91" s="4"/>
      <c r="FLT91" s="4"/>
      <c r="FLU91" s="4"/>
      <c r="FLV91" s="4"/>
      <c r="FLW91" s="4"/>
      <c r="FLX91" s="4"/>
      <c r="FLY91" s="4"/>
      <c r="FLZ91" s="4"/>
      <c r="FMA91" s="4"/>
      <c r="FMB91" s="4"/>
      <c r="FMC91" s="4"/>
      <c r="FMD91" s="4"/>
      <c r="FME91" s="4"/>
      <c r="FMF91" s="4"/>
      <c r="FMG91" s="4"/>
      <c r="FMH91" s="4"/>
      <c r="FMI91" s="4"/>
      <c r="FMJ91" s="4"/>
      <c r="FMK91" s="4"/>
      <c r="FML91" s="4"/>
      <c r="FMM91" s="4"/>
      <c r="FMN91" s="4"/>
      <c r="FMO91" s="4"/>
      <c r="FMP91" s="4"/>
      <c r="FMQ91" s="4"/>
      <c r="FMR91" s="4"/>
      <c r="FMS91" s="4"/>
      <c r="FMT91" s="4"/>
      <c r="FMU91" s="4"/>
      <c r="FMV91" s="4"/>
      <c r="FMW91" s="4"/>
      <c r="FMX91" s="4"/>
      <c r="FMY91" s="4"/>
      <c r="FMZ91" s="4"/>
      <c r="FNA91" s="4"/>
      <c r="FNB91" s="4"/>
      <c r="FNC91" s="4"/>
      <c r="FND91" s="4"/>
      <c r="FNE91" s="4"/>
      <c r="FNF91" s="4"/>
      <c r="FNG91" s="4"/>
      <c r="FNH91" s="4"/>
      <c r="FNI91" s="4"/>
      <c r="FNJ91" s="4"/>
      <c r="FNK91" s="4"/>
      <c r="FNL91" s="4"/>
      <c r="FNM91" s="4"/>
      <c r="FNN91" s="4"/>
      <c r="FNO91" s="4"/>
      <c r="FNP91" s="4"/>
      <c r="FNQ91" s="4"/>
      <c r="FNR91" s="4"/>
      <c r="FNS91" s="4"/>
      <c r="FNT91" s="4"/>
      <c r="FNU91" s="4"/>
      <c r="FNV91" s="4"/>
      <c r="FNW91" s="4"/>
      <c r="FNX91" s="4"/>
      <c r="FNY91" s="4"/>
      <c r="FNZ91" s="4"/>
      <c r="FOA91" s="4"/>
      <c r="FOB91" s="4"/>
      <c r="FOC91" s="4"/>
      <c r="FOD91" s="4"/>
      <c r="FOE91" s="4"/>
      <c r="FOF91" s="4"/>
      <c r="FOG91" s="4"/>
      <c r="FOH91" s="4"/>
      <c r="FOI91" s="4"/>
      <c r="FOJ91" s="4"/>
      <c r="FOK91" s="4"/>
      <c r="FOL91" s="4"/>
      <c r="FOM91" s="4"/>
      <c r="FON91" s="4"/>
      <c r="FOO91" s="4"/>
      <c r="FOP91" s="4"/>
      <c r="FOQ91" s="4"/>
      <c r="FOR91" s="4"/>
      <c r="FOS91" s="4"/>
      <c r="FOT91" s="4"/>
      <c r="FOU91" s="4"/>
      <c r="FOV91" s="4"/>
      <c r="FOW91" s="4"/>
      <c r="FOX91" s="4"/>
      <c r="FOY91" s="4"/>
      <c r="FOZ91" s="4"/>
      <c r="FPA91" s="4"/>
      <c r="FPB91" s="4"/>
      <c r="FPC91" s="4"/>
      <c r="FPD91" s="4"/>
      <c r="FPE91" s="4"/>
      <c r="FPF91" s="4"/>
      <c r="FPG91" s="4"/>
      <c r="FPH91" s="4"/>
      <c r="FPI91" s="4"/>
      <c r="FPJ91" s="4"/>
      <c r="FPK91" s="4"/>
      <c r="FPL91" s="4"/>
      <c r="FPM91" s="4"/>
      <c r="FPN91" s="4"/>
      <c r="FPO91" s="4"/>
      <c r="FPP91" s="4"/>
      <c r="FPQ91" s="4"/>
      <c r="FPR91" s="4"/>
      <c r="FPS91" s="4"/>
      <c r="FPT91" s="4"/>
      <c r="FPU91" s="4"/>
      <c r="FPV91" s="4"/>
      <c r="FPW91" s="4"/>
      <c r="FPX91" s="4"/>
      <c r="FPY91" s="4"/>
      <c r="FPZ91" s="4"/>
      <c r="FQA91" s="4"/>
      <c r="FQB91" s="4"/>
      <c r="FQC91" s="4"/>
      <c r="FQD91" s="4"/>
      <c r="FQE91" s="4"/>
      <c r="FQF91" s="4"/>
      <c r="FQG91" s="4"/>
      <c r="FQH91" s="4"/>
      <c r="FQI91" s="4"/>
      <c r="FQJ91" s="4"/>
      <c r="FQK91" s="4"/>
      <c r="FQL91" s="4"/>
      <c r="FQM91" s="4"/>
      <c r="FQN91" s="4"/>
      <c r="FQO91" s="4"/>
      <c r="FQP91" s="4"/>
      <c r="FQQ91" s="4"/>
      <c r="FQR91" s="4"/>
      <c r="FQS91" s="4"/>
      <c r="FQT91" s="4"/>
      <c r="FQU91" s="4"/>
      <c r="FQV91" s="4"/>
      <c r="FQW91" s="4"/>
      <c r="FQX91" s="4"/>
      <c r="FQY91" s="4"/>
      <c r="FQZ91" s="4"/>
      <c r="FRA91" s="4"/>
      <c r="FRB91" s="4"/>
      <c r="FRC91" s="4"/>
      <c r="FRD91" s="4"/>
      <c r="FRE91" s="4"/>
      <c r="FRF91" s="4"/>
      <c r="FRG91" s="4"/>
      <c r="FRH91" s="4"/>
      <c r="FRI91" s="4"/>
      <c r="FRJ91" s="4"/>
      <c r="FRK91" s="4"/>
      <c r="FRL91" s="4"/>
      <c r="FRM91" s="4"/>
      <c r="FRN91" s="4"/>
      <c r="FRO91" s="4"/>
      <c r="FRP91" s="4"/>
      <c r="FRQ91" s="4"/>
      <c r="FRR91" s="4"/>
      <c r="FRS91" s="4"/>
      <c r="FRT91" s="4"/>
      <c r="FRU91" s="4"/>
      <c r="FRV91" s="4"/>
      <c r="FRW91" s="4"/>
      <c r="FRX91" s="4"/>
      <c r="FRY91" s="4"/>
      <c r="FRZ91" s="4"/>
      <c r="FSA91" s="4"/>
      <c r="FSB91" s="4"/>
      <c r="FSC91" s="4"/>
      <c r="FSD91" s="4"/>
      <c r="FSE91" s="4"/>
      <c r="FSF91" s="4"/>
      <c r="FSG91" s="4"/>
      <c r="FSH91" s="4"/>
      <c r="FSI91" s="4"/>
      <c r="FSJ91" s="4"/>
      <c r="FSK91" s="4"/>
      <c r="FSL91" s="4"/>
      <c r="FSM91" s="4"/>
      <c r="FSN91" s="4"/>
      <c r="FSO91" s="4"/>
      <c r="FSP91" s="4"/>
      <c r="FSQ91" s="4"/>
      <c r="FSR91" s="4"/>
      <c r="FSS91" s="4"/>
      <c r="FST91" s="4"/>
      <c r="FSU91" s="4"/>
      <c r="FSV91" s="4"/>
      <c r="FSW91" s="4"/>
      <c r="FSX91" s="4"/>
      <c r="FSY91" s="4"/>
      <c r="FSZ91" s="4"/>
      <c r="FTA91" s="4"/>
      <c r="FTB91" s="4"/>
      <c r="FTC91" s="4"/>
      <c r="FTD91" s="4"/>
      <c r="FTE91" s="4"/>
      <c r="FTF91" s="4"/>
      <c r="FTG91" s="4"/>
      <c r="FTH91" s="4"/>
      <c r="FTI91" s="4"/>
      <c r="FTJ91" s="4"/>
      <c r="FTK91" s="4"/>
      <c r="FTL91" s="4"/>
      <c r="FTM91" s="4"/>
      <c r="FTN91" s="4"/>
      <c r="FTO91" s="4"/>
      <c r="FTP91" s="4"/>
      <c r="FTQ91" s="4"/>
      <c r="FTR91" s="4"/>
      <c r="FTS91" s="4"/>
      <c r="FTT91" s="4"/>
      <c r="FTU91" s="4"/>
      <c r="FTV91" s="4"/>
      <c r="FTW91" s="4"/>
      <c r="FTX91" s="4"/>
      <c r="FTY91" s="4"/>
      <c r="FTZ91" s="4"/>
      <c r="FUA91" s="4"/>
      <c r="FUB91" s="4"/>
      <c r="FUC91" s="4"/>
      <c r="FUD91" s="4"/>
      <c r="FUE91" s="4"/>
      <c r="FUF91" s="4"/>
      <c r="FUG91" s="4"/>
      <c r="FUH91" s="4"/>
      <c r="FUI91" s="4"/>
      <c r="FUJ91" s="4"/>
      <c r="FUK91" s="4"/>
      <c r="FUL91" s="4"/>
      <c r="FUM91" s="4"/>
      <c r="FUN91" s="4"/>
      <c r="FUO91" s="4"/>
      <c r="FUP91" s="4"/>
      <c r="FUQ91" s="4"/>
      <c r="FUR91" s="4"/>
      <c r="FUS91" s="4"/>
    </row>
    <row r="92" spans="1:4621" s="143" customFormat="1">
      <c r="A92" s="154" t="s">
        <v>92</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47"/>
      <c r="AA92" s="147"/>
      <c r="AB92" s="147"/>
      <c r="AC92" s="148"/>
      <c r="AD92" s="142">
        <f>ROW()</f>
        <v>92</v>
      </c>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c r="JO92" s="4"/>
      <c r="JP92" s="4"/>
      <c r="JQ92" s="4"/>
      <c r="JR92" s="4"/>
      <c r="JS92" s="4"/>
      <c r="JT92" s="4"/>
      <c r="JU92" s="4"/>
      <c r="JV92" s="4"/>
      <c r="JW92" s="4"/>
      <c r="JX92" s="4"/>
      <c r="JY92" s="4"/>
      <c r="JZ92" s="4"/>
      <c r="KA92" s="4"/>
      <c r="KB92" s="4"/>
      <c r="KC92" s="4"/>
      <c r="KD92" s="4"/>
      <c r="KE92" s="4"/>
      <c r="KF92" s="4"/>
      <c r="KG92" s="4"/>
      <c r="KH92" s="4"/>
      <c r="KI92" s="4"/>
      <c r="KJ92" s="4"/>
      <c r="KK92" s="4"/>
      <c r="KL92" s="4"/>
      <c r="KM92" s="4"/>
      <c r="KN92" s="4"/>
      <c r="KO92" s="4"/>
      <c r="KP92" s="4"/>
      <c r="KQ92" s="4"/>
      <c r="KR92" s="4"/>
      <c r="KS92" s="4"/>
      <c r="KT92" s="4"/>
      <c r="KU92" s="4"/>
      <c r="KV92" s="4"/>
      <c r="KW92" s="4"/>
      <c r="KX92" s="4"/>
      <c r="KY92" s="4"/>
      <c r="KZ92" s="4"/>
      <c r="LA92" s="4"/>
      <c r="LB92" s="4"/>
      <c r="LC92" s="4"/>
      <c r="LD92" s="4"/>
      <c r="LE92" s="4"/>
      <c r="LF92" s="4"/>
      <c r="LG92" s="4"/>
      <c r="LH92" s="4"/>
      <c r="LI92" s="4"/>
      <c r="LJ92" s="4"/>
      <c r="LK92" s="4"/>
      <c r="LL92" s="4"/>
      <c r="LM92" s="4"/>
      <c r="LN92" s="4"/>
      <c r="LO92" s="4"/>
      <c r="LP92" s="4"/>
      <c r="LQ92" s="4"/>
      <c r="LR92" s="4"/>
      <c r="LS92" s="4"/>
      <c r="LT92" s="4"/>
      <c r="LU92" s="4"/>
      <c r="LV92" s="4"/>
      <c r="LW92" s="4"/>
      <c r="LX92" s="4"/>
      <c r="LY92" s="4"/>
      <c r="LZ92" s="4"/>
      <c r="MA92" s="4"/>
      <c r="MB92" s="4"/>
      <c r="MC92" s="4"/>
      <c r="MD92" s="4"/>
      <c r="ME92" s="4"/>
      <c r="MF92" s="4"/>
      <c r="MG92" s="4"/>
      <c r="MH92" s="4"/>
      <c r="MI92" s="4"/>
      <c r="MJ92" s="4"/>
      <c r="MK92" s="4"/>
      <c r="ML92" s="4"/>
      <c r="MM92" s="4"/>
      <c r="MN92" s="4"/>
      <c r="MO92" s="4"/>
      <c r="MP92" s="4"/>
      <c r="MQ92" s="4"/>
      <c r="MR92" s="4"/>
      <c r="MS92" s="4"/>
      <c r="MT92" s="4"/>
      <c r="MU92" s="4"/>
      <c r="MV92" s="4"/>
      <c r="MW92" s="4"/>
      <c r="MX92" s="4"/>
      <c r="MY92" s="4"/>
      <c r="MZ92" s="4"/>
      <c r="NA92" s="4"/>
      <c r="NB92" s="4"/>
      <c r="NC92" s="4"/>
      <c r="ND92" s="4"/>
      <c r="NE92" s="4"/>
      <c r="NF92" s="4"/>
      <c r="NG92" s="4"/>
      <c r="NH92" s="4"/>
      <c r="NI92" s="4"/>
      <c r="NJ92" s="4"/>
      <c r="NK92" s="4"/>
      <c r="NL92" s="4"/>
      <c r="NM92" s="4"/>
      <c r="NN92" s="4"/>
      <c r="NO92" s="4"/>
      <c r="NP92" s="4"/>
      <c r="NQ92" s="4"/>
      <c r="NR92" s="4"/>
      <c r="NS92" s="4"/>
      <c r="NT92" s="4"/>
      <c r="NU92" s="4"/>
      <c r="NV92" s="4"/>
      <c r="NW92" s="4"/>
      <c r="NX92" s="4"/>
      <c r="NY92" s="4"/>
      <c r="NZ92" s="4"/>
      <c r="OA92" s="4"/>
      <c r="OB92" s="4"/>
      <c r="OC92" s="4"/>
      <c r="OD92" s="4"/>
      <c r="OE92" s="4"/>
      <c r="OF92" s="4"/>
      <c r="OG92" s="4"/>
      <c r="OH92" s="4"/>
      <c r="OI92" s="4"/>
      <c r="OJ92" s="4"/>
      <c r="OK92" s="4"/>
      <c r="OL92" s="4"/>
      <c r="OM92" s="4"/>
      <c r="ON92" s="4"/>
      <c r="OO92" s="4"/>
      <c r="OP92" s="4"/>
      <c r="OQ92" s="4"/>
      <c r="OR92" s="4"/>
      <c r="OS92" s="4"/>
      <c r="OT92" s="4"/>
      <c r="OU92" s="4"/>
      <c r="OV92" s="4"/>
      <c r="OW92" s="4"/>
      <c r="OX92" s="4"/>
      <c r="OY92" s="4"/>
      <c r="OZ92" s="4"/>
      <c r="PA92" s="4"/>
      <c r="PB92" s="4"/>
      <c r="PC92" s="4"/>
      <c r="PD92" s="4"/>
      <c r="PE92" s="4"/>
      <c r="PF92" s="4"/>
      <c r="PG92" s="4"/>
      <c r="PH92" s="4"/>
      <c r="PI92" s="4"/>
      <c r="PJ92" s="4"/>
      <c r="PK92" s="4"/>
      <c r="PL92" s="4"/>
      <c r="PM92" s="4"/>
      <c r="PN92" s="4"/>
      <c r="PO92" s="4"/>
      <c r="PP92" s="4"/>
      <c r="PQ92" s="4"/>
      <c r="PR92" s="4"/>
      <c r="PS92" s="4"/>
      <c r="PT92" s="4"/>
      <c r="PU92" s="4"/>
      <c r="PV92" s="4"/>
      <c r="PW92" s="4"/>
      <c r="PX92" s="4"/>
      <c r="PY92" s="4"/>
      <c r="PZ92" s="4"/>
      <c r="QA92" s="4"/>
      <c r="QB92" s="4"/>
      <c r="QC92" s="4"/>
      <c r="QD92" s="4"/>
      <c r="QE92" s="4"/>
      <c r="QF92" s="4"/>
      <c r="QG92" s="4"/>
      <c r="QH92" s="4"/>
      <c r="QI92" s="4"/>
      <c r="QJ92" s="4"/>
      <c r="QK92" s="4"/>
      <c r="QL92" s="4"/>
      <c r="QM92" s="4"/>
      <c r="QN92" s="4"/>
      <c r="QO92" s="4"/>
      <c r="QP92" s="4"/>
      <c r="QQ92" s="4"/>
      <c r="QR92" s="4"/>
      <c r="QS92" s="4"/>
      <c r="QT92" s="4"/>
      <c r="QU92" s="4"/>
      <c r="QV92" s="4"/>
      <c r="QW92" s="4"/>
      <c r="QX92" s="4"/>
      <c r="QY92" s="4"/>
      <c r="QZ92" s="4"/>
      <c r="RA92" s="4"/>
      <c r="RB92" s="4"/>
      <c r="RC92" s="4"/>
      <c r="RD92" s="4"/>
      <c r="RE92" s="4"/>
      <c r="RF92" s="4"/>
      <c r="RG92" s="4"/>
      <c r="RH92" s="4"/>
      <c r="RI92" s="4"/>
      <c r="RJ92" s="4"/>
      <c r="RK92" s="4"/>
      <c r="RL92" s="4"/>
      <c r="RM92" s="4"/>
      <c r="RN92" s="4"/>
      <c r="RO92" s="4"/>
      <c r="RP92" s="4"/>
      <c r="RQ92" s="4"/>
      <c r="RR92" s="4"/>
      <c r="RS92" s="4"/>
      <c r="RT92" s="4"/>
      <c r="RU92" s="4"/>
      <c r="RV92" s="4"/>
      <c r="RW92" s="4"/>
      <c r="RX92" s="4"/>
      <c r="RY92" s="4"/>
      <c r="RZ92" s="4"/>
      <c r="SA92" s="4"/>
      <c r="SB92" s="4"/>
      <c r="SC92" s="4"/>
      <c r="SD92" s="4"/>
      <c r="SE92" s="4"/>
      <c r="SF92" s="4"/>
      <c r="SG92" s="4"/>
      <c r="SH92" s="4"/>
      <c r="SI92" s="4"/>
      <c r="SJ92" s="4"/>
      <c r="SK92" s="4"/>
      <c r="SL92" s="4"/>
      <c r="SM92" s="4"/>
      <c r="SN92" s="4"/>
      <c r="SO92" s="4"/>
      <c r="SP92" s="4"/>
      <c r="SQ92" s="4"/>
      <c r="SR92" s="4"/>
      <c r="SS92" s="4"/>
      <c r="ST92" s="4"/>
      <c r="SU92" s="4"/>
      <c r="SV92" s="4"/>
      <c r="SW92" s="4"/>
      <c r="SX92" s="4"/>
      <c r="SY92" s="4"/>
      <c r="SZ92" s="4"/>
      <c r="TA92" s="4"/>
      <c r="TB92" s="4"/>
      <c r="TC92" s="4"/>
      <c r="TD92" s="4"/>
      <c r="TE92" s="4"/>
      <c r="TF92" s="4"/>
      <c r="TG92" s="4"/>
      <c r="TH92" s="4"/>
      <c r="TI92" s="4"/>
      <c r="TJ92" s="4"/>
      <c r="TK92" s="4"/>
      <c r="TL92" s="4"/>
      <c r="TM92" s="4"/>
      <c r="TN92" s="4"/>
      <c r="TO92" s="4"/>
      <c r="TP92" s="4"/>
      <c r="TQ92" s="4"/>
      <c r="TR92" s="4"/>
      <c r="TS92" s="4"/>
      <c r="TT92" s="4"/>
      <c r="TU92" s="4"/>
      <c r="TV92" s="4"/>
      <c r="TW92" s="4"/>
      <c r="TX92" s="4"/>
      <c r="TY92" s="4"/>
      <c r="TZ92" s="4"/>
      <c r="UA92" s="4"/>
      <c r="UB92" s="4"/>
      <c r="UC92" s="4"/>
      <c r="UD92" s="4"/>
      <c r="UE92" s="4"/>
      <c r="UF92" s="4"/>
      <c r="UG92" s="4"/>
      <c r="UH92" s="4"/>
      <c r="UI92" s="4"/>
      <c r="UJ92" s="4"/>
      <c r="UK92" s="4"/>
      <c r="UL92" s="4"/>
      <c r="UM92" s="4"/>
      <c r="UN92" s="4"/>
      <c r="UO92" s="4"/>
      <c r="UP92" s="4"/>
      <c r="UQ92" s="4"/>
      <c r="UR92" s="4"/>
      <c r="US92" s="4"/>
      <c r="UT92" s="4"/>
      <c r="UU92" s="4"/>
      <c r="UV92" s="4"/>
      <c r="UW92" s="4"/>
      <c r="UX92" s="4"/>
      <c r="UY92" s="4"/>
      <c r="UZ92" s="4"/>
      <c r="VA92" s="4"/>
      <c r="VB92" s="4"/>
      <c r="VC92" s="4"/>
      <c r="VD92" s="4"/>
      <c r="VE92" s="4"/>
      <c r="VF92" s="4"/>
      <c r="VG92" s="4"/>
      <c r="VH92" s="4"/>
      <c r="VI92" s="4"/>
      <c r="VJ92" s="4"/>
      <c r="VK92" s="4"/>
      <c r="VL92" s="4"/>
      <c r="VM92" s="4"/>
      <c r="VN92" s="4"/>
      <c r="VO92" s="4"/>
      <c r="VP92" s="4"/>
      <c r="VQ92" s="4"/>
      <c r="VR92" s="4"/>
      <c r="VS92" s="4"/>
      <c r="VT92" s="4"/>
      <c r="VU92" s="4"/>
      <c r="VV92" s="4"/>
      <c r="VW92" s="4"/>
      <c r="VX92" s="4"/>
      <c r="VY92" s="4"/>
      <c r="VZ92" s="4"/>
      <c r="WA92" s="4"/>
      <c r="WB92" s="4"/>
      <c r="WC92" s="4"/>
      <c r="WD92" s="4"/>
      <c r="WE92" s="4"/>
      <c r="WF92" s="4"/>
      <c r="WG92" s="4"/>
      <c r="WH92" s="4"/>
      <c r="WI92" s="4"/>
      <c r="WJ92" s="4"/>
      <c r="WK92" s="4"/>
      <c r="WL92" s="4"/>
      <c r="WM92" s="4"/>
      <c r="WN92" s="4"/>
      <c r="WO92" s="4"/>
      <c r="WP92" s="4"/>
      <c r="WQ92" s="4"/>
      <c r="WR92" s="4"/>
      <c r="WS92" s="4"/>
      <c r="WT92" s="4"/>
      <c r="WU92" s="4"/>
      <c r="WV92" s="4"/>
      <c r="WW92" s="4"/>
      <c r="WX92" s="4"/>
      <c r="WY92" s="4"/>
      <c r="WZ92" s="4"/>
      <c r="XA92" s="4"/>
      <c r="XB92" s="4"/>
      <c r="XC92" s="4"/>
      <c r="XD92" s="4"/>
      <c r="XE92" s="4"/>
      <c r="XF92" s="4"/>
      <c r="XG92" s="4"/>
      <c r="XH92" s="4"/>
      <c r="XI92" s="4"/>
      <c r="XJ92" s="4"/>
      <c r="XK92" s="4"/>
      <c r="XL92" s="4"/>
      <c r="XM92" s="4"/>
      <c r="XN92" s="4"/>
      <c r="XO92" s="4"/>
      <c r="XP92" s="4"/>
      <c r="XQ92" s="4"/>
      <c r="XR92" s="4"/>
      <c r="XS92" s="4"/>
      <c r="XT92" s="4"/>
      <c r="XU92" s="4"/>
      <c r="XV92" s="4"/>
      <c r="XW92" s="4"/>
      <c r="XX92" s="4"/>
      <c r="XY92" s="4"/>
      <c r="XZ92" s="4"/>
      <c r="YA92" s="4"/>
      <c r="YB92" s="4"/>
      <c r="YC92" s="4"/>
      <c r="YD92" s="4"/>
      <c r="YE92" s="4"/>
      <c r="YF92" s="4"/>
      <c r="YG92" s="4"/>
      <c r="YH92" s="4"/>
      <c r="YI92" s="4"/>
      <c r="YJ92" s="4"/>
      <c r="YK92" s="4"/>
      <c r="YL92" s="4"/>
      <c r="YM92" s="4"/>
      <c r="YN92" s="4"/>
      <c r="YO92" s="4"/>
      <c r="YP92" s="4"/>
      <c r="YQ92" s="4"/>
      <c r="YR92" s="4"/>
      <c r="YS92" s="4"/>
      <c r="YT92" s="4"/>
      <c r="YU92" s="4"/>
      <c r="YV92" s="4"/>
      <c r="YW92" s="4"/>
      <c r="YX92" s="4"/>
      <c r="YY92" s="4"/>
      <c r="YZ92" s="4"/>
      <c r="ZA92" s="4"/>
      <c r="ZB92" s="4"/>
      <c r="ZC92" s="4"/>
      <c r="ZD92" s="4"/>
      <c r="ZE92" s="4"/>
      <c r="ZF92" s="4"/>
      <c r="ZG92" s="4"/>
      <c r="ZH92" s="4"/>
      <c r="ZI92" s="4"/>
      <c r="ZJ92" s="4"/>
      <c r="ZK92" s="4"/>
      <c r="ZL92" s="4"/>
      <c r="ZM92" s="4"/>
      <c r="ZN92" s="4"/>
      <c r="ZO92" s="4"/>
      <c r="ZP92" s="4"/>
      <c r="ZQ92" s="4"/>
      <c r="ZR92" s="4"/>
      <c r="ZS92" s="4"/>
      <c r="ZT92" s="4"/>
      <c r="ZU92" s="4"/>
      <c r="ZV92" s="4"/>
      <c r="ZW92" s="4"/>
      <c r="ZX92" s="4"/>
      <c r="ZY92" s="4"/>
      <c r="ZZ92" s="4"/>
      <c r="AAA92" s="4"/>
      <c r="AAB92" s="4"/>
      <c r="AAC92" s="4"/>
      <c r="AAD92" s="4"/>
      <c r="AAE92" s="4"/>
      <c r="AAF92" s="4"/>
      <c r="AAG92" s="4"/>
      <c r="AAH92" s="4"/>
      <c r="AAI92" s="4"/>
      <c r="AAJ92" s="4"/>
      <c r="AAK92" s="4"/>
      <c r="AAL92" s="4"/>
      <c r="AAM92" s="4"/>
      <c r="AAN92" s="4"/>
      <c r="AAO92" s="4"/>
      <c r="AAP92" s="4"/>
      <c r="AAQ92" s="4"/>
      <c r="AAR92" s="4"/>
      <c r="AAS92" s="4"/>
      <c r="AAT92" s="4"/>
      <c r="AAU92" s="4"/>
      <c r="AAV92" s="4"/>
      <c r="AAW92" s="4"/>
      <c r="AAX92" s="4"/>
      <c r="AAY92" s="4"/>
      <c r="AAZ92" s="4"/>
      <c r="ABA92" s="4"/>
      <c r="ABB92" s="4"/>
      <c r="ABC92" s="4"/>
      <c r="ABD92" s="4"/>
      <c r="ABE92" s="4"/>
      <c r="ABF92" s="4"/>
      <c r="ABG92" s="4"/>
      <c r="ABH92" s="4"/>
      <c r="ABI92" s="4"/>
      <c r="ABJ92" s="4"/>
      <c r="ABK92" s="4"/>
      <c r="ABL92" s="4"/>
      <c r="ABM92" s="4"/>
      <c r="ABN92" s="4"/>
      <c r="ABO92" s="4"/>
      <c r="ABP92" s="4"/>
      <c r="ABQ92" s="4"/>
      <c r="ABR92" s="4"/>
      <c r="ABS92" s="4"/>
      <c r="ABT92" s="4"/>
      <c r="ABU92" s="4"/>
      <c r="ABV92" s="4"/>
      <c r="ABW92" s="4"/>
      <c r="ABX92" s="4"/>
      <c r="ABY92" s="4"/>
      <c r="ABZ92" s="4"/>
      <c r="ACA92" s="4"/>
      <c r="ACB92" s="4"/>
      <c r="ACC92" s="4"/>
      <c r="ACD92" s="4"/>
      <c r="ACE92" s="4"/>
      <c r="ACF92" s="4"/>
      <c r="ACG92" s="4"/>
      <c r="ACH92" s="4"/>
      <c r="ACI92" s="4"/>
      <c r="ACJ92" s="4"/>
      <c r="ACK92" s="4"/>
      <c r="ACL92" s="4"/>
      <c r="ACM92" s="4"/>
      <c r="ACN92" s="4"/>
      <c r="ACO92" s="4"/>
      <c r="ACP92" s="4"/>
      <c r="ACQ92" s="4"/>
      <c r="ACR92" s="4"/>
      <c r="ACS92" s="4"/>
      <c r="ACT92" s="4"/>
      <c r="ACU92" s="4"/>
      <c r="ACV92" s="4"/>
      <c r="ACW92" s="4"/>
      <c r="ACX92" s="4"/>
      <c r="ACY92" s="4"/>
      <c r="ACZ92" s="4"/>
      <c r="ADA92" s="4"/>
      <c r="ADB92" s="4"/>
      <c r="ADC92" s="4"/>
      <c r="ADD92" s="4"/>
      <c r="ADE92" s="4"/>
      <c r="ADF92" s="4"/>
      <c r="ADG92" s="4"/>
      <c r="ADH92" s="4"/>
      <c r="ADI92" s="4"/>
      <c r="ADJ92" s="4"/>
      <c r="ADK92" s="4"/>
      <c r="ADL92" s="4"/>
      <c r="ADM92" s="4"/>
      <c r="ADN92" s="4"/>
      <c r="ADO92" s="4"/>
      <c r="ADP92" s="4"/>
      <c r="ADQ92" s="4"/>
      <c r="ADR92" s="4"/>
      <c r="ADS92" s="4"/>
      <c r="ADT92" s="4"/>
      <c r="ADU92" s="4"/>
      <c r="ADV92" s="4"/>
      <c r="ADW92" s="4"/>
      <c r="ADX92" s="4"/>
      <c r="ADY92" s="4"/>
      <c r="ADZ92" s="4"/>
      <c r="AEA92" s="4"/>
      <c r="AEB92" s="4"/>
      <c r="AEC92" s="4"/>
      <c r="AED92" s="4"/>
      <c r="AEE92" s="4"/>
      <c r="AEF92" s="4"/>
      <c r="AEG92" s="4"/>
      <c r="AEH92" s="4"/>
      <c r="AEI92" s="4"/>
      <c r="AEJ92" s="4"/>
      <c r="AEK92" s="4"/>
      <c r="AEL92" s="4"/>
      <c r="AEM92" s="4"/>
      <c r="AEN92" s="4"/>
      <c r="AEO92" s="4"/>
      <c r="AEP92" s="4"/>
      <c r="AEQ92" s="4"/>
      <c r="AER92" s="4"/>
      <c r="AES92" s="4"/>
      <c r="AET92" s="4"/>
      <c r="AEU92" s="4"/>
      <c r="AEV92" s="4"/>
      <c r="AEW92" s="4"/>
      <c r="AEX92" s="4"/>
      <c r="AEY92" s="4"/>
      <c r="AEZ92" s="4"/>
      <c r="AFA92" s="4"/>
      <c r="AFB92" s="4"/>
      <c r="AFC92" s="4"/>
      <c r="AFD92" s="4"/>
      <c r="AFE92" s="4"/>
      <c r="AFF92" s="4"/>
      <c r="AFG92" s="4"/>
      <c r="AFH92" s="4"/>
      <c r="AFI92" s="4"/>
      <c r="AFJ92" s="4"/>
      <c r="AFK92" s="4"/>
      <c r="AFL92" s="4"/>
      <c r="AFM92" s="4"/>
      <c r="AFN92" s="4"/>
      <c r="AFO92" s="4"/>
      <c r="AFP92" s="4"/>
      <c r="AFQ92" s="4"/>
      <c r="AFR92" s="4"/>
      <c r="AFS92" s="4"/>
      <c r="AFT92" s="4"/>
      <c r="AFU92" s="4"/>
      <c r="AFV92" s="4"/>
      <c r="AFW92" s="4"/>
      <c r="AFX92" s="4"/>
      <c r="AFY92" s="4"/>
      <c r="AFZ92" s="4"/>
      <c r="AGA92" s="4"/>
      <c r="AGB92" s="4"/>
      <c r="AGC92" s="4"/>
      <c r="AGD92" s="4"/>
      <c r="AGE92" s="4"/>
      <c r="AGF92" s="4"/>
      <c r="AGG92" s="4"/>
      <c r="AGH92" s="4"/>
      <c r="AGI92" s="4"/>
      <c r="AGJ92" s="4"/>
      <c r="AGK92" s="4"/>
      <c r="AGL92" s="4"/>
      <c r="AGM92" s="4"/>
      <c r="AGN92" s="4"/>
      <c r="AGO92" s="4"/>
      <c r="AGP92" s="4"/>
      <c r="AGQ92" s="4"/>
      <c r="AGR92" s="4"/>
      <c r="AGS92" s="4"/>
      <c r="AGT92" s="4"/>
      <c r="AGU92" s="4"/>
      <c r="AGV92" s="4"/>
      <c r="AGW92" s="4"/>
      <c r="AGX92" s="4"/>
      <c r="AGY92" s="4"/>
      <c r="AGZ92" s="4"/>
      <c r="AHA92" s="4"/>
      <c r="AHB92" s="4"/>
      <c r="AHC92" s="4"/>
      <c r="AHD92" s="4"/>
      <c r="AHE92" s="4"/>
      <c r="AHF92" s="4"/>
      <c r="AHG92" s="4"/>
      <c r="AHH92" s="4"/>
      <c r="AHI92" s="4"/>
      <c r="AHJ92" s="4"/>
      <c r="AHK92" s="4"/>
      <c r="AHL92" s="4"/>
      <c r="AHM92" s="4"/>
      <c r="AHN92" s="4"/>
      <c r="AHO92" s="4"/>
      <c r="AHP92" s="4"/>
      <c r="AHQ92" s="4"/>
      <c r="AHR92" s="4"/>
      <c r="AHS92" s="4"/>
      <c r="AHT92" s="4"/>
      <c r="AHU92" s="4"/>
      <c r="AHV92" s="4"/>
      <c r="AHW92" s="4"/>
      <c r="AHX92" s="4"/>
      <c r="AHY92" s="4"/>
      <c r="AHZ92" s="4"/>
      <c r="AIA92" s="4"/>
      <c r="AIB92" s="4"/>
      <c r="AIC92" s="4"/>
      <c r="AID92" s="4"/>
      <c r="AIE92" s="4"/>
      <c r="AIF92" s="4"/>
      <c r="AIG92" s="4"/>
      <c r="AIH92" s="4"/>
      <c r="AII92" s="4"/>
      <c r="AIJ92" s="4"/>
      <c r="AIK92" s="4"/>
      <c r="AIL92" s="4"/>
      <c r="AIM92" s="4"/>
      <c r="AIN92" s="4"/>
      <c r="AIO92" s="4"/>
      <c r="AIP92" s="4"/>
      <c r="AIQ92" s="4"/>
      <c r="AIR92" s="4"/>
      <c r="AIS92" s="4"/>
      <c r="AIT92" s="4"/>
      <c r="AIU92" s="4"/>
      <c r="AIV92" s="4"/>
      <c r="AIW92" s="4"/>
      <c r="AIX92" s="4"/>
      <c r="AIY92" s="4"/>
      <c r="AIZ92" s="4"/>
      <c r="AJA92" s="4"/>
      <c r="AJB92" s="4"/>
      <c r="AJC92" s="4"/>
      <c r="AJD92" s="4"/>
      <c r="AJE92" s="4"/>
      <c r="AJF92" s="4"/>
      <c r="AJG92" s="4"/>
      <c r="AJH92" s="4"/>
      <c r="AJI92" s="4"/>
      <c r="AJJ92" s="4"/>
      <c r="AJK92" s="4"/>
      <c r="AJL92" s="4"/>
      <c r="AJM92" s="4"/>
      <c r="AJN92" s="4"/>
      <c r="AJO92" s="4"/>
      <c r="AJP92" s="4"/>
      <c r="AJQ92" s="4"/>
      <c r="AJR92" s="4"/>
      <c r="AJS92" s="4"/>
      <c r="AJT92" s="4"/>
      <c r="AJU92" s="4"/>
      <c r="AJV92" s="4"/>
      <c r="AJW92" s="4"/>
      <c r="AJX92" s="4"/>
      <c r="AJY92" s="4"/>
      <c r="AJZ92" s="4"/>
      <c r="AKA92" s="4"/>
      <c r="AKB92" s="4"/>
      <c r="AKC92" s="4"/>
      <c r="AKD92" s="4"/>
      <c r="AKE92" s="4"/>
      <c r="AKF92" s="4"/>
      <c r="AKG92" s="4"/>
      <c r="AKH92" s="4"/>
      <c r="AKI92" s="4"/>
      <c r="AKJ92" s="4"/>
      <c r="AKK92" s="4"/>
      <c r="AKL92" s="4"/>
      <c r="AKM92" s="4"/>
      <c r="AKN92" s="4"/>
      <c r="AKO92" s="4"/>
      <c r="AKP92" s="4"/>
      <c r="AKQ92" s="4"/>
      <c r="AKR92" s="4"/>
      <c r="AKS92" s="4"/>
      <c r="AKT92" s="4"/>
      <c r="AKU92" s="4"/>
      <c r="AKV92" s="4"/>
      <c r="AKW92" s="4"/>
      <c r="AKX92" s="4"/>
      <c r="AKY92" s="4"/>
      <c r="AKZ92" s="4"/>
      <c r="ALA92" s="4"/>
      <c r="ALB92" s="4"/>
      <c r="ALC92" s="4"/>
      <c r="ALD92" s="4"/>
      <c r="ALE92" s="4"/>
      <c r="ALF92" s="4"/>
      <c r="ALG92" s="4"/>
      <c r="ALH92" s="4"/>
      <c r="ALI92" s="4"/>
      <c r="ALJ92" s="4"/>
      <c r="ALK92" s="4"/>
      <c r="ALL92" s="4"/>
      <c r="ALM92" s="4"/>
      <c r="ALN92" s="4"/>
      <c r="ALO92" s="4"/>
      <c r="ALP92" s="4"/>
      <c r="ALQ92" s="4"/>
      <c r="ALR92" s="4"/>
      <c r="ALS92" s="4"/>
      <c r="ALT92" s="4"/>
      <c r="ALU92" s="4"/>
      <c r="ALV92" s="4"/>
      <c r="ALW92" s="4"/>
      <c r="ALX92" s="4"/>
      <c r="ALY92" s="4"/>
      <c r="ALZ92" s="4"/>
      <c r="AMA92" s="4"/>
      <c r="AMB92" s="4"/>
      <c r="AMC92" s="4"/>
      <c r="AMD92" s="4"/>
      <c r="AME92" s="4"/>
      <c r="AMF92" s="4"/>
      <c r="AMG92" s="4"/>
      <c r="AMH92" s="4"/>
      <c r="AMI92" s="4"/>
      <c r="AMJ92" s="4"/>
      <c r="AMK92" s="4"/>
      <c r="AML92" s="4"/>
      <c r="AMM92" s="4"/>
      <c r="AMN92" s="4"/>
      <c r="AMO92" s="4"/>
      <c r="AMP92" s="4"/>
      <c r="AMQ92" s="4"/>
      <c r="AMR92" s="4"/>
      <c r="AMS92" s="4"/>
      <c r="AMT92" s="4"/>
      <c r="AMU92" s="4"/>
      <c r="AMV92" s="4"/>
      <c r="AMW92" s="4"/>
      <c r="AMX92" s="4"/>
      <c r="AMY92" s="4"/>
      <c r="AMZ92" s="4"/>
      <c r="ANA92" s="4"/>
      <c r="ANB92" s="4"/>
      <c r="ANC92" s="4"/>
      <c r="AND92" s="4"/>
      <c r="ANE92" s="4"/>
      <c r="ANF92" s="4"/>
      <c r="ANG92" s="4"/>
      <c r="ANH92" s="4"/>
      <c r="ANI92" s="4"/>
      <c r="ANJ92" s="4"/>
      <c r="ANK92" s="4"/>
      <c r="ANL92" s="4"/>
      <c r="ANM92" s="4"/>
      <c r="ANN92" s="4"/>
      <c r="ANO92" s="4"/>
      <c r="ANP92" s="4"/>
      <c r="ANQ92" s="4"/>
      <c r="ANR92" s="4"/>
      <c r="ANS92" s="4"/>
      <c r="ANT92" s="4"/>
      <c r="ANU92" s="4"/>
      <c r="ANV92" s="4"/>
      <c r="ANW92" s="4"/>
      <c r="ANX92" s="4"/>
      <c r="ANY92" s="4"/>
      <c r="ANZ92" s="4"/>
      <c r="AOA92" s="4"/>
      <c r="AOB92" s="4"/>
      <c r="AOC92" s="4"/>
      <c r="AOD92" s="4"/>
      <c r="AOE92" s="4"/>
      <c r="AOF92" s="4"/>
      <c r="AOG92" s="4"/>
      <c r="AOH92" s="4"/>
      <c r="AOI92" s="4"/>
      <c r="AOJ92" s="4"/>
      <c r="AOK92" s="4"/>
      <c r="AOL92" s="4"/>
      <c r="AOM92" s="4"/>
      <c r="AON92" s="4"/>
      <c r="AOO92" s="4"/>
      <c r="AOP92" s="4"/>
      <c r="AOQ92" s="4"/>
      <c r="AOR92" s="4"/>
      <c r="AOS92" s="4"/>
      <c r="AOT92" s="4"/>
      <c r="AOU92" s="4"/>
      <c r="AOV92" s="4"/>
      <c r="AOW92" s="4"/>
      <c r="AOX92" s="4"/>
      <c r="AOY92" s="4"/>
      <c r="AOZ92" s="4"/>
      <c r="APA92" s="4"/>
      <c r="APB92" s="4"/>
      <c r="APC92" s="4"/>
      <c r="APD92" s="4"/>
      <c r="APE92" s="4"/>
      <c r="APF92" s="4"/>
      <c r="APG92" s="4"/>
      <c r="APH92" s="4"/>
      <c r="API92" s="4"/>
      <c r="APJ92" s="4"/>
      <c r="APK92" s="4"/>
      <c r="APL92" s="4"/>
      <c r="APM92" s="4"/>
      <c r="APN92" s="4"/>
      <c r="APO92" s="4"/>
      <c r="APP92" s="4"/>
      <c r="APQ92" s="4"/>
      <c r="APR92" s="4"/>
      <c r="APS92" s="4"/>
      <c r="APT92" s="4"/>
      <c r="APU92" s="4"/>
      <c r="APV92" s="4"/>
      <c r="APW92" s="4"/>
      <c r="APX92" s="4"/>
      <c r="APY92" s="4"/>
      <c r="APZ92" s="4"/>
      <c r="AQA92" s="4"/>
      <c r="AQB92" s="4"/>
      <c r="AQC92" s="4"/>
      <c r="AQD92" s="4"/>
      <c r="AQE92" s="4"/>
      <c r="AQF92" s="4"/>
      <c r="AQG92" s="4"/>
      <c r="AQH92" s="4"/>
      <c r="AQI92" s="4"/>
      <c r="AQJ92" s="4"/>
      <c r="AQK92" s="4"/>
      <c r="AQL92" s="4"/>
      <c r="AQM92" s="4"/>
      <c r="AQN92" s="4"/>
      <c r="AQO92" s="4"/>
      <c r="AQP92" s="4"/>
      <c r="AQQ92" s="4"/>
      <c r="AQR92" s="4"/>
      <c r="AQS92" s="4"/>
      <c r="AQT92" s="4"/>
      <c r="AQU92" s="4"/>
      <c r="AQV92" s="4"/>
      <c r="AQW92" s="4"/>
      <c r="AQX92" s="4"/>
      <c r="AQY92" s="4"/>
      <c r="AQZ92" s="4"/>
      <c r="ARA92" s="4"/>
      <c r="ARB92" s="4"/>
      <c r="ARC92" s="4"/>
      <c r="ARD92" s="4"/>
      <c r="ARE92" s="4"/>
      <c r="ARF92" s="4"/>
      <c r="ARG92" s="4"/>
      <c r="ARH92" s="4"/>
      <c r="ARI92" s="4"/>
      <c r="ARJ92" s="4"/>
      <c r="ARK92" s="4"/>
      <c r="ARL92" s="4"/>
      <c r="ARM92" s="4"/>
      <c r="ARN92" s="4"/>
      <c r="ARO92" s="4"/>
      <c r="ARP92" s="4"/>
      <c r="ARQ92" s="4"/>
      <c r="ARR92" s="4"/>
      <c r="ARS92" s="4"/>
      <c r="ART92" s="4"/>
      <c r="ARU92" s="4"/>
      <c r="ARV92" s="4"/>
      <c r="ARW92" s="4"/>
      <c r="ARX92" s="4"/>
      <c r="ARY92" s="4"/>
      <c r="ARZ92" s="4"/>
      <c r="ASA92" s="4"/>
      <c r="ASB92" s="4"/>
      <c r="ASC92" s="4"/>
      <c r="ASD92" s="4"/>
      <c r="ASE92" s="4"/>
      <c r="ASF92" s="4"/>
      <c r="ASG92" s="4"/>
      <c r="ASH92" s="4"/>
      <c r="ASI92" s="4"/>
      <c r="ASJ92" s="4"/>
      <c r="ASK92" s="4"/>
      <c r="ASL92" s="4"/>
      <c r="ASM92" s="4"/>
      <c r="ASN92" s="4"/>
      <c r="ASO92" s="4"/>
      <c r="ASP92" s="4"/>
      <c r="ASQ92" s="4"/>
      <c r="ASR92" s="4"/>
      <c r="ASS92" s="4"/>
      <c r="AST92" s="4"/>
      <c r="ASU92" s="4"/>
      <c r="ASV92" s="4"/>
      <c r="ASW92" s="4"/>
      <c r="ASX92" s="4"/>
      <c r="ASY92" s="4"/>
      <c r="ASZ92" s="4"/>
      <c r="ATA92" s="4"/>
      <c r="ATB92" s="4"/>
      <c r="ATC92" s="4"/>
      <c r="ATD92" s="4"/>
      <c r="ATE92" s="4"/>
      <c r="ATF92" s="4"/>
      <c r="ATG92" s="4"/>
      <c r="ATH92" s="4"/>
      <c r="ATI92" s="4"/>
      <c r="ATJ92" s="4"/>
      <c r="ATK92" s="4"/>
      <c r="ATL92" s="4"/>
      <c r="ATM92" s="4"/>
      <c r="ATN92" s="4"/>
      <c r="ATO92" s="4"/>
      <c r="ATP92" s="4"/>
      <c r="ATQ92" s="4"/>
      <c r="ATR92" s="4"/>
      <c r="ATS92" s="4"/>
      <c r="ATT92" s="4"/>
      <c r="ATU92" s="4"/>
      <c r="ATV92" s="4"/>
      <c r="ATW92" s="4"/>
      <c r="ATX92" s="4"/>
      <c r="ATY92" s="4"/>
      <c r="ATZ92" s="4"/>
      <c r="AUA92" s="4"/>
      <c r="AUB92" s="4"/>
      <c r="AUC92" s="4"/>
      <c r="AUD92" s="4"/>
      <c r="AUE92" s="4"/>
      <c r="AUF92" s="4"/>
      <c r="AUG92" s="4"/>
      <c r="AUH92" s="4"/>
      <c r="AUI92" s="4"/>
      <c r="AUJ92" s="4"/>
      <c r="AUK92" s="4"/>
      <c r="AUL92" s="4"/>
      <c r="AUM92" s="4"/>
      <c r="AUN92" s="4"/>
      <c r="AUO92" s="4"/>
      <c r="AUP92" s="4"/>
      <c r="AUQ92" s="4"/>
      <c r="AUR92" s="4"/>
      <c r="AUS92" s="4"/>
      <c r="AUT92" s="4"/>
      <c r="AUU92" s="4"/>
      <c r="AUV92" s="4"/>
      <c r="AUW92" s="4"/>
      <c r="AUX92" s="4"/>
      <c r="AUY92" s="4"/>
      <c r="AUZ92" s="4"/>
      <c r="AVA92" s="4"/>
      <c r="AVB92" s="4"/>
      <c r="AVC92" s="4"/>
      <c r="AVD92" s="4"/>
      <c r="AVE92" s="4"/>
      <c r="AVF92" s="4"/>
      <c r="AVG92" s="4"/>
      <c r="AVH92" s="4"/>
      <c r="AVI92" s="4"/>
      <c r="AVJ92" s="4"/>
      <c r="AVK92" s="4"/>
      <c r="AVL92" s="4"/>
      <c r="AVM92" s="4"/>
      <c r="AVN92" s="4"/>
      <c r="AVO92" s="4"/>
      <c r="AVP92" s="4"/>
      <c r="AVQ92" s="4"/>
      <c r="AVR92" s="4"/>
      <c r="AVS92" s="4"/>
      <c r="AVT92" s="4"/>
      <c r="AVU92" s="4"/>
      <c r="AVV92" s="4"/>
      <c r="AVW92" s="4"/>
      <c r="AVX92" s="4"/>
      <c r="AVY92" s="4"/>
      <c r="AVZ92" s="4"/>
      <c r="AWA92" s="4"/>
      <c r="AWB92" s="4"/>
      <c r="AWC92" s="4"/>
      <c r="AWD92" s="4"/>
      <c r="AWE92" s="4"/>
      <c r="AWF92" s="4"/>
      <c r="AWG92" s="4"/>
      <c r="AWH92" s="4"/>
      <c r="AWI92" s="4"/>
      <c r="AWJ92" s="4"/>
      <c r="AWK92" s="4"/>
      <c r="AWL92" s="4"/>
      <c r="AWM92" s="4"/>
      <c r="AWN92" s="4"/>
      <c r="AWO92" s="4"/>
      <c r="AWP92" s="4"/>
      <c r="AWQ92" s="4"/>
      <c r="AWR92" s="4"/>
      <c r="AWS92" s="4"/>
      <c r="AWT92" s="4"/>
      <c r="AWU92" s="4"/>
      <c r="AWV92" s="4"/>
      <c r="AWW92" s="4"/>
      <c r="AWX92" s="4"/>
      <c r="AWY92" s="4"/>
      <c r="AWZ92" s="4"/>
      <c r="AXA92" s="4"/>
      <c r="AXB92" s="4"/>
      <c r="AXC92" s="4"/>
      <c r="AXD92" s="4"/>
      <c r="AXE92" s="4"/>
      <c r="AXF92" s="4"/>
      <c r="AXG92" s="4"/>
      <c r="AXH92" s="4"/>
      <c r="AXI92" s="4"/>
      <c r="AXJ92" s="4"/>
      <c r="AXK92" s="4"/>
      <c r="AXL92" s="4"/>
      <c r="AXM92" s="4"/>
      <c r="AXN92" s="4"/>
      <c r="AXO92" s="4"/>
      <c r="AXP92" s="4"/>
      <c r="AXQ92" s="4"/>
      <c r="AXR92" s="4"/>
      <c r="AXS92" s="4"/>
      <c r="AXT92" s="4"/>
      <c r="AXU92" s="4"/>
      <c r="AXV92" s="4"/>
      <c r="AXW92" s="4"/>
      <c r="AXX92" s="4"/>
      <c r="AXY92" s="4"/>
      <c r="AXZ92" s="4"/>
      <c r="AYA92" s="4"/>
      <c r="AYB92" s="4"/>
      <c r="AYC92" s="4"/>
      <c r="AYD92" s="4"/>
      <c r="AYE92" s="4"/>
      <c r="AYF92" s="4"/>
      <c r="AYG92" s="4"/>
      <c r="AYH92" s="4"/>
      <c r="AYI92" s="4"/>
      <c r="AYJ92" s="4"/>
      <c r="AYK92" s="4"/>
      <c r="AYL92" s="4"/>
      <c r="AYM92" s="4"/>
      <c r="AYN92" s="4"/>
      <c r="AYO92" s="4"/>
      <c r="AYP92" s="4"/>
      <c r="AYQ92" s="4"/>
      <c r="AYR92" s="4"/>
      <c r="AYS92" s="4"/>
      <c r="AYT92" s="4"/>
      <c r="AYU92" s="4"/>
      <c r="AYV92" s="4"/>
      <c r="AYW92" s="4"/>
      <c r="AYX92" s="4"/>
      <c r="AYY92" s="4"/>
      <c r="AYZ92" s="4"/>
      <c r="AZA92" s="4"/>
      <c r="AZB92" s="4"/>
      <c r="AZC92" s="4"/>
      <c r="AZD92" s="4"/>
      <c r="AZE92" s="4"/>
      <c r="AZF92" s="4"/>
      <c r="AZG92" s="4"/>
      <c r="AZH92" s="4"/>
      <c r="AZI92" s="4"/>
      <c r="AZJ92" s="4"/>
      <c r="AZK92" s="4"/>
      <c r="AZL92" s="4"/>
      <c r="AZM92" s="4"/>
      <c r="AZN92" s="4"/>
      <c r="AZO92" s="4"/>
      <c r="AZP92" s="4"/>
      <c r="AZQ92" s="4"/>
      <c r="AZR92" s="4"/>
      <c r="AZS92" s="4"/>
      <c r="AZT92" s="4"/>
      <c r="AZU92" s="4"/>
      <c r="AZV92" s="4"/>
      <c r="AZW92" s="4"/>
      <c r="AZX92" s="4"/>
      <c r="AZY92" s="4"/>
      <c r="AZZ92" s="4"/>
      <c r="BAA92" s="4"/>
      <c r="BAB92" s="4"/>
      <c r="BAC92" s="4"/>
      <c r="BAD92" s="4"/>
      <c r="BAE92" s="4"/>
      <c r="BAF92" s="4"/>
      <c r="BAG92" s="4"/>
      <c r="BAH92" s="4"/>
      <c r="BAI92" s="4"/>
      <c r="BAJ92" s="4"/>
      <c r="BAK92" s="4"/>
      <c r="BAL92" s="4"/>
      <c r="BAM92" s="4"/>
      <c r="BAN92" s="4"/>
      <c r="BAO92" s="4"/>
      <c r="BAP92" s="4"/>
      <c r="BAQ92" s="4"/>
      <c r="BAR92" s="4"/>
      <c r="BAS92" s="4"/>
      <c r="BAT92" s="4"/>
      <c r="BAU92" s="4"/>
      <c r="BAV92" s="4"/>
      <c r="BAW92" s="4"/>
      <c r="BAX92" s="4"/>
      <c r="BAY92" s="4"/>
      <c r="BAZ92" s="4"/>
      <c r="BBA92" s="4"/>
      <c r="BBB92" s="4"/>
      <c r="BBC92" s="4"/>
      <c r="BBD92" s="4"/>
      <c r="BBE92" s="4"/>
      <c r="BBF92" s="4"/>
      <c r="BBG92" s="4"/>
      <c r="BBH92" s="4"/>
      <c r="BBI92" s="4"/>
      <c r="BBJ92" s="4"/>
      <c r="BBK92" s="4"/>
      <c r="BBL92" s="4"/>
      <c r="BBM92" s="4"/>
      <c r="BBN92" s="4"/>
      <c r="BBO92" s="4"/>
      <c r="BBP92" s="4"/>
      <c r="BBQ92" s="4"/>
      <c r="BBR92" s="4"/>
      <c r="BBS92" s="4"/>
      <c r="BBT92" s="4"/>
      <c r="BBU92" s="4"/>
      <c r="BBV92" s="4"/>
      <c r="BBW92" s="4"/>
      <c r="BBX92" s="4"/>
      <c r="BBY92" s="4"/>
      <c r="BBZ92" s="4"/>
      <c r="BCA92" s="4"/>
      <c r="BCB92" s="4"/>
      <c r="BCC92" s="4"/>
      <c r="BCD92" s="4"/>
      <c r="BCE92" s="4"/>
      <c r="BCF92" s="4"/>
      <c r="BCG92" s="4"/>
      <c r="BCH92" s="4"/>
      <c r="BCI92" s="4"/>
      <c r="BCJ92" s="4"/>
      <c r="BCK92" s="4"/>
      <c r="BCL92" s="4"/>
      <c r="BCM92" s="4"/>
      <c r="BCN92" s="4"/>
      <c r="BCO92" s="4"/>
      <c r="BCP92" s="4"/>
      <c r="BCQ92" s="4"/>
      <c r="BCR92" s="4"/>
      <c r="BCS92" s="4"/>
      <c r="BCT92" s="4"/>
      <c r="BCU92" s="4"/>
      <c r="BCV92" s="4"/>
      <c r="BCW92" s="4"/>
      <c r="BCX92" s="4"/>
      <c r="BCY92" s="4"/>
      <c r="BCZ92" s="4"/>
      <c r="BDA92" s="4"/>
      <c r="BDB92" s="4"/>
      <c r="BDC92" s="4"/>
      <c r="BDD92" s="4"/>
      <c r="BDE92" s="4"/>
      <c r="BDF92" s="4"/>
      <c r="BDG92" s="4"/>
      <c r="BDH92" s="4"/>
      <c r="BDI92" s="4"/>
      <c r="BDJ92" s="4"/>
      <c r="BDK92" s="4"/>
      <c r="BDL92" s="4"/>
      <c r="BDM92" s="4"/>
      <c r="BDN92" s="4"/>
      <c r="BDO92" s="4"/>
      <c r="BDP92" s="4"/>
      <c r="BDQ92" s="4"/>
      <c r="BDR92" s="4"/>
      <c r="BDS92" s="4"/>
      <c r="BDT92" s="4"/>
      <c r="BDU92" s="4"/>
      <c r="BDV92" s="4"/>
      <c r="BDW92" s="4"/>
      <c r="BDX92" s="4"/>
      <c r="BDY92" s="4"/>
      <c r="BDZ92" s="4"/>
      <c r="BEA92" s="4"/>
      <c r="BEB92" s="4"/>
      <c r="BEC92" s="4"/>
      <c r="BED92" s="4"/>
      <c r="BEE92" s="4"/>
      <c r="BEF92" s="4"/>
      <c r="BEG92" s="4"/>
      <c r="BEH92" s="4"/>
      <c r="BEI92" s="4"/>
      <c r="BEJ92" s="4"/>
      <c r="BEK92" s="4"/>
      <c r="BEL92" s="4"/>
      <c r="BEM92" s="4"/>
      <c r="BEN92" s="4"/>
      <c r="BEO92" s="4"/>
      <c r="BEP92" s="4"/>
      <c r="BEQ92" s="4"/>
      <c r="BER92" s="4"/>
      <c r="BES92" s="4"/>
      <c r="BET92" s="4"/>
      <c r="BEU92" s="4"/>
      <c r="BEV92" s="4"/>
      <c r="BEW92" s="4"/>
      <c r="BEX92" s="4"/>
      <c r="BEY92" s="4"/>
      <c r="BEZ92" s="4"/>
      <c r="BFA92" s="4"/>
      <c r="BFB92" s="4"/>
      <c r="BFC92" s="4"/>
      <c r="BFD92" s="4"/>
      <c r="BFE92" s="4"/>
      <c r="BFF92" s="4"/>
      <c r="BFG92" s="4"/>
      <c r="BFH92" s="4"/>
      <c r="BFI92" s="4"/>
      <c r="BFJ92" s="4"/>
      <c r="BFK92" s="4"/>
      <c r="BFL92" s="4"/>
      <c r="BFM92" s="4"/>
      <c r="BFN92" s="4"/>
      <c r="BFO92" s="4"/>
      <c r="BFP92" s="4"/>
      <c r="BFQ92" s="4"/>
      <c r="BFR92" s="4"/>
      <c r="BFS92" s="4"/>
      <c r="BFT92" s="4"/>
      <c r="BFU92" s="4"/>
      <c r="BFV92" s="4"/>
      <c r="BFW92" s="4"/>
      <c r="BFX92" s="4"/>
      <c r="BFY92" s="4"/>
      <c r="BFZ92" s="4"/>
      <c r="BGA92" s="4"/>
      <c r="BGB92" s="4"/>
      <c r="BGC92" s="4"/>
      <c r="BGD92" s="4"/>
      <c r="BGE92" s="4"/>
      <c r="BGF92" s="4"/>
      <c r="BGG92" s="4"/>
      <c r="BGH92" s="4"/>
      <c r="BGI92" s="4"/>
      <c r="BGJ92" s="4"/>
      <c r="BGK92" s="4"/>
      <c r="BGL92" s="4"/>
      <c r="BGM92" s="4"/>
      <c r="BGN92" s="4"/>
      <c r="BGO92" s="4"/>
      <c r="BGP92" s="4"/>
      <c r="BGQ92" s="4"/>
      <c r="BGR92" s="4"/>
      <c r="BGS92" s="4"/>
      <c r="BGT92" s="4"/>
      <c r="BGU92" s="4"/>
      <c r="BGV92" s="4"/>
      <c r="BGW92" s="4"/>
      <c r="BGX92" s="4"/>
      <c r="BGY92" s="4"/>
      <c r="BGZ92" s="4"/>
      <c r="BHA92" s="4"/>
      <c r="BHB92" s="4"/>
      <c r="BHC92" s="4"/>
      <c r="BHD92" s="4"/>
      <c r="BHE92" s="4"/>
      <c r="BHF92" s="4"/>
      <c r="BHG92" s="4"/>
      <c r="BHH92" s="4"/>
      <c r="BHI92" s="4"/>
      <c r="BHJ92" s="4"/>
      <c r="BHK92" s="4"/>
      <c r="BHL92" s="4"/>
      <c r="BHM92" s="4"/>
      <c r="BHN92" s="4"/>
      <c r="BHO92" s="4"/>
      <c r="BHP92" s="4"/>
      <c r="BHQ92" s="4"/>
      <c r="BHR92" s="4"/>
      <c r="BHS92" s="4"/>
      <c r="BHT92" s="4"/>
      <c r="BHU92" s="4"/>
      <c r="BHV92" s="4"/>
      <c r="BHW92" s="4"/>
      <c r="BHX92" s="4"/>
      <c r="BHY92" s="4"/>
      <c r="BHZ92" s="4"/>
      <c r="BIA92" s="4"/>
      <c r="BIB92" s="4"/>
      <c r="BIC92" s="4"/>
      <c r="BID92" s="4"/>
      <c r="BIE92" s="4"/>
      <c r="BIF92" s="4"/>
      <c r="BIG92" s="4"/>
      <c r="BIH92" s="4"/>
      <c r="BII92" s="4"/>
      <c r="BIJ92" s="4"/>
      <c r="BIK92" s="4"/>
      <c r="BIL92" s="4"/>
      <c r="BIM92" s="4"/>
      <c r="BIN92" s="4"/>
      <c r="BIO92" s="4"/>
      <c r="BIP92" s="4"/>
      <c r="BIQ92" s="4"/>
      <c r="BIR92" s="4"/>
      <c r="BIS92" s="4"/>
      <c r="BIT92" s="4"/>
      <c r="BIU92" s="4"/>
      <c r="BIV92" s="4"/>
      <c r="BIW92" s="4"/>
      <c r="BIX92" s="4"/>
      <c r="BIY92" s="4"/>
      <c r="BIZ92" s="4"/>
      <c r="BJA92" s="4"/>
      <c r="BJB92" s="4"/>
      <c r="BJC92" s="4"/>
      <c r="BJD92" s="4"/>
      <c r="BJE92" s="4"/>
      <c r="BJF92" s="4"/>
      <c r="BJG92" s="4"/>
      <c r="BJH92" s="4"/>
      <c r="BJI92" s="4"/>
      <c r="BJJ92" s="4"/>
      <c r="BJK92" s="4"/>
      <c r="BJL92" s="4"/>
      <c r="BJM92" s="4"/>
      <c r="BJN92" s="4"/>
      <c r="BJO92" s="4"/>
      <c r="BJP92" s="4"/>
      <c r="BJQ92" s="4"/>
      <c r="BJR92" s="4"/>
      <c r="BJS92" s="4"/>
      <c r="BJT92" s="4"/>
      <c r="BJU92" s="4"/>
      <c r="BJV92" s="4"/>
      <c r="BJW92" s="4"/>
      <c r="BJX92" s="4"/>
      <c r="BJY92" s="4"/>
      <c r="BJZ92" s="4"/>
      <c r="BKA92" s="4"/>
      <c r="BKB92" s="4"/>
      <c r="BKC92" s="4"/>
      <c r="BKD92" s="4"/>
      <c r="BKE92" s="4"/>
      <c r="BKF92" s="4"/>
      <c r="BKG92" s="4"/>
      <c r="BKH92" s="4"/>
      <c r="BKI92" s="4"/>
      <c r="BKJ92" s="4"/>
      <c r="BKK92" s="4"/>
      <c r="BKL92" s="4"/>
      <c r="BKM92" s="4"/>
      <c r="BKN92" s="4"/>
      <c r="BKO92" s="4"/>
      <c r="BKP92" s="4"/>
      <c r="BKQ92" s="4"/>
      <c r="BKR92" s="4"/>
      <c r="BKS92" s="4"/>
      <c r="BKT92" s="4"/>
      <c r="BKU92" s="4"/>
      <c r="BKV92" s="4"/>
      <c r="BKW92" s="4"/>
      <c r="BKX92" s="4"/>
      <c r="BKY92" s="4"/>
      <c r="BKZ92" s="4"/>
      <c r="BLA92" s="4"/>
      <c r="BLB92" s="4"/>
      <c r="BLC92" s="4"/>
      <c r="BLD92" s="4"/>
      <c r="BLE92" s="4"/>
      <c r="BLF92" s="4"/>
      <c r="BLG92" s="4"/>
      <c r="BLH92" s="4"/>
      <c r="BLI92" s="4"/>
      <c r="BLJ92" s="4"/>
      <c r="BLK92" s="4"/>
      <c r="BLL92" s="4"/>
      <c r="BLM92" s="4"/>
      <c r="BLN92" s="4"/>
      <c r="BLO92" s="4"/>
      <c r="BLP92" s="4"/>
      <c r="BLQ92" s="4"/>
      <c r="BLR92" s="4"/>
      <c r="BLS92" s="4"/>
      <c r="BLT92" s="4"/>
      <c r="BLU92" s="4"/>
      <c r="BLV92" s="4"/>
      <c r="BLW92" s="4"/>
      <c r="BLX92" s="4"/>
      <c r="BLY92" s="4"/>
      <c r="BLZ92" s="4"/>
      <c r="BMA92" s="4"/>
      <c r="BMB92" s="4"/>
      <c r="BMC92" s="4"/>
      <c r="BMD92" s="4"/>
      <c r="BME92" s="4"/>
      <c r="BMF92" s="4"/>
      <c r="BMG92" s="4"/>
      <c r="BMH92" s="4"/>
      <c r="BMI92" s="4"/>
      <c r="BMJ92" s="4"/>
      <c r="BMK92" s="4"/>
      <c r="BML92" s="4"/>
      <c r="BMM92" s="4"/>
      <c r="BMN92" s="4"/>
      <c r="BMO92" s="4"/>
      <c r="BMP92" s="4"/>
      <c r="BMQ92" s="4"/>
      <c r="BMR92" s="4"/>
      <c r="BMS92" s="4"/>
      <c r="BMT92" s="4"/>
      <c r="BMU92" s="4"/>
      <c r="BMV92" s="4"/>
      <c r="BMW92" s="4"/>
      <c r="BMX92" s="4"/>
      <c r="BMY92" s="4"/>
      <c r="BMZ92" s="4"/>
      <c r="BNA92" s="4"/>
      <c r="BNB92" s="4"/>
      <c r="BNC92" s="4"/>
      <c r="BND92" s="4"/>
      <c r="BNE92" s="4"/>
      <c r="BNF92" s="4"/>
      <c r="BNG92" s="4"/>
      <c r="BNH92" s="4"/>
      <c r="BNI92" s="4"/>
      <c r="BNJ92" s="4"/>
      <c r="BNK92" s="4"/>
      <c r="BNL92" s="4"/>
      <c r="BNM92" s="4"/>
      <c r="BNN92" s="4"/>
      <c r="BNO92" s="4"/>
      <c r="BNP92" s="4"/>
      <c r="BNQ92" s="4"/>
      <c r="BNR92" s="4"/>
      <c r="BNS92" s="4"/>
      <c r="BNT92" s="4"/>
      <c r="BNU92" s="4"/>
      <c r="BNV92" s="4"/>
      <c r="BNW92" s="4"/>
      <c r="BNX92" s="4"/>
      <c r="BNY92" s="4"/>
      <c r="BNZ92" s="4"/>
      <c r="BOA92" s="4"/>
      <c r="BOB92" s="4"/>
      <c r="BOC92" s="4"/>
      <c r="BOD92" s="4"/>
      <c r="BOE92" s="4"/>
      <c r="BOF92" s="4"/>
      <c r="BOG92" s="4"/>
      <c r="BOH92" s="4"/>
      <c r="BOI92" s="4"/>
      <c r="BOJ92" s="4"/>
      <c r="BOK92" s="4"/>
      <c r="BOL92" s="4"/>
      <c r="BOM92" s="4"/>
      <c r="BON92" s="4"/>
      <c r="BOO92" s="4"/>
      <c r="BOP92" s="4"/>
      <c r="BOQ92" s="4"/>
      <c r="BOR92" s="4"/>
      <c r="BOS92" s="4"/>
      <c r="BOT92" s="4"/>
      <c r="BOU92" s="4"/>
      <c r="BOV92" s="4"/>
      <c r="BOW92" s="4"/>
      <c r="BOX92" s="4"/>
      <c r="BOY92" s="4"/>
      <c r="BOZ92" s="4"/>
      <c r="BPA92" s="4"/>
      <c r="BPB92" s="4"/>
      <c r="BPC92" s="4"/>
      <c r="BPD92" s="4"/>
      <c r="BPE92" s="4"/>
      <c r="BPF92" s="4"/>
      <c r="BPG92" s="4"/>
      <c r="BPH92" s="4"/>
      <c r="BPI92" s="4"/>
      <c r="BPJ92" s="4"/>
      <c r="BPK92" s="4"/>
      <c r="BPL92" s="4"/>
      <c r="BPM92" s="4"/>
      <c r="BPN92" s="4"/>
      <c r="BPO92" s="4"/>
      <c r="BPP92" s="4"/>
      <c r="BPQ92" s="4"/>
      <c r="BPR92" s="4"/>
      <c r="BPS92" s="4"/>
      <c r="BPT92" s="4"/>
      <c r="BPU92" s="4"/>
      <c r="BPV92" s="4"/>
      <c r="BPW92" s="4"/>
      <c r="BPX92" s="4"/>
      <c r="BPY92" s="4"/>
      <c r="BPZ92" s="4"/>
      <c r="BQA92" s="4"/>
      <c r="BQB92" s="4"/>
      <c r="BQC92" s="4"/>
      <c r="BQD92" s="4"/>
      <c r="BQE92" s="4"/>
      <c r="BQF92" s="4"/>
      <c r="BQG92" s="4"/>
      <c r="BQH92" s="4"/>
      <c r="BQI92" s="4"/>
      <c r="BQJ92" s="4"/>
      <c r="BQK92" s="4"/>
      <c r="BQL92" s="4"/>
      <c r="BQM92" s="4"/>
      <c r="BQN92" s="4"/>
      <c r="BQO92" s="4"/>
      <c r="BQP92" s="4"/>
      <c r="BQQ92" s="4"/>
      <c r="BQR92" s="4"/>
      <c r="BQS92" s="4"/>
      <c r="BQT92" s="4"/>
      <c r="BQU92" s="4"/>
      <c r="BQV92" s="4"/>
      <c r="BQW92" s="4"/>
      <c r="BQX92" s="4"/>
      <c r="BQY92" s="4"/>
      <c r="BQZ92" s="4"/>
      <c r="BRA92" s="4"/>
      <c r="BRB92" s="4"/>
      <c r="BRC92" s="4"/>
      <c r="BRD92" s="4"/>
      <c r="BRE92" s="4"/>
      <c r="BRF92" s="4"/>
      <c r="BRG92" s="4"/>
      <c r="BRH92" s="4"/>
      <c r="BRI92" s="4"/>
      <c r="BRJ92" s="4"/>
      <c r="BRK92" s="4"/>
      <c r="BRL92" s="4"/>
      <c r="BRM92" s="4"/>
      <c r="BRN92" s="4"/>
      <c r="BRO92" s="4"/>
      <c r="BRP92" s="4"/>
      <c r="BRQ92" s="4"/>
      <c r="BRR92" s="4"/>
      <c r="BRS92" s="4"/>
      <c r="BRT92" s="4"/>
      <c r="BRU92" s="4"/>
      <c r="BRV92" s="4"/>
      <c r="BRW92" s="4"/>
      <c r="BRX92" s="4"/>
      <c r="BRY92" s="4"/>
      <c r="BRZ92" s="4"/>
      <c r="BSA92" s="4"/>
      <c r="BSB92" s="4"/>
      <c r="BSC92" s="4"/>
      <c r="BSD92" s="4"/>
      <c r="BSE92" s="4"/>
      <c r="BSF92" s="4"/>
      <c r="BSG92" s="4"/>
      <c r="BSH92" s="4"/>
      <c r="BSI92" s="4"/>
      <c r="BSJ92" s="4"/>
      <c r="BSK92" s="4"/>
      <c r="BSL92" s="4"/>
      <c r="BSM92" s="4"/>
      <c r="BSN92" s="4"/>
      <c r="BSO92" s="4"/>
      <c r="BSP92" s="4"/>
      <c r="BSQ92" s="4"/>
      <c r="BSR92" s="4"/>
      <c r="BSS92" s="4"/>
      <c r="BST92" s="4"/>
      <c r="BSU92" s="4"/>
      <c r="BSV92" s="4"/>
      <c r="BSW92" s="4"/>
      <c r="BSX92" s="4"/>
      <c r="BSY92" s="4"/>
      <c r="BSZ92" s="4"/>
      <c r="BTA92" s="4"/>
      <c r="BTB92" s="4"/>
      <c r="BTC92" s="4"/>
      <c r="BTD92" s="4"/>
      <c r="BTE92" s="4"/>
      <c r="BTF92" s="4"/>
      <c r="BTG92" s="4"/>
      <c r="BTH92" s="4"/>
      <c r="BTI92" s="4"/>
      <c r="BTJ92" s="4"/>
      <c r="BTK92" s="4"/>
      <c r="BTL92" s="4"/>
      <c r="BTM92" s="4"/>
      <c r="BTN92" s="4"/>
      <c r="BTO92" s="4"/>
      <c r="BTP92" s="4"/>
      <c r="BTQ92" s="4"/>
      <c r="BTR92" s="4"/>
      <c r="BTS92" s="4"/>
      <c r="BTT92" s="4"/>
      <c r="BTU92" s="4"/>
      <c r="BTV92" s="4"/>
      <c r="BTW92" s="4"/>
      <c r="BTX92" s="4"/>
      <c r="BTY92" s="4"/>
      <c r="BTZ92" s="4"/>
      <c r="BUA92" s="4"/>
      <c r="BUB92" s="4"/>
      <c r="BUC92" s="4"/>
      <c r="BUD92" s="4"/>
      <c r="BUE92" s="4"/>
      <c r="BUF92" s="4"/>
      <c r="BUG92" s="4"/>
      <c r="BUH92" s="4"/>
      <c r="BUI92" s="4"/>
      <c r="BUJ92" s="4"/>
      <c r="BUK92" s="4"/>
      <c r="BUL92" s="4"/>
      <c r="BUM92" s="4"/>
      <c r="BUN92" s="4"/>
      <c r="BUO92" s="4"/>
      <c r="BUP92" s="4"/>
      <c r="BUQ92" s="4"/>
      <c r="BUR92" s="4"/>
      <c r="BUS92" s="4"/>
      <c r="BUT92" s="4"/>
      <c r="BUU92" s="4"/>
      <c r="BUV92" s="4"/>
      <c r="BUW92" s="4"/>
      <c r="BUX92" s="4"/>
      <c r="BUY92" s="4"/>
      <c r="BUZ92" s="4"/>
      <c r="BVA92" s="4"/>
      <c r="BVB92" s="4"/>
      <c r="BVC92" s="4"/>
      <c r="BVD92" s="4"/>
      <c r="BVE92" s="4"/>
      <c r="BVF92" s="4"/>
      <c r="BVG92" s="4"/>
      <c r="BVH92" s="4"/>
      <c r="BVI92" s="4"/>
      <c r="BVJ92" s="4"/>
      <c r="BVK92" s="4"/>
      <c r="BVL92" s="4"/>
      <c r="BVM92" s="4"/>
      <c r="BVN92" s="4"/>
      <c r="BVO92" s="4"/>
      <c r="BVP92" s="4"/>
      <c r="BVQ92" s="4"/>
      <c r="BVR92" s="4"/>
      <c r="BVS92" s="4"/>
      <c r="BVT92" s="4"/>
      <c r="BVU92" s="4"/>
      <c r="BVV92" s="4"/>
      <c r="BVW92" s="4"/>
      <c r="BVX92" s="4"/>
      <c r="BVY92" s="4"/>
      <c r="BVZ92" s="4"/>
      <c r="BWA92" s="4"/>
      <c r="BWB92" s="4"/>
      <c r="BWC92" s="4"/>
      <c r="BWD92" s="4"/>
      <c r="BWE92" s="4"/>
      <c r="BWF92" s="4"/>
      <c r="BWG92" s="4"/>
      <c r="BWH92" s="4"/>
      <c r="BWI92" s="4"/>
      <c r="BWJ92" s="4"/>
      <c r="BWK92" s="4"/>
      <c r="BWL92" s="4"/>
      <c r="BWM92" s="4"/>
      <c r="BWN92" s="4"/>
      <c r="BWO92" s="4"/>
      <c r="BWP92" s="4"/>
      <c r="BWQ92" s="4"/>
      <c r="BWR92" s="4"/>
      <c r="BWS92" s="4"/>
      <c r="BWT92" s="4"/>
      <c r="BWU92" s="4"/>
      <c r="BWV92" s="4"/>
      <c r="BWW92" s="4"/>
      <c r="BWX92" s="4"/>
      <c r="BWY92" s="4"/>
      <c r="BWZ92" s="4"/>
      <c r="BXA92" s="4"/>
      <c r="BXB92" s="4"/>
      <c r="BXC92" s="4"/>
      <c r="BXD92" s="4"/>
      <c r="BXE92" s="4"/>
      <c r="BXF92" s="4"/>
      <c r="BXG92" s="4"/>
      <c r="BXH92" s="4"/>
      <c r="BXI92" s="4"/>
      <c r="BXJ92" s="4"/>
      <c r="BXK92" s="4"/>
      <c r="BXL92" s="4"/>
      <c r="BXM92" s="4"/>
      <c r="BXN92" s="4"/>
      <c r="BXO92" s="4"/>
      <c r="BXP92" s="4"/>
      <c r="BXQ92" s="4"/>
      <c r="BXR92" s="4"/>
      <c r="BXS92" s="4"/>
      <c r="BXT92" s="4"/>
      <c r="BXU92" s="4"/>
      <c r="BXV92" s="4"/>
      <c r="BXW92" s="4"/>
      <c r="BXX92" s="4"/>
      <c r="BXY92" s="4"/>
      <c r="BXZ92" s="4"/>
      <c r="BYA92" s="4"/>
      <c r="BYB92" s="4"/>
      <c r="BYC92" s="4"/>
      <c r="BYD92" s="4"/>
      <c r="BYE92" s="4"/>
      <c r="BYF92" s="4"/>
      <c r="BYG92" s="4"/>
      <c r="BYH92" s="4"/>
      <c r="BYI92" s="4"/>
      <c r="BYJ92" s="4"/>
      <c r="BYK92" s="4"/>
      <c r="BYL92" s="4"/>
      <c r="BYM92" s="4"/>
      <c r="BYN92" s="4"/>
      <c r="BYO92" s="4"/>
      <c r="BYP92" s="4"/>
      <c r="BYQ92" s="4"/>
      <c r="BYR92" s="4"/>
      <c r="BYS92" s="4"/>
      <c r="BYT92" s="4"/>
      <c r="BYU92" s="4"/>
      <c r="BYV92" s="4"/>
      <c r="BYW92" s="4"/>
      <c r="BYX92" s="4"/>
      <c r="BYY92" s="4"/>
      <c r="BYZ92" s="4"/>
      <c r="BZA92" s="4"/>
      <c r="BZB92" s="4"/>
      <c r="BZC92" s="4"/>
      <c r="BZD92" s="4"/>
      <c r="BZE92" s="4"/>
      <c r="BZF92" s="4"/>
      <c r="BZG92" s="4"/>
      <c r="BZH92" s="4"/>
      <c r="BZI92" s="4"/>
      <c r="BZJ92" s="4"/>
      <c r="BZK92" s="4"/>
      <c r="BZL92" s="4"/>
      <c r="BZM92" s="4"/>
      <c r="BZN92" s="4"/>
      <c r="BZO92" s="4"/>
      <c r="BZP92" s="4"/>
      <c r="BZQ92" s="4"/>
      <c r="BZR92" s="4"/>
      <c r="BZS92" s="4"/>
      <c r="BZT92" s="4"/>
      <c r="BZU92" s="4"/>
      <c r="BZV92" s="4"/>
      <c r="BZW92" s="4"/>
      <c r="BZX92" s="4"/>
      <c r="BZY92" s="4"/>
      <c r="BZZ92" s="4"/>
      <c r="CAA92" s="4"/>
      <c r="CAB92" s="4"/>
      <c r="CAC92" s="4"/>
      <c r="CAD92" s="4"/>
      <c r="CAE92" s="4"/>
      <c r="CAF92" s="4"/>
      <c r="CAG92" s="4"/>
      <c r="CAH92" s="4"/>
      <c r="CAI92" s="4"/>
      <c r="CAJ92" s="4"/>
      <c r="CAK92" s="4"/>
      <c r="CAL92" s="4"/>
      <c r="CAM92" s="4"/>
      <c r="CAN92" s="4"/>
      <c r="CAO92" s="4"/>
      <c r="CAP92" s="4"/>
      <c r="CAQ92" s="4"/>
      <c r="CAR92" s="4"/>
      <c r="CAS92" s="4"/>
      <c r="CAT92" s="4"/>
      <c r="CAU92" s="4"/>
      <c r="CAV92" s="4"/>
      <c r="CAW92" s="4"/>
      <c r="CAX92" s="4"/>
      <c r="CAY92" s="4"/>
      <c r="CAZ92" s="4"/>
      <c r="CBA92" s="4"/>
      <c r="CBB92" s="4"/>
      <c r="CBC92" s="4"/>
      <c r="CBD92" s="4"/>
      <c r="CBE92" s="4"/>
      <c r="CBF92" s="4"/>
      <c r="CBG92" s="4"/>
      <c r="CBH92" s="4"/>
      <c r="CBI92" s="4"/>
      <c r="CBJ92" s="4"/>
      <c r="CBK92" s="4"/>
      <c r="CBL92" s="4"/>
      <c r="CBM92" s="4"/>
      <c r="CBN92" s="4"/>
      <c r="CBO92" s="4"/>
      <c r="CBP92" s="4"/>
      <c r="CBQ92" s="4"/>
      <c r="CBR92" s="4"/>
      <c r="CBS92" s="4"/>
      <c r="CBT92" s="4"/>
      <c r="CBU92" s="4"/>
      <c r="CBV92" s="4"/>
      <c r="CBW92" s="4"/>
      <c r="CBX92" s="4"/>
      <c r="CBY92" s="4"/>
      <c r="CBZ92" s="4"/>
      <c r="CCA92" s="4"/>
      <c r="CCB92" s="4"/>
      <c r="CCC92" s="4"/>
      <c r="CCD92" s="4"/>
      <c r="CCE92" s="4"/>
      <c r="CCF92" s="4"/>
      <c r="CCG92" s="4"/>
      <c r="CCH92" s="4"/>
      <c r="CCI92" s="4"/>
      <c r="CCJ92" s="4"/>
      <c r="CCK92" s="4"/>
      <c r="CCL92" s="4"/>
      <c r="CCM92" s="4"/>
      <c r="CCN92" s="4"/>
      <c r="CCO92" s="4"/>
      <c r="CCP92" s="4"/>
      <c r="CCQ92" s="4"/>
      <c r="CCR92" s="4"/>
      <c r="CCS92" s="4"/>
      <c r="CCT92" s="4"/>
      <c r="CCU92" s="4"/>
      <c r="CCV92" s="4"/>
      <c r="CCW92" s="4"/>
      <c r="CCX92" s="4"/>
      <c r="CCY92" s="4"/>
      <c r="CCZ92" s="4"/>
      <c r="CDA92" s="4"/>
      <c r="CDB92" s="4"/>
      <c r="CDC92" s="4"/>
      <c r="CDD92" s="4"/>
      <c r="CDE92" s="4"/>
      <c r="CDF92" s="4"/>
      <c r="CDG92" s="4"/>
      <c r="CDH92" s="4"/>
      <c r="CDI92" s="4"/>
      <c r="CDJ92" s="4"/>
      <c r="CDK92" s="4"/>
      <c r="CDL92" s="4"/>
      <c r="CDM92" s="4"/>
      <c r="CDN92" s="4"/>
      <c r="CDO92" s="4"/>
      <c r="CDP92" s="4"/>
      <c r="CDQ92" s="4"/>
      <c r="CDR92" s="4"/>
      <c r="CDS92" s="4"/>
      <c r="CDT92" s="4"/>
      <c r="CDU92" s="4"/>
      <c r="CDV92" s="4"/>
      <c r="CDW92" s="4"/>
      <c r="CDX92" s="4"/>
      <c r="CDY92" s="4"/>
      <c r="CDZ92" s="4"/>
      <c r="CEA92" s="4"/>
      <c r="CEB92" s="4"/>
      <c r="CEC92" s="4"/>
      <c r="CED92" s="4"/>
      <c r="CEE92" s="4"/>
      <c r="CEF92" s="4"/>
      <c r="CEG92" s="4"/>
      <c r="CEH92" s="4"/>
      <c r="CEI92" s="4"/>
      <c r="CEJ92" s="4"/>
      <c r="CEK92" s="4"/>
      <c r="CEL92" s="4"/>
      <c r="CEM92" s="4"/>
      <c r="CEN92" s="4"/>
      <c r="CEO92" s="4"/>
      <c r="CEP92" s="4"/>
      <c r="CEQ92" s="4"/>
      <c r="CER92" s="4"/>
      <c r="CES92" s="4"/>
      <c r="CET92" s="4"/>
      <c r="CEU92" s="4"/>
      <c r="CEV92" s="4"/>
      <c r="CEW92" s="4"/>
      <c r="CEX92" s="4"/>
      <c r="CEY92" s="4"/>
      <c r="CEZ92" s="4"/>
      <c r="CFA92" s="4"/>
      <c r="CFB92" s="4"/>
      <c r="CFC92" s="4"/>
      <c r="CFD92" s="4"/>
      <c r="CFE92" s="4"/>
      <c r="CFF92" s="4"/>
      <c r="CFG92" s="4"/>
      <c r="CFH92" s="4"/>
      <c r="CFI92" s="4"/>
      <c r="CFJ92" s="4"/>
      <c r="CFK92" s="4"/>
      <c r="CFL92" s="4"/>
      <c r="CFM92" s="4"/>
      <c r="CFN92" s="4"/>
      <c r="CFO92" s="4"/>
      <c r="CFP92" s="4"/>
      <c r="CFQ92" s="4"/>
      <c r="CFR92" s="4"/>
      <c r="CFS92" s="4"/>
      <c r="CFT92" s="4"/>
      <c r="CFU92" s="4"/>
      <c r="CFV92" s="4"/>
      <c r="CFW92" s="4"/>
      <c r="CFX92" s="4"/>
      <c r="CFY92" s="4"/>
      <c r="CFZ92" s="4"/>
      <c r="CGA92" s="4"/>
      <c r="CGB92" s="4"/>
      <c r="CGC92" s="4"/>
      <c r="CGD92" s="4"/>
      <c r="CGE92" s="4"/>
      <c r="CGF92" s="4"/>
      <c r="CGG92" s="4"/>
      <c r="CGH92" s="4"/>
      <c r="CGI92" s="4"/>
      <c r="CGJ92" s="4"/>
      <c r="CGK92" s="4"/>
      <c r="CGL92" s="4"/>
      <c r="CGM92" s="4"/>
      <c r="CGN92" s="4"/>
      <c r="CGO92" s="4"/>
      <c r="CGP92" s="4"/>
      <c r="CGQ92" s="4"/>
      <c r="CGR92" s="4"/>
      <c r="CGS92" s="4"/>
      <c r="CGT92" s="4"/>
      <c r="CGU92" s="4"/>
      <c r="CGV92" s="4"/>
      <c r="CGW92" s="4"/>
      <c r="CGX92" s="4"/>
      <c r="CGY92" s="4"/>
      <c r="CGZ92" s="4"/>
      <c r="CHA92" s="4"/>
      <c r="CHB92" s="4"/>
      <c r="CHC92" s="4"/>
      <c r="CHD92" s="4"/>
      <c r="CHE92" s="4"/>
      <c r="CHF92" s="4"/>
      <c r="CHG92" s="4"/>
      <c r="CHH92" s="4"/>
      <c r="CHI92" s="4"/>
      <c r="CHJ92" s="4"/>
      <c r="CHK92" s="4"/>
      <c r="CHL92" s="4"/>
      <c r="CHM92" s="4"/>
      <c r="CHN92" s="4"/>
      <c r="CHO92" s="4"/>
      <c r="CHP92" s="4"/>
      <c r="CHQ92" s="4"/>
      <c r="CHR92" s="4"/>
      <c r="CHS92" s="4"/>
      <c r="CHT92" s="4"/>
      <c r="CHU92" s="4"/>
      <c r="CHV92" s="4"/>
      <c r="CHW92" s="4"/>
      <c r="CHX92" s="4"/>
      <c r="CHY92" s="4"/>
      <c r="CHZ92" s="4"/>
      <c r="CIA92" s="4"/>
      <c r="CIB92" s="4"/>
      <c r="CIC92" s="4"/>
      <c r="CID92" s="4"/>
      <c r="CIE92" s="4"/>
      <c r="CIF92" s="4"/>
      <c r="CIG92" s="4"/>
      <c r="CIH92" s="4"/>
      <c r="CII92" s="4"/>
      <c r="CIJ92" s="4"/>
      <c r="CIK92" s="4"/>
      <c r="CIL92" s="4"/>
      <c r="CIM92" s="4"/>
      <c r="CIN92" s="4"/>
      <c r="CIO92" s="4"/>
      <c r="CIP92" s="4"/>
      <c r="CIQ92" s="4"/>
      <c r="CIR92" s="4"/>
      <c r="CIS92" s="4"/>
      <c r="CIT92" s="4"/>
      <c r="CIU92" s="4"/>
      <c r="CIV92" s="4"/>
      <c r="CIW92" s="4"/>
      <c r="CIX92" s="4"/>
      <c r="CIY92" s="4"/>
      <c r="CIZ92" s="4"/>
      <c r="CJA92" s="4"/>
      <c r="CJB92" s="4"/>
      <c r="CJC92" s="4"/>
      <c r="CJD92" s="4"/>
      <c r="CJE92" s="4"/>
      <c r="CJF92" s="4"/>
      <c r="CJG92" s="4"/>
      <c r="CJH92" s="4"/>
      <c r="CJI92" s="4"/>
      <c r="CJJ92" s="4"/>
      <c r="CJK92" s="4"/>
      <c r="CJL92" s="4"/>
      <c r="CJM92" s="4"/>
      <c r="CJN92" s="4"/>
      <c r="CJO92" s="4"/>
      <c r="CJP92" s="4"/>
      <c r="CJQ92" s="4"/>
      <c r="CJR92" s="4"/>
      <c r="CJS92" s="4"/>
      <c r="CJT92" s="4"/>
      <c r="CJU92" s="4"/>
      <c r="CJV92" s="4"/>
      <c r="CJW92" s="4"/>
      <c r="CJX92" s="4"/>
      <c r="CJY92" s="4"/>
      <c r="CJZ92" s="4"/>
      <c r="CKA92" s="4"/>
      <c r="CKB92" s="4"/>
      <c r="CKC92" s="4"/>
      <c r="CKD92" s="4"/>
      <c r="CKE92" s="4"/>
      <c r="CKF92" s="4"/>
      <c r="CKG92" s="4"/>
      <c r="CKH92" s="4"/>
      <c r="CKI92" s="4"/>
      <c r="CKJ92" s="4"/>
      <c r="CKK92" s="4"/>
      <c r="CKL92" s="4"/>
      <c r="CKM92" s="4"/>
      <c r="CKN92" s="4"/>
      <c r="CKO92" s="4"/>
      <c r="CKP92" s="4"/>
      <c r="CKQ92" s="4"/>
      <c r="CKR92" s="4"/>
      <c r="CKS92" s="4"/>
      <c r="CKT92" s="4"/>
      <c r="CKU92" s="4"/>
      <c r="CKV92" s="4"/>
      <c r="CKW92" s="4"/>
      <c r="CKX92" s="4"/>
      <c r="CKY92" s="4"/>
      <c r="CKZ92" s="4"/>
      <c r="CLA92" s="4"/>
      <c r="CLB92" s="4"/>
      <c r="CLC92" s="4"/>
      <c r="CLD92" s="4"/>
      <c r="CLE92" s="4"/>
      <c r="CLF92" s="4"/>
      <c r="CLG92" s="4"/>
      <c r="CLH92" s="4"/>
      <c r="CLI92" s="4"/>
      <c r="CLJ92" s="4"/>
      <c r="CLK92" s="4"/>
      <c r="CLL92" s="4"/>
      <c r="CLM92" s="4"/>
      <c r="CLN92" s="4"/>
      <c r="CLO92" s="4"/>
      <c r="CLP92" s="4"/>
      <c r="CLQ92" s="4"/>
      <c r="CLR92" s="4"/>
      <c r="CLS92" s="4"/>
      <c r="CLT92" s="4"/>
      <c r="CLU92" s="4"/>
      <c r="CLV92" s="4"/>
      <c r="CLW92" s="4"/>
      <c r="CLX92" s="4"/>
      <c r="CLY92" s="4"/>
      <c r="CLZ92" s="4"/>
      <c r="CMA92" s="4"/>
      <c r="CMB92" s="4"/>
      <c r="CMC92" s="4"/>
      <c r="CMD92" s="4"/>
      <c r="CME92" s="4"/>
      <c r="CMF92" s="4"/>
      <c r="CMG92" s="4"/>
      <c r="CMH92" s="4"/>
      <c r="CMI92" s="4"/>
      <c r="CMJ92" s="4"/>
      <c r="CMK92" s="4"/>
      <c r="CML92" s="4"/>
      <c r="CMM92" s="4"/>
      <c r="CMN92" s="4"/>
      <c r="CMO92" s="4"/>
      <c r="CMP92" s="4"/>
      <c r="CMQ92" s="4"/>
      <c r="CMR92" s="4"/>
      <c r="CMS92" s="4"/>
      <c r="CMT92" s="4"/>
      <c r="CMU92" s="4"/>
      <c r="CMV92" s="4"/>
      <c r="CMW92" s="4"/>
      <c r="CMX92" s="4"/>
      <c r="CMY92" s="4"/>
      <c r="CMZ92" s="4"/>
      <c r="CNA92" s="4"/>
      <c r="CNB92" s="4"/>
      <c r="CNC92" s="4"/>
      <c r="CND92" s="4"/>
      <c r="CNE92" s="4"/>
      <c r="CNF92" s="4"/>
      <c r="CNG92" s="4"/>
      <c r="CNH92" s="4"/>
      <c r="CNI92" s="4"/>
      <c r="CNJ92" s="4"/>
      <c r="CNK92" s="4"/>
      <c r="CNL92" s="4"/>
      <c r="CNM92" s="4"/>
      <c r="CNN92" s="4"/>
      <c r="CNO92" s="4"/>
      <c r="CNP92" s="4"/>
      <c r="CNQ92" s="4"/>
      <c r="CNR92" s="4"/>
      <c r="CNS92" s="4"/>
      <c r="CNT92" s="4"/>
      <c r="CNU92" s="4"/>
      <c r="CNV92" s="4"/>
      <c r="CNW92" s="4"/>
      <c r="CNX92" s="4"/>
      <c r="CNY92" s="4"/>
      <c r="CNZ92" s="4"/>
      <c r="COA92" s="4"/>
      <c r="COB92" s="4"/>
      <c r="COC92" s="4"/>
      <c r="COD92" s="4"/>
      <c r="COE92" s="4"/>
      <c r="COF92" s="4"/>
      <c r="COG92" s="4"/>
      <c r="COH92" s="4"/>
      <c r="COI92" s="4"/>
      <c r="COJ92" s="4"/>
      <c r="COK92" s="4"/>
      <c r="COL92" s="4"/>
      <c r="COM92" s="4"/>
      <c r="CON92" s="4"/>
      <c r="COO92" s="4"/>
      <c r="COP92" s="4"/>
      <c r="COQ92" s="4"/>
      <c r="COR92" s="4"/>
      <c r="COS92" s="4"/>
      <c r="COT92" s="4"/>
      <c r="COU92" s="4"/>
      <c r="COV92" s="4"/>
      <c r="COW92" s="4"/>
      <c r="COX92" s="4"/>
      <c r="COY92" s="4"/>
      <c r="COZ92" s="4"/>
      <c r="CPA92" s="4"/>
      <c r="CPB92" s="4"/>
      <c r="CPC92" s="4"/>
      <c r="CPD92" s="4"/>
      <c r="CPE92" s="4"/>
      <c r="CPF92" s="4"/>
      <c r="CPG92" s="4"/>
      <c r="CPH92" s="4"/>
      <c r="CPI92" s="4"/>
      <c r="CPJ92" s="4"/>
      <c r="CPK92" s="4"/>
      <c r="CPL92" s="4"/>
      <c r="CPM92" s="4"/>
      <c r="CPN92" s="4"/>
      <c r="CPO92" s="4"/>
      <c r="CPP92" s="4"/>
      <c r="CPQ92" s="4"/>
      <c r="CPR92" s="4"/>
      <c r="CPS92" s="4"/>
      <c r="CPT92" s="4"/>
      <c r="CPU92" s="4"/>
      <c r="CPV92" s="4"/>
      <c r="CPW92" s="4"/>
      <c r="CPX92" s="4"/>
      <c r="CPY92" s="4"/>
      <c r="CPZ92" s="4"/>
      <c r="CQA92" s="4"/>
      <c r="CQB92" s="4"/>
      <c r="CQC92" s="4"/>
      <c r="CQD92" s="4"/>
      <c r="CQE92" s="4"/>
      <c r="CQF92" s="4"/>
      <c r="CQG92" s="4"/>
      <c r="CQH92" s="4"/>
      <c r="CQI92" s="4"/>
      <c r="CQJ92" s="4"/>
      <c r="CQK92" s="4"/>
      <c r="CQL92" s="4"/>
      <c r="CQM92" s="4"/>
      <c r="CQN92" s="4"/>
      <c r="CQO92" s="4"/>
      <c r="CQP92" s="4"/>
      <c r="CQQ92" s="4"/>
      <c r="CQR92" s="4"/>
      <c r="CQS92" s="4"/>
      <c r="CQT92" s="4"/>
      <c r="CQU92" s="4"/>
      <c r="CQV92" s="4"/>
      <c r="CQW92" s="4"/>
      <c r="CQX92" s="4"/>
      <c r="CQY92" s="4"/>
      <c r="CQZ92" s="4"/>
      <c r="CRA92" s="4"/>
      <c r="CRB92" s="4"/>
      <c r="CRC92" s="4"/>
      <c r="CRD92" s="4"/>
      <c r="CRE92" s="4"/>
      <c r="CRF92" s="4"/>
      <c r="CRG92" s="4"/>
      <c r="CRH92" s="4"/>
      <c r="CRI92" s="4"/>
      <c r="CRJ92" s="4"/>
      <c r="CRK92" s="4"/>
      <c r="CRL92" s="4"/>
      <c r="CRM92" s="4"/>
      <c r="CRN92" s="4"/>
      <c r="CRO92" s="4"/>
      <c r="CRP92" s="4"/>
      <c r="CRQ92" s="4"/>
      <c r="CRR92" s="4"/>
      <c r="CRS92" s="4"/>
      <c r="CRT92" s="4"/>
      <c r="CRU92" s="4"/>
      <c r="CRV92" s="4"/>
      <c r="CRW92" s="4"/>
      <c r="CRX92" s="4"/>
      <c r="CRY92" s="4"/>
      <c r="CRZ92" s="4"/>
      <c r="CSA92" s="4"/>
      <c r="CSB92" s="4"/>
      <c r="CSC92" s="4"/>
      <c r="CSD92" s="4"/>
      <c r="CSE92" s="4"/>
      <c r="CSF92" s="4"/>
      <c r="CSG92" s="4"/>
      <c r="CSH92" s="4"/>
      <c r="CSI92" s="4"/>
      <c r="CSJ92" s="4"/>
      <c r="CSK92" s="4"/>
      <c r="CSL92" s="4"/>
      <c r="CSM92" s="4"/>
      <c r="CSN92" s="4"/>
      <c r="CSO92" s="4"/>
      <c r="CSP92" s="4"/>
      <c r="CSQ92" s="4"/>
      <c r="CSR92" s="4"/>
      <c r="CSS92" s="4"/>
      <c r="CST92" s="4"/>
      <c r="CSU92" s="4"/>
      <c r="CSV92" s="4"/>
      <c r="CSW92" s="4"/>
      <c r="CSX92" s="4"/>
      <c r="CSY92" s="4"/>
      <c r="CSZ92" s="4"/>
      <c r="CTA92" s="4"/>
      <c r="CTB92" s="4"/>
      <c r="CTC92" s="4"/>
      <c r="CTD92" s="4"/>
      <c r="CTE92" s="4"/>
      <c r="CTF92" s="4"/>
      <c r="CTG92" s="4"/>
      <c r="CTH92" s="4"/>
      <c r="CTI92" s="4"/>
      <c r="CTJ92" s="4"/>
      <c r="CTK92" s="4"/>
      <c r="CTL92" s="4"/>
      <c r="CTM92" s="4"/>
      <c r="CTN92" s="4"/>
      <c r="CTO92" s="4"/>
      <c r="CTP92" s="4"/>
      <c r="CTQ92" s="4"/>
      <c r="CTR92" s="4"/>
      <c r="CTS92" s="4"/>
      <c r="CTT92" s="4"/>
      <c r="CTU92" s="4"/>
      <c r="CTV92" s="4"/>
      <c r="CTW92" s="4"/>
      <c r="CTX92" s="4"/>
      <c r="CTY92" s="4"/>
      <c r="CTZ92" s="4"/>
      <c r="CUA92" s="4"/>
      <c r="CUB92" s="4"/>
      <c r="CUC92" s="4"/>
      <c r="CUD92" s="4"/>
      <c r="CUE92" s="4"/>
      <c r="CUF92" s="4"/>
      <c r="CUG92" s="4"/>
      <c r="CUH92" s="4"/>
      <c r="CUI92" s="4"/>
      <c r="CUJ92" s="4"/>
      <c r="CUK92" s="4"/>
      <c r="CUL92" s="4"/>
      <c r="CUM92" s="4"/>
      <c r="CUN92" s="4"/>
      <c r="CUO92" s="4"/>
      <c r="CUP92" s="4"/>
      <c r="CUQ92" s="4"/>
      <c r="CUR92" s="4"/>
      <c r="CUS92" s="4"/>
      <c r="CUT92" s="4"/>
      <c r="CUU92" s="4"/>
      <c r="CUV92" s="4"/>
      <c r="CUW92" s="4"/>
      <c r="CUX92" s="4"/>
      <c r="CUY92" s="4"/>
      <c r="CUZ92" s="4"/>
      <c r="CVA92" s="4"/>
      <c r="CVB92" s="4"/>
      <c r="CVC92" s="4"/>
      <c r="CVD92" s="4"/>
      <c r="CVE92" s="4"/>
      <c r="CVF92" s="4"/>
      <c r="CVG92" s="4"/>
      <c r="CVH92" s="4"/>
      <c r="CVI92" s="4"/>
      <c r="CVJ92" s="4"/>
      <c r="CVK92" s="4"/>
      <c r="CVL92" s="4"/>
      <c r="CVM92" s="4"/>
      <c r="CVN92" s="4"/>
      <c r="CVO92" s="4"/>
      <c r="CVP92" s="4"/>
      <c r="CVQ92" s="4"/>
      <c r="CVR92" s="4"/>
      <c r="CVS92" s="4"/>
      <c r="CVT92" s="4"/>
      <c r="CVU92" s="4"/>
      <c r="CVV92" s="4"/>
      <c r="CVW92" s="4"/>
      <c r="CVX92" s="4"/>
      <c r="CVY92" s="4"/>
      <c r="CVZ92" s="4"/>
      <c r="CWA92" s="4"/>
      <c r="CWB92" s="4"/>
      <c r="CWC92" s="4"/>
      <c r="CWD92" s="4"/>
      <c r="CWE92" s="4"/>
      <c r="CWF92" s="4"/>
      <c r="CWG92" s="4"/>
      <c r="CWH92" s="4"/>
      <c r="CWI92" s="4"/>
      <c r="CWJ92" s="4"/>
      <c r="CWK92" s="4"/>
      <c r="CWL92" s="4"/>
      <c r="CWM92" s="4"/>
      <c r="CWN92" s="4"/>
      <c r="CWO92" s="4"/>
      <c r="CWP92" s="4"/>
      <c r="CWQ92" s="4"/>
      <c r="CWR92" s="4"/>
      <c r="CWS92" s="4"/>
      <c r="CWT92" s="4"/>
      <c r="CWU92" s="4"/>
      <c r="CWV92" s="4"/>
      <c r="CWW92" s="4"/>
      <c r="CWX92" s="4"/>
      <c r="CWY92" s="4"/>
      <c r="CWZ92" s="4"/>
      <c r="CXA92" s="4"/>
      <c r="CXB92" s="4"/>
      <c r="CXC92" s="4"/>
      <c r="CXD92" s="4"/>
      <c r="CXE92" s="4"/>
      <c r="CXF92" s="4"/>
      <c r="CXG92" s="4"/>
      <c r="CXH92" s="4"/>
      <c r="CXI92" s="4"/>
      <c r="CXJ92" s="4"/>
      <c r="CXK92" s="4"/>
      <c r="CXL92" s="4"/>
      <c r="CXM92" s="4"/>
      <c r="CXN92" s="4"/>
      <c r="CXO92" s="4"/>
      <c r="CXP92" s="4"/>
      <c r="CXQ92" s="4"/>
      <c r="CXR92" s="4"/>
      <c r="CXS92" s="4"/>
      <c r="CXT92" s="4"/>
      <c r="CXU92" s="4"/>
      <c r="CXV92" s="4"/>
      <c r="CXW92" s="4"/>
      <c r="CXX92" s="4"/>
      <c r="CXY92" s="4"/>
      <c r="CXZ92" s="4"/>
      <c r="CYA92" s="4"/>
      <c r="CYB92" s="4"/>
      <c r="CYC92" s="4"/>
      <c r="CYD92" s="4"/>
      <c r="CYE92" s="4"/>
      <c r="CYF92" s="4"/>
      <c r="CYG92" s="4"/>
      <c r="CYH92" s="4"/>
      <c r="CYI92" s="4"/>
      <c r="CYJ92" s="4"/>
      <c r="CYK92" s="4"/>
      <c r="CYL92" s="4"/>
      <c r="CYM92" s="4"/>
      <c r="CYN92" s="4"/>
      <c r="CYO92" s="4"/>
      <c r="CYP92" s="4"/>
      <c r="CYQ92" s="4"/>
      <c r="CYR92" s="4"/>
      <c r="CYS92" s="4"/>
      <c r="CYT92" s="4"/>
      <c r="CYU92" s="4"/>
      <c r="CYV92" s="4"/>
      <c r="CYW92" s="4"/>
      <c r="CYX92" s="4"/>
      <c r="CYY92" s="4"/>
      <c r="CYZ92" s="4"/>
      <c r="CZA92" s="4"/>
      <c r="CZB92" s="4"/>
      <c r="CZC92" s="4"/>
      <c r="CZD92" s="4"/>
      <c r="CZE92" s="4"/>
      <c r="CZF92" s="4"/>
      <c r="CZG92" s="4"/>
      <c r="CZH92" s="4"/>
      <c r="CZI92" s="4"/>
      <c r="CZJ92" s="4"/>
      <c r="CZK92" s="4"/>
      <c r="CZL92" s="4"/>
      <c r="CZM92" s="4"/>
      <c r="CZN92" s="4"/>
      <c r="CZO92" s="4"/>
      <c r="CZP92" s="4"/>
      <c r="CZQ92" s="4"/>
      <c r="CZR92" s="4"/>
      <c r="CZS92" s="4"/>
      <c r="CZT92" s="4"/>
      <c r="CZU92" s="4"/>
      <c r="CZV92" s="4"/>
      <c r="CZW92" s="4"/>
      <c r="CZX92" s="4"/>
      <c r="CZY92" s="4"/>
      <c r="CZZ92" s="4"/>
      <c r="DAA92" s="4"/>
      <c r="DAB92" s="4"/>
      <c r="DAC92" s="4"/>
      <c r="DAD92" s="4"/>
      <c r="DAE92" s="4"/>
      <c r="DAF92" s="4"/>
      <c r="DAG92" s="4"/>
      <c r="DAH92" s="4"/>
      <c r="DAI92" s="4"/>
      <c r="DAJ92" s="4"/>
      <c r="DAK92" s="4"/>
      <c r="DAL92" s="4"/>
      <c r="DAM92" s="4"/>
      <c r="DAN92" s="4"/>
      <c r="DAO92" s="4"/>
      <c r="DAP92" s="4"/>
      <c r="DAQ92" s="4"/>
      <c r="DAR92" s="4"/>
      <c r="DAS92" s="4"/>
      <c r="DAT92" s="4"/>
      <c r="DAU92" s="4"/>
      <c r="DAV92" s="4"/>
      <c r="DAW92" s="4"/>
      <c r="DAX92" s="4"/>
      <c r="DAY92" s="4"/>
      <c r="DAZ92" s="4"/>
      <c r="DBA92" s="4"/>
      <c r="DBB92" s="4"/>
      <c r="DBC92" s="4"/>
      <c r="DBD92" s="4"/>
      <c r="DBE92" s="4"/>
      <c r="DBF92" s="4"/>
      <c r="DBG92" s="4"/>
      <c r="DBH92" s="4"/>
      <c r="DBI92" s="4"/>
      <c r="DBJ92" s="4"/>
      <c r="DBK92" s="4"/>
      <c r="DBL92" s="4"/>
      <c r="DBM92" s="4"/>
      <c r="DBN92" s="4"/>
      <c r="DBO92" s="4"/>
      <c r="DBP92" s="4"/>
      <c r="DBQ92" s="4"/>
      <c r="DBR92" s="4"/>
      <c r="DBS92" s="4"/>
      <c r="DBT92" s="4"/>
      <c r="DBU92" s="4"/>
      <c r="DBV92" s="4"/>
      <c r="DBW92" s="4"/>
      <c r="DBX92" s="4"/>
      <c r="DBY92" s="4"/>
      <c r="DBZ92" s="4"/>
      <c r="DCA92" s="4"/>
      <c r="DCB92" s="4"/>
      <c r="DCC92" s="4"/>
      <c r="DCD92" s="4"/>
      <c r="DCE92" s="4"/>
      <c r="DCF92" s="4"/>
      <c r="DCG92" s="4"/>
      <c r="DCH92" s="4"/>
      <c r="DCI92" s="4"/>
      <c r="DCJ92" s="4"/>
      <c r="DCK92" s="4"/>
      <c r="DCL92" s="4"/>
      <c r="DCM92" s="4"/>
      <c r="DCN92" s="4"/>
      <c r="DCO92" s="4"/>
      <c r="DCP92" s="4"/>
      <c r="DCQ92" s="4"/>
      <c r="DCR92" s="4"/>
      <c r="DCS92" s="4"/>
      <c r="DCT92" s="4"/>
      <c r="DCU92" s="4"/>
      <c r="DCV92" s="4"/>
      <c r="DCW92" s="4"/>
      <c r="DCX92" s="4"/>
      <c r="DCY92" s="4"/>
      <c r="DCZ92" s="4"/>
      <c r="DDA92" s="4"/>
      <c r="DDB92" s="4"/>
      <c r="DDC92" s="4"/>
      <c r="DDD92" s="4"/>
      <c r="DDE92" s="4"/>
      <c r="DDF92" s="4"/>
      <c r="DDG92" s="4"/>
      <c r="DDH92" s="4"/>
      <c r="DDI92" s="4"/>
      <c r="DDJ92" s="4"/>
      <c r="DDK92" s="4"/>
      <c r="DDL92" s="4"/>
      <c r="DDM92" s="4"/>
      <c r="DDN92" s="4"/>
      <c r="DDO92" s="4"/>
      <c r="DDP92" s="4"/>
      <c r="DDQ92" s="4"/>
      <c r="DDR92" s="4"/>
      <c r="DDS92" s="4"/>
      <c r="DDT92" s="4"/>
      <c r="DDU92" s="4"/>
      <c r="DDV92" s="4"/>
      <c r="DDW92" s="4"/>
      <c r="DDX92" s="4"/>
      <c r="DDY92" s="4"/>
      <c r="DDZ92" s="4"/>
      <c r="DEA92" s="4"/>
      <c r="DEB92" s="4"/>
      <c r="DEC92" s="4"/>
      <c r="DED92" s="4"/>
      <c r="DEE92" s="4"/>
      <c r="DEF92" s="4"/>
      <c r="DEG92" s="4"/>
      <c r="DEH92" s="4"/>
      <c r="DEI92" s="4"/>
      <c r="DEJ92" s="4"/>
      <c r="DEK92" s="4"/>
      <c r="DEL92" s="4"/>
      <c r="DEM92" s="4"/>
      <c r="DEN92" s="4"/>
      <c r="DEO92" s="4"/>
      <c r="DEP92" s="4"/>
      <c r="DEQ92" s="4"/>
      <c r="DER92" s="4"/>
      <c r="DES92" s="4"/>
      <c r="DET92" s="4"/>
      <c r="DEU92" s="4"/>
      <c r="DEV92" s="4"/>
      <c r="DEW92" s="4"/>
      <c r="DEX92" s="4"/>
      <c r="DEY92" s="4"/>
      <c r="DEZ92" s="4"/>
      <c r="DFA92" s="4"/>
      <c r="DFB92" s="4"/>
      <c r="DFC92" s="4"/>
      <c r="DFD92" s="4"/>
      <c r="DFE92" s="4"/>
      <c r="DFF92" s="4"/>
      <c r="DFG92" s="4"/>
      <c r="DFH92" s="4"/>
      <c r="DFI92" s="4"/>
      <c r="DFJ92" s="4"/>
      <c r="DFK92" s="4"/>
      <c r="DFL92" s="4"/>
      <c r="DFM92" s="4"/>
      <c r="DFN92" s="4"/>
      <c r="DFO92" s="4"/>
      <c r="DFP92" s="4"/>
      <c r="DFQ92" s="4"/>
      <c r="DFR92" s="4"/>
      <c r="DFS92" s="4"/>
      <c r="DFT92" s="4"/>
      <c r="DFU92" s="4"/>
      <c r="DFV92" s="4"/>
      <c r="DFW92" s="4"/>
      <c r="DFX92" s="4"/>
      <c r="DFY92" s="4"/>
      <c r="DFZ92" s="4"/>
      <c r="DGA92" s="4"/>
      <c r="DGB92" s="4"/>
      <c r="DGC92" s="4"/>
      <c r="DGD92" s="4"/>
      <c r="DGE92" s="4"/>
      <c r="DGF92" s="4"/>
      <c r="DGG92" s="4"/>
      <c r="DGH92" s="4"/>
      <c r="DGI92" s="4"/>
      <c r="DGJ92" s="4"/>
      <c r="DGK92" s="4"/>
      <c r="DGL92" s="4"/>
      <c r="DGM92" s="4"/>
      <c r="DGN92" s="4"/>
      <c r="DGO92" s="4"/>
      <c r="DGP92" s="4"/>
      <c r="DGQ92" s="4"/>
      <c r="DGR92" s="4"/>
      <c r="DGS92" s="4"/>
      <c r="DGT92" s="4"/>
      <c r="DGU92" s="4"/>
      <c r="DGV92" s="4"/>
      <c r="DGW92" s="4"/>
      <c r="DGX92" s="4"/>
      <c r="DGY92" s="4"/>
      <c r="DGZ92" s="4"/>
      <c r="DHA92" s="4"/>
      <c r="DHB92" s="4"/>
      <c r="DHC92" s="4"/>
      <c r="DHD92" s="4"/>
      <c r="DHE92" s="4"/>
      <c r="DHF92" s="4"/>
      <c r="DHG92" s="4"/>
      <c r="DHH92" s="4"/>
      <c r="DHI92" s="4"/>
      <c r="DHJ92" s="4"/>
      <c r="DHK92" s="4"/>
      <c r="DHL92" s="4"/>
      <c r="DHM92" s="4"/>
      <c r="DHN92" s="4"/>
      <c r="DHO92" s="4"/>
      <c r="DHP92" s="4"/>
      <c r="DHQ92" s="4"/>
      <c r="DHR92" s="4"/>
      <c r="DHS92" s="4"/>
      <c r="DHT92" s="4"/>
      <c r="DHU92" s="4"/>
      <c r="DHV92" s="4"/>
      <c r="DHW92" s="4"/>
      <c r="DHX92" s="4"/>
      <c r="DHY92" s="4"/>
      <c r="DHZ92" s="4"/>
      <c r="DIA92" s="4"/>
      <c r="DIB92" s="4"/>
      <c r="DIC92" s="4"/>
      <c r="DID92" s="4"/>
      <c r="DIE92" s="4"/>
      <c r="DIF92" s="4"/>
      <c r="DIG92" s="4"/>
      <c r="DIH92" s="4"/>
      <c r="DII92" s="4"/>
      <c r="DIJ92" s="4"/>
      <c r="DIK92" s="4"/>
      <c r="DIL92" s="4"/>
      <c r="DIM92" s="4"/>
      <c r="DIN92" s="4"/>
      <c r="DIO92" s="4"/>
      <c r="DIP92" s="4"/>
      <c r="DIQ92" s="4"/>
      <c r="DIR92" s="4"/>
      <c r="DIS92" s="4"/>
      <c r="DIT92" s="4"/>
      <c r="DIU92" s="4"/>
      <c r="DIV92" s="4"/>
      <c r="DIW92" s="4"/>
      <c r="DIX92" s="4"/>
      <c r="DIY92" s="4"/>
      <c r="DIZ92" s="4"/>
      <c r="DJA92" s="4"/>
      <c r="DJB92" s="4"/>
      <c r="DJC92" s="4"/>
      <c r="DJD92" s="4"/>
      <c r="DJE92" s="4"/>
      <c r="DJF92" s="4"/>
      <c r="DJG92" s="4"/>
      <c r="DJH92" s="4"/>
      <c r="DJI92" s="4"/>
      <c r="DJJ92" s="4"/>
      <c r="DJK92" s="4"/>
      <c r="DJL92" s="4"/>
      <c r="DJM92" s="4"/>
      <c r="DJN92" s="4"/>
      <c r="DJO92" s="4"/>
      <c r="DJP92" s="4"/>
      <c r="DJQ92" s="4"/>
      <c r="DJR92" s="4"/>
      <c r="DJS92" s="4"/>
      <c r="DJT92" s="4"/>
      <c r="DJU92" s="4"/>
      <c r="DJV92" s="4"/>
      <c r="DJW92" s="4"/>
      <c r="DJX92" s="4"/>
      <c r="DJY92" s="4"/>
      <c r="DJZ92" s="4"/>
      <c r="DKA92" s="4"/>
      <c r="DKB92" s="4"/>
      <c r="DKC92" s="4"/>
      <c r="DKD92" s="4"/>
      <c r="DKE92" s="4"/>
      <c r="DKF92" s="4"/>
      <c r="DKG92" s="4"/>
      <c r="DKH92" s="4"/>
      <c r="DKI92" s="4"/>
      <c r="DKJ92" s="4"/>
      <c r="DKK92" s="4"/>
      <c r="DKL92" s="4"/>
      <c r="DKM92" s="4"/>
      <c r="DKN92" s="4"/>
      <c r="DKO92" s="4"/>
      <c r="DKP92" s="4"/>
      <c r="DKQ92" s="4"/>
      <c r="DKR92" s="4"/>
      <c r="DKS92" s="4"/>
      <c r="DKT92" s="4"/>
      <c r="DKU92" s="4"/>
      <c r="DKV92" s="4"/>
      <c r="DKW92" s="4"/>
      <c r="DKX92" s="4"/>
      <c r="DKY92" s="4"/>
      <c r="DKZ92" s="4"/>
      <c r="DLA92" s="4"/>
      <c r="DLB92" s="4"/>
      <c r="DLC92" s="4"/>
      <c r="DLD92" s="4"/>
      <c r="DLE92" s="4"/>
      <c r="DLF92" s="4"/>
      <c r="DLG92" s="4"/>
      <c r="DLH92" s="4"/>
      <c r="DLI92" s="4"/>
      <c r="DLJ92" s="4"/>
      <c r="DLK92" s="4"/>
      <c r="DLL92" s="4"/>
      <c r="DLM92" s="4"/>
      <c r="DLN92" s="4"/>
      <c r="DLO92" s="4"/>
      <c r="DLP92" s="4"/>
      <c r="DLQ92" s="4"/>
      <c r="DLR92" s="4"/>
      <c r="DLS92" s="4"/>
      <c r="DLT92" s="4"/>
      <c r="DLU92" s="4"/>
      <c r="DLV92" s="4"/>
      <c r="DLW92" s="4"/>
      <c r="DLX92" s="4"/>
      <c r="DLY92" s="4"/>
      <c r="DLZ92" s="4"/>
      <c r="DMA92" s="4"/>
      <c r="DMB92" s="4"/>
      <c r="DMC92" s="4"/>
      <c r="DMD92" s="4"/>
      <c r="DME92" s="4"/>
      <c r="DMF92" s="4"/>
      <c r="DMG92" s="4"/>
      <c r="DMH92" s="4"/>
      <c r="DMI92" s="4"/>
      <c r="DMJ92" s="4"/>
      <c r="DMK92" s="4"/>
      <c r="DML92" s="4"/>
      <c r="DMM92" s="4"/>
      <c r="DMN92" s="4"/>
      <c r="DMO92" s="4"/>
      <c r="DMP92" s="4"/>
      <c r="DMQ92" s="4"/>
      <c r="DMR92" s="4"/>
      <c r="DMS92" s="4"/>
      <c r="DMT92" s="4"/>
      <c r="DMU92" s="4"/>
      <c r="DMV92" s="4"/>
      <c r="DMW92" s="4"/>
      <c r="DMX92" s="4"/>
      <c r="DMY92" s="4"/>
      <c r="DMZ92" s="4"/>
      <c r="DNA92" s="4"/>
      <c r="DNB92" s="4"/>
      <c r="DNC92" s="4"/>
      <c r="DND92" s="4"/>
      <c r="DNE92" s="4"/>
      <c r="DNF92" s="4"/>
      <c r="DNG92" s="4"/>
      <c r="DNH92" s="4"/>
      <c r="DNI92" s="4"/>
      <c r="DNJ92" s="4"/>
      <c r="DNK92" s="4"/>
      <c r="DNL92" s="4"/>
      <c r="DNM92" s="4"/>
      <c r="DNN92" s="4"/>
      <c r="DNO92" s="4"/>
      <c r="DNP92" s="4"/>
      <c r="DNQ92" s="4"/>
      <c r="DNR92" s="4"/>
      <c r="DNS92" s="4"/>
      <c r="DNT92" s="4"/>
      <c r="DNU92" s="4"/>
      <c r="DNV92" s="4"/>
      <c r="DNW92" s="4"/>
      <c r="DNX92" s="4"/>
      <c r="DNY92" s="4"/>
      <c r="DNZ92" s="4"/>
      <c r="DOA92" s="4"/>
      <c r="DOB92" s="4"/>
      <c r="DOC92" s="4"/>
      <c r="DOD92" s="4"/>
      <c r="DOE92" s="4"/>
      <c r="DOF92" s="4"/>
      <c r="DOG92" s="4"/>
      <c r="DOH92" s="4"/>
      <c r="DOI92" s="4"/>
      <c r="DOJ92" s="4"/>
      <c r="DOK92" s="4"/>
      <c r="DOL92" s="4"/>
      <c r="DOM92" s="4"/>
      <c r="DON92" s="4"/>
      <c r="DOO92" s="4"/>
      <c r="DOP92" s="4"/>
      <c r="DOQ92" s="4"/>
      <c r="DOR92" s="4"/>
      <c r="DOS92" s="4"/>
      <c r="DOT92" s="4"/>
      <c r="DOU92" s="4"/>
      <c r="DOV92" s="4"/>
      <c r="DOW92" s="4"/>
      <c r="DOX92" s="4"/>
      <c r="DOY92" s="4"/>
      <c r="DOZ92" s="4"/>
      <c r="DPA92" s="4"/>
      <c r="DPB92" s="4"/>
      <c r="DPC92" s="4"/>
      <c r="DPD92" s="4"/>
      <c r="DPE92" s="4"/>
      <c r="DPF92" s="4"/>
      <c r="DPG92" s="4"/>
      <c r="DPH92" s="4"/>
      <c r="DPI92" s="4"/>
      <c r="DPJ92" s="4"/>
      <c r="DPK92" s="4"/>
      <c r="DPL92" s="4"/>
      <c r="DPM92" s="4"/>
      <c r="DPN92" s="4"/>
      <c r="DPO92" s="4"/>
      <c r="DPP92" s="4"/>
      <c r="DPQ92" s="4"/>
      <c r="DPR92" s="4"/>
      <c r="DPS92" s="4"/>
      <c r="DPT92" s="4"/>
      <c r="DPU92" s="4"/>
      <c r="DPV92" s="4"/>
      <c r="DPW92" s="4"/>
      <c r="DPX92" s="4"/>
      <c r="DPY92" s="4"/>
      <c r="DPZ92" s="4"/>
      <c r="DQA92" s="4"/>
      <c r="DQB92" s="4"/>
      <c r="DQC92" s="4"/>
      <c r="DQD92" s="4"/>
      <c r="DQE92" s="4"/>
      <c r="DQF92" s="4"/>
      <c r="DQG92" s="4"/>
      <c r="DQH92" s="4"/>
      <c r="DQI92" s="4"/>
      <c r="DQJ92" s="4"/>
      <c r="DQK92" s="4"/>
      <c r="DQL92" s="4"/>
      <c r="DQM92" s="4"/>
      <c r="DQN92" s="4"/>
      <c r="DQO92" s="4"/>
      <c r="DQP92" s="4"/>
      <c r="DQQ92" s="4"/>
      <c r="DQR92" s="4"/>
      <c r="DQS92" s="4"/>
      <c r="DQT92" s="4"/>
      <c r="DQU92" s="4"/>
      <c r="DQV92" s="4"/>
      <c r="DQW92" s="4"/>
      <c r="DQX92" s="4"/>
      <c r="DQY92" s="4"/>
      <c r="DQZ92" s="4"/>
      <c r="DRA92" s="4"/>
      <c r="DRB92" s="4"/>
      <c r="DRC92" s="4"/>
      <c r="DRD92" s="4"/>
      <c r="DRE92" s="4"/>
      <c r="DRF92" s="4"/>
      <c r="DRG92" s="4"/>
      <c r="DRH92" s="4"/>
      <c r="DRI92" s="4"/>
      <c r="DRJ92" s="4"/>
      <c r="DRK92" s="4"/>
      <c r="DRL92" s="4"/>
      <c r="DRM92" s="4"/>
      <c r="DRN92" s="4"/>
      <c r="DRO92" s="4"/>
      <c r="DRP92" s="4"/>
      <c r="DRQ92" s="4"/>
      <c r="DRR92" s="4"/>
      <c r="DRS92" s="4"/>
      <c r="DRT92" s="4"/>
      <c r="DRU92" s="4"/>
      <c r="DRV92" s="4"/>
      <c r="DRW92" s="4"/>
      <c r="DRX92" s="4"/>
      <c r="DRY92" s="4"/>
      <c r="DRZ92" s="4"/>
      <c r="DSA92" s="4"/>
      <c r="DSB92" s="4"/>
      <c r="DSC92" s="4"/>
      <c r="DSD92" s="4"/>
      <c r="DSE92" s="4"/>
      <c r="DSF92" s="4"/>
      <c r="DSG92" s="4"/>
      <c r="DSH92" s="4"/>
      <c r="DSI92" s="4"/>
      <c r="DSJ92" s="4"/>
      <c r="DSK92" s="4"/>
      <c r="DSL92" s="4"/>
      <c r="DSM92" s="4"/>
      <c r="DSN92" s="4"/>
      <c r="DSO92" s="4"/>
      <c r="DSP92" s="4"/>
      <c r="DSQ92" s="4"/>
      <c r="DSR92" s="4"/>
      <c r="DSS92" s="4"/>
      <c r="DST92" s="4"/>
      <c r="DSU92" s="4"/>
      <c r="DSV92" s="4"/>
      <c r="DSW92" s="4"/>
      <c r="DSX92" s="4"/>
      <c r="DSY92" s="4"/>
      <c r="DSZ92" s="4"/>
      <c r="DTA92" s="4"/>
      <c r="DTB92" s="4"/>
      <c r="DTC92" s="4"/>
      <c r="DTD92" s="4"/>
      <c r="DTE92" s="4"/>
      <c r="DTF92" s="4"/>
      <c r="DTG92" s="4"/>
      <c r="DTH92" s="4"/>
      <c r="DTI92" s="4"/>
      <c r="DTJ92" s="4"/>
      <c r="DTK92" s="4"/>
      <c r="DTL92" s="4"/>
      <c r="DTM92" s="4"/>
      <c r="DTN92" s="4"/>
      <c r="DTO92" s="4"/>
      <c r="DTP92" s="4"/>
      <c r="DTQ92" s="4"/>
      <c r="DTR92" s="4"/>
      <c r="DTS92" s="4"/>
      <c r="DTT92" s="4"/>
      <c r="DTU92" s="4"/>
      <c r="DTV92" s="4"/>
      <c r="DTW92" s="4"/>
      <c r="DTX92" s="4"/>
      <c r="DTY92" s="4"/>
      <c r="DTZ92" s="4"/>
      <c r="DUA92" s="4"/>
      <c r="DUB92" s="4"/>
      <c r="DUC92" s="4"/>
      <c r="DUD92" s="4"/>
      <c r="DUE92" s="4"/>
      <c r="DUF92" s="4"/>
      <c r="DUG92" s="4"/>
      <c r="DUH92" s="4"/>
      <c r="DUI92" s="4"/>
      <c r="DUJ92" s="4"/>
      <c r="DUK92" s="4"/>
      <c r="DUL92" s="4"/>
      <c r="DUM92" s="4"/>
      <c r="DUN92" s="4"/>
      <c r="DUO92" s="4"/>
      <c r="DUP92" s="4"/>
      <c r="DUQ92" s="4"/>
      <c r="DUR92" s="4"/>
      <c r="DUS92" s="4"/>
      <c r="DUT92" s="4"/>
      <c r="DUU92" s="4"/>
      <c r="DUV92" s="4"/>
      <c r="DUW92" s="4"/>
      <c r="DUX92" s="4"/>
      <c r="DUY92" s="4"/>
      <c r="DUZ92" s="4"/>
      <c r="DVA92" s="4"/>
      <c r="DVB92" s="4"/>
      <c r="DVC92" s="4"/>
      <c r="DVD92" s="4"/>
      <c r="DVE92" s="4"/>
      <c r="DVF92" s="4"/>
      <c r="DVG92" s="4"/>
      <c r="DVH92" s="4"/>
      <c r="DVI92" s="4"/>
      <c r="DVJ92" s="4"/>
      <c r="DVK92" s="4"/>
      <c r="DVL92" s="4"/>
      <c r="DVM92" s="4"/>
      <c r="DVN92" s="4"/>
      <c r="DVO92" s="4"/>
      <c r="DVP92" s="4"/>
      <c r="DVQ92" s="4"/>
      <c r="DVR92" s="4"/>
      <c r="DVS92" s="4"/>
      <c r="DVT92" s="4"/>
      <c r="DVU92" s="4"/>
      <c r="DVV92" s="4"/>
      <c r="DVW92" s="4"/>
      <c r="DVX92" s="4"/>
      <c r="DVY92" s="4"/>
      <c r="DVZ92" s="4"/>
      <c r="DWA92" s="4"/>
      <c r="DWB92" s="4"/>
      <c r="DWC92" s="4"/>
      <c r="DWD92" s="4"/>
      <c r="DWE92" s="4"/>
      <c r="DWF92" s="4"/>
      <c r="DWG92" s="4"/>
      <c r="DWH92" s="4"/>
      <c r="DWI92" s="4"/>
      <c r="DWJ92" s="4"/>
      <c r="DWK92" s="4"/>
      <c r="DWL92" s="4"/>
      <c r="DWM92" s="4"/>
      <c r="DWN92" s="4"/>
      <c r="DWO92" s="4"/>
      <c r="DWP92" s="4"/>
      <c r="DWQ92" s="4"/>
      <c r="DWR92" s="4"/>
      <c r="DWS92" s="4"/>
      <c r="DWT92" s="4"/>
      <c r="DWU92" s="4"/>
      <c r="DWV92" s="4"/>
      <c r="DWW92" s="4"/>
      <c r="DWX92" s="4"/>
      <c r="DWY92" s="4"/>
      <c r="DWZ92" s="4"/>
      <c r="DXA92" s="4"/>
      <c r="DXB92" s="4"/>
      <c r="DXC92" s="4"/>
      <c r="DXD92" s="4"/>
      <c r="DXE92" s="4"/>
      <c r="DXF92" s="4"/>
      <c r="DXG92" s="4"/>
      <c r="DXH92" s="4"/>
      <c r="DXI92" s="4"/>
      <c r="DXJ92" s="4"/>
      <c r="DXK92" s="4"/>
      <c r="DXL92" s="4"/>
      <c r="DXM92" s="4"/>
      <c r="DXN92" s="4"/>
      <c r="DXO92" s="4"/>
      <c r="DXP92" s="4"/>
      <c r="DXQ92" s="4"/>
      <c r="DXR92" s="4"/>
      <c r="DXS92" s="4"/>
      <c r="DXT92" s="4"/>
      <c r="DXU92" s="4"/>
      <c r="DXV92" s="4"/>
      <c r="DXW92" s="4"/>
      <c r="DXX92" s="4"/>
      <c r="DXY92" s="4"/>
      <c r="DXZ92" s="4"/>
      <c r="DYA92" s="4"/>
      <c r="DYB92" s="4"/>
      <c r="DYC92" s="4"/>
      <c r="DYD92" s="4"/>
      <c r="DYE92" s="4"/>
      <c r="DYF92" s="4"/>
      <c r="DYG92" s="4"/>
      <c r="DYH92" s="4"/>
      <c r="DYI92" s="4"/>
      <c r="DYJ92" s="4"/>
      <c r="DYK92" s="4"/>
      <c r="DYL92" s="4"/>
      <c r="DYM92" s="4"/>
      <c r="DYN92" s="4"/>
      <c r="DYO92" s="4"/>
      <c r="DYP92" s="4"/>
      <c r="DYQ92" s="4"/>
      <c r="DYR92" s="4"/>
      <c r="DYS92" s="4"/>
      <c r="DYT92" s="4"/>
      <c r="DYU92" s="4"/>
      <c r="DYV92" s="4"/>
      <c r="DYW92" s="4"/>
      <c r="DYX92" s="4"/>
      <c r="DYY92" s="4"/>
      <c r="DYZ92" s="4"/>
      <c r="DZA92" s="4"/>
      <c r="DZB92" s="4"/>
      <c r="DZC92" s="4"/>
      <c r="DZD92" s="4"/>
      <c r="DZE92" s="4"/>
      <c r="DZF92" s="4"/>
      <c r="DZG92" s="4"/>
      <c r="DZH92" s="4"/>
      <c r="DZI92" s="4"/>
      <c r="DZJ92" s="4"/>
      <c r="DZK92" s="4"/>
      <c r="DZL92" s="4"/>
      <c r="DZM92" s="4"/>
      <c r="DZN92" s="4"/>
      <c r="DZO92" s="4"/>
      <c r="DZP92" s="4"/>
      <c r="DZQ92" s="4"/>
      <c r="DZR92" s="4"/>
      <c r="DZS92" s="4"/>
      <c r="DZT92" s="4"/>
      <c r="DZU92" s="4"/>
      <c r="DZV92" s="4"/>
      <c r="DZW92" s="4"/>
      <c r="DZX92" s="4"/>
      <c r="DZY92" s="4"/>
      <c r="DZZ92" s="4"/>
      <c r="EAA92" s="4"/>
      <c r="EAB92" s="4"/>
      <c r="EAC92" s="4"/>
      <c r="EAD92" s="4"/>
      <c r="EAE92" s="4"/>
      <c r="EAF92" s="4"/>
      <c r="EAG92" s="4"/>
      <c r="EAH92" s="4"/>
      <c r="EAI92" s="4"/>
      <c r="EAJ92" s="4"/>
      <c r="EAK92" s="4"/>
      <c r="EAL92" s="4"/>
      <c r="EAM92" s="4"/>
      <c r="EAN92" s="4"/>
      <c r="EAO92" s="4"/>
      <c r="EAP92" s="4"/>
      <c r="EAQ92" s="4"/>
      <c r="EAR92" s="4"/>
      <c r="EAS92" s="4"/>
      <c r="EAT92" s="4"/>
      <c r="EAU92" s="4"/>
      <c r="EAV92" s="4"/>
      <c r="EAW92" s="4"/>
      <c r="EAX92" s="4"/>
      <c r="EAY92" s="4"/>
      <c r="EAZ92" s="4"/>
      <c r="EBA92" s="4"/>
      <c r="EBB92" s="4"/>
      <c r="EBC92" s="4"/>
      <c r="EBD92" s="4"/>
      <c r="EBE92" s="4"/>
      <c r="EBF92" s="4"/>
      <c r="EBG92" s="4"/>
      <c r="EBH92" s="4"/>
      <c r="EBI92" s="4"/>
      <c r="EBJ92" s="4"/>
      <c r="EBK92" s="4"/>
      <c r="EBL92" s="4"/>
      <c r="EBM92" s="4"/>
      <c r="EBN92" s="4"/>
      <c r="EBO92" s="4"/>
      <c r="EBP92" s="4"/>
      <c r="EBQ92" s="4"/>
      <c r="EBR92" s="4"/>
      <c r="EBS92" s="4"/>
      <c r="EBT92" s="4"/>
      <c r="EBU92" s="4"/>
      <c r="EBV92" s="4"/>
      <c r="EBW92" s="4"/>
      <c r="EBX92" s="4"/>
      <c r="EBY92" s="4"/>
      <c r="EBZ92" s="4"/>
      <c r="ECA92" s="4"/>
      <c r="ECB92" s="4"/>
      <c r="ECC92" s="4"/>
      <c r="ECD92" s="4"/>
      <c r="ECE92" s="4"/>
      <c r="ECF92" s="4"/>
      <c r="ECG92" s="4"/>
      <c r="ECH92" s="4"/>
      <c r="ECI92" s="4"/>
      <c r="ECJ92" s="4"/>
      <c r="ECK92" s="4"/>
      <c r="ECL92" s="4"/>
      <c r="ECM92" s="4"/>
      <c r="ECN92" s="4"/>
      <c r="ECO92" s="4"/>
      <c r="ECP92" s="4"/>
      <c r="ECQ92" s="4"/>
      <c r="ECR92" s="4"/>
      <c r="ECS92" s="4"/>
      <c r="ECT92" s="4"/>
      <c r="ECU92" s="4"/>
      <c r="ECV92" s="4"/>
      <c r="ECW92" s="4"/>
      <c r="ECX92" s="4"/>
      <c r="ECY92" s="4"/>
      <c r="ECZ92" s="4"/>
      <c r="EDA92" s="4"/>
      <c r="EDB92" s="4"/>
      <c r="EDC92" s="4"/>
      <c r="EDD92" s="4"/>
      <c r="EDE92" s="4"/>
      <c r="EDF92" s="4"/>
      <c r="EDG92" s="4"/>
      <c r="EDH92" s="4"/>
      <c r="EDI92" s="4"/>
      <c r="EDJ92" s="4"/>
      <c r="EDK92" s="4"/>
      <c r="EDL92" s="4"/>
      <c r="EDM92" s="4"/>
      <c r="EDN92" s="4"/>
      <c r="EDO92" s="4"/>
      <c r="EDP92" s="4"/>
      <c r="EDQ92" s="4"/>
      <c r="EDR92" s="4"/>
      <c r="EDS92" s="4"/>
      <c r="EDT92" s="4"/>
      <c r="EDU92" s="4"/>
      <c r="EDV92" s="4"/>
      <c r="EDW92" s="4"/>
      <c r="EDX92" s="4"/>
      <c r="EDY92" s="4"/>
      <c r="EDZ92" s="4"/>
      <c r="EEA92" s="4"/>
      <c r="EEB92" s="4"/>
      <c r="EEC92" s="4"/>
      <c r="EED92" s="4"/>
      <c r="EEE92" s="4"/>
      <c r="EEF92" s="4"/>
      <c r="EEG92" s="4"/>
      <c r="EEH92" s="4"/>
      <c r="EEI92" s="4"/>
      <c r="EEJ92" s="4"/>
      <c r="EEK92" s="4"/>
      <c r="EEL92" s="4"/>
      <c r="EEM92" s="4"/>
      <c r="EEN92" s="4"/>
      <c r="EEO92" s="4"/>
      <c r="EEP92" s="4"/>
      <c r="EEQ92" s="4"/>
      <c r="EER92" s="4"/>
      <c r="EES92" s="4"/>
      <c r="EET92" s="4"/>
      <c r="EEU92" s="4"/>
      <c r="EEV92" s="4"/>
      <c r="EEW92" s="4"/>
      <c r="EEX92" s="4"/>
      <c r="EEY92" s="4"/>
      <c r="EEZ92" s="4"/>
      <c r="EFA92" s="4"/>
      <c r="EFB92" s="4"/>
      <c r="EFC92" s="4"/>
      <c r="EFD92" s="4"/>
      <c r="EFE92" s="4"/>
      <c r="EFF92" s="4"/>
      <c r="EFG92" s="4"/>
      <c r="EFH92" s="4"/>
      <c r="EFI92" s="4"/>
      <c r="EFJ92" s="4"/>
      <c r="EFK92" s="4"/>
      <c r="EFL92" s="4"/>
      <c r="EFM92" s="4"/>
      <c r="EFN92" s="4"/>
      <c r="EFO92" s="4"/>
      <c r="EFP92" s="4"/>
      <c r="EFQ92" s="4"/>
      <c r="EFR92" s="4"/>
      <c r="EFS92" s="4"/>
      <c r="EFT92" s="4"/>
      <c r="EFU92" s="4"/>
      <c r="EFV92" s="4"/>
      <c r="EFW92" s="4"/>
      <c r="EFX92" s="4"/>
      <c r="EFY92" s="4"/>
      <c r="EFZ92" s="4"/>
      <c r="EGA92" s="4"/>
      <c r="EGB92" s="4"/>
      <c r="EGC92" s="4"/>
      <c r="EGD92" s="4"/>
      <c r="EGE92" s="4"/>
      <c r="EGF92" s="4"/>
      <c r="EGG92" s="4"/>
      <c r="EGH92" s="4"/>
      <c r="EGI92" s="4"/>
      <c r="EGJ92" s="4"/>
      <c r="EGK92" s="4"/>
      <c r="EGL92" s="4"/>
      <c r="EGM92" s="4"/>
      <c r="EGN92" s="4"/>
      <c r="EGO92" s="4"/>
      <c r="EGP92" s="4"/>
      <c r="EGQ92" s="4"/>
      <c r="EGR92" s="4"/>
      <c r="EGS92" s="4"/>
      <c r="EGT92" s="4"/>
      <c r="EGU92" s="4"/>
      <c r="EGV92" s="4"/>
      <c r="EGW92" s="4"/>
      <c r="EGX92" s="4"/>
      <c r="EGY92" s="4"/>
      <c r="EGZ92" s="4"/>
      <c r="EHA92" s="4"/>
      <c r="EHB92" s="4"/>
      <c r="EHC92" s="4"/>
      <c r="EHD92" s="4"/>
      <c r="EHE92" s="4"/>
      <c r="EHF92" s="4"/>
      <c r="EHG92" s="4"/>
      <c r="EHH92" s="4"/>
      <c r="EHI92" s="4"/>
      <c r="EHJ92" s="4"/>
      <c r="EHK92" s="4"/>
      <c r="EHL92" s="4"/>
      <c r="EHM92" s="4"/>
      <c r="EHN92" s="4"/>
      <c r="EHO92" s="4"/>
      <c r="EHP92" s="4"/>
      <c r="EHQ92" s="4"/>
      <c r="EHR92" s="4"/>
      <c r="EHS92" s="4"/>
      <c r="EHT92" s="4"/>
      <c r="EHU92" s="4"/>
      <c r="EHV92" s="4"/>
      <c r="EHW92" s="4"/>
      <c r="EHX92" s="4"/>
      <c r="EHY92" s="4"/>
      <c r="EHZ92" s="4"/>
      <c r="EIA92" s="4"/>
      <c r="EIB92" s="4"/>
      <c r="EIC92" s="4"/>
      <c r="EID92" s="4"/>
      <c r="EIE92" s="4"/>
      <c r="EIF92" s="4"/>
      <c r="EIG92" s="4"/>
      <c r="EIH92" s="4"/>
      <c r="EII92" s="4"/>
      <c r="EIJ92" s="4"/>
      <c r="EIK92" s="4"/>
      <c r="EIL92" s="4"/>
      <c r="EIM92" s="4"/>
      <c r="EIN92" s="4"/>
      <c r="EIO92" s="4"/>
      <c r="EIP92" s="4"/>
      <c r="EIQ92" s="4"/>
      <c r="EIR92" s="4"/>
      <c r="EIS92" s="4"/>
      <c r="EIT92" s="4"/>
      <c r="EIU92" s="4"/>
      <c r="EIV92" s="4"/>
      <c r="EIW92" s="4"/>
      <c r="EIX92" s="4"/>
      <c r="EIY92" s="4"/>
      <c r="EIZ92" s="4"/>
      <c r="EJA92" s="4"/>
      <c r="EJB92" s="4"/>
      <c r="EJC92" s="4"/>
      <c r="EJD92" s="4"/>
      <c r="EJE92" s="4"/>
      <c r="EJF92" s="4"/>
      <c r="EJG92" s="4"/>
      <c r="EJH92" s="4"/>
      <c r="EJI92" s="4"/>
      <c r="EJJ92" s="4"/>
      <c r="EJK92" s="4"/>
      <c r="EJL92" s="4"/>
      <c r="EJM92" s="4"/>
      <c r="EJN92" s="4"/>
      <c r="EJO92" s="4"/>
      <c r="EJP92" s="4"/>
      <c r="EJQ92" s="4"/>
      <c r="EJR92" s="4"/>
      <c r="EJS92" s="4"/>
      <c r="EJT92" s="4"/>
      <c r="EJU92" s="4"/>
      <c r="EJV92" s="4"/>
      <c r="EJW92" s="4"/>
      <c r="EJX92" s="4"/>
      <c r="EJY92" s="4"/>
      <c r="EJZ92" s="4"/>
      <c r="EKA92" s="4"/>
      <c r="EKB92" s="4"/>
      <c r="EKC92" s="4"/>
      <c r="EKD92" s="4"/>
      <c r="EKE92" s="4"/>
      <c r="EKF92" s="4"/>
      <c r="EKG92" s="4"/>
      <c r="EKH92" s="4"/>
      <c r="EKI92" s="4"/>
      <c r="EKJ92" s="4"/>
      <c r="EKK92" s="4"/>
      <c r="EKL92" s="4"/>
      <c r="EKM92" s="4"/>
      <c r="EKN92" s="4"/>
      <c r="EKO92" s="4"/>
      <c r="EKP92" s="4"/>
      <c r="EKQ92" s="4"/>
      <c r="EKR92" s="4"/>
      <c r="EKS92" s="4"/>
      <c r="EKT92" s="4"/>
      <c r="EKU92" s="4"/>
      <c r="EKV92" s="4"/>
      <c r="EKW92" s="4"/>
      <c r="EKX92" s="4"/>
      <c r="EKY92" s="4"/>
      <c r="EKZ92" s="4"/>
      <c r="ELA92" s="4"/>
      <c r="ELB92" s="4"/>
      <c r="ELC92" s="4"/>
      <c r="ELD92" s="4"/>
      <c r="ELE92" s="4"/>
      <c r="ELF92" s="4"/>
      <c r="ELG92" s="4"/>
      <c r="ELH92" s="4"/>
      <c r="ELI92" s="4"/>
      <c r="ELJ92" s="4"/>
      <c r="ELK92" s="4"/>
      <c r="ELL92" s="4"/>
      <c r="ELM92" s="4"/>
      <c r="ELN92" s="4"/>
      <c r="ELO92" s="4"/>
      <c r="ELP92" s="4"/>
      <c r="ELQ92" s="4"/>
      <c r="ELR92" s="4"/>
      <c r="ELS92" s="4"/>
      <c r="ELT92" s="4"/>
      <c r="ELU92" s="4"/>
      <c r="ELV92" s="4"/>
      <c r="ELW92" s="4"/>
      <c r="ELX92" s="4"/>
      <c r="ELY92" s="4"/>
      <c r="ELZ92" s="4"/>
      <c r="EMA92" s="4"/>
      <c r="EMB92" s="4"/>
      <c r="EMC92" s="4"/>
      <c r="EMD92" s="4"/>
      <c r="EME92" s="4"/>
      <c r="EMF92" s="4"/>
      <c r="EMG92" s="4"/>
      <c r="EMH92" s="4"/>
      <c r="EMI92" s="4"/>
      <c r="EMJ92" s="4"/>
      <c r="EMK92" s="4"/>
      <c r="EML92" s="4"/>
      <c r="EMM92" s="4"/>
      <c r="EMN92" s="4"/>
      <c r="EMO92" s="4"/>
      <c r="EMP92" s="4"/>
      <c r="EMQ92" s="4"/>
      <c r="EMR92" s="4"/>
      <c r="EMS92" s="4"/>
      <c r="EMT92" s="4"/>
      <c r="EMU92" s="4"/>
      <c r="EMV92" s="4"/>
      <c r="EMW92" s="4"/>
      <c r="EMX92" s="4"/>
      <c r="EMY92" s="4"/>
      <c r="EMZ92" s="4"/>
      <c r="ENA92" s="4"/>
      <c r="ENB92" s="4"/>
      <c r="ENC92" s="4"/>
      <c r="END92" s="4"/>
      <c r="ENE92" s="4"/>
      <c r="ENF92" s="4"/>
      <c r="ENG92" s="4"/>
      <c r="ENH92" s="4"/>
      <c r="ENI92" s="4"/>
      <c r="ENJ92" s="4"/>
      <c r="ENK92" s="4"/>
      <c r="ENL92" s="4"/>
      <c r="ENM92" s="4"/>
      <c r="ENN92" s="4"/>
      <c r="ENO92" s="4"/>
      <c r="ENP92" s="4"/>
      <c r="ENQ92" s="4"/>
      <c r="ENR92" s="4"/>
      <c r="ENS92" s="4"/>
      <c r="ENT92" s="4"/>
      <c r="ENU92" s="4"/>
      <c r="ENV92" s="4"/>
      <c r="ENW92" s="4"/>
      <c r="ENX92" s="4"/>
      <c r="ENY92" s="4"/>
      <c r="ENZ92" s="4"/>
      <c r="EOA92" s="4"/>
      <c r="EOB92" s="4"/>
      <c r="EOC92" s="4"/>
      <c r="EOD92" s="4"/>
      <c r="EOE92" s="4"/>
      <c r="EOF92" s="4"/>
      <c r="EOG92" s="4"/>
      <c r="EOH92" s="4"/>
      <c r="EOI92" s="4"/>
      <c r="EOJ92" s="4"/>
      <c r="EOK92" s="4"/>
      <c r="EOL92" s="4"/>
      <c r="EOM92" s="4"/>
      <c r="EON92" s="4"/>
      <c r="EOO92" s="4"/>
      <c r="EOP92" s="4"/>
      <c r="EOQ92" s="4"/>
      <c r="EOR92" s="4"/>
      <c r="EOS92" s="4"/>
      <c r="EOT92" s="4"/>
      <c r="EOU92" s="4"/>
      <c r="EOV92" s="4"/>
      <c r="EOW92" s="4"/>
      <c r="EOX92" s="4"/>
      <c r="EOY92" s="4"/>
      <c r="EOZ92" s="4"/>
      <c r="EPA92" s="4"/>
      <c r="EPB92" s="4"/>
      <c r="EPC92" s="4"/>
      <c r="EPD92" s="4"/>
      <c r="EPE92" s="4"/>
      <c r="EPF92" s="4"/>
      <c r="EPG92" s="4"/>
      <c r="EPH92" s="4"/>
      <c r="EPI92" s="4"/>
      <c r="EPJ92" s="4"/>
      <c r="EPK92" s="4"/>
      <c r="EPL92" s="4"/>
      <c r="EPM92" s="4"/>
      <c r="EPN92" s="4"/>
      <c r="EPO92" s="4"/>
      <c r="EPP92" s="4"/>
      <c r="EPQ92" s="4"/>
      <c r="EPR92" s="4"/>
      <c r="EPS92" s="4"/>
      <c r="EPT92" s="4"/>
      <c r="EPU92" s="4"/>
      <c r="EPV92" s="4"/>
      <c r="EPW92" s="4"/>
      <c r="EPX92" s="4"/>
      <c r="EPY92" s="4"/>
      <c r="EPZ92" s="4"/>
      <c r="EQA92" s="4"/>
      <c r="EQB92" s="4"/>
      <c r="EQC92" s="4"/>
      <c r="EQD92" s="4"/>
      <c r="EQE92" s="4"/>
      <c r="EQF92" s="4"/>
      <c r="EQG92" s="4"/>
      <c r="EQH92" s="4"/>
      <c r="EQI92" s="4"/>
      <c r="EQJ92" s="4"/>
      <c r="EQK92" s="4"/>
      <c r="EQL92" s="4"/>
      <c r="EQM92" s="4"/>
      <c r="EQN92" s="4"/>
      <c r="EQO92" s="4"/>
      <c r="EQP92" s="4"/>
      <c r="EQQ92" s="4"/>
      <c r="EQR92" s="4"/>
      <c r="EQS92" s="4"/>
      <c r="EQT92" s="4"/>
      <c r="EQU92" s="4"/>
      <c r="EQV92" s="4"/>
      <c r="EQW92" s="4"/>
      <c r="EQX92" s="4"/>
      <c r="EQY92" s="4"/>
      <c r="EQZ92" s="4"/>
      <c r="ERA92" s="4"/>
      <c r="ERB92" s="4"/>
      <c r="ERC92" s="4"/>
      <c r="ERD92" s="4"/>
      <c r="ERE92" s="4"/>
      <c r="ERF92" s="4"/>
      <c r="ERG92" s="4"/>
      <c r="ERH92" s="4"/>
      <c r="ERI92" s="4"/>
      <c r="ERJ92" s="4"/>
      <c r="ERK92" s="4"/>
      <c r="ERL92" s="4"/>
      <c r="ERM92" s="4"/>
      <c r="ERN92" s="4"/>
      <c r="ERO92" s="4"/>
      <c r="ERP92" s="4"/>
      <c r="ERQ92" s="4"/>
      <c r="ERR92" s="4"/>
      <c r="ERS92" s="4"/>
      <c r="ERT92" s="4"/>
      <c r="ERU92" s="4"/>
      <c r="ERV92" s="4"/>
      <c r="ERW92" s="4"/>
      <c r="ERX92" s="4"/>
      <c r="ERY92" s="4"/>
      <c r="ERZ92" s="4"/>
      <c r="ESA92" s="4"/>
      <c r="ESB92" s="4"/>
      <c r="ESC92" s="4"/>
      <c r="ESD92" s="4"/>
      <c r="ESE92" s="4"/>
      <c r="ESF92" s="4"/>
      <c r="ESG92" s="4"/>
      <c r="ESH92" s="4"/>
      <c r="ESI92" s="4"/>
      <c r="ESJ92" s="4"/>
      <c r="ESK92" s="4"/>
      <c r="ESL92" s="4"/>
      <c r="ESM92" s="4"/>
      <c r="ESN92" s="4"/>
      <c r="ESO92" s="4"/>
      <c r="ESP92" s="4"/>
      <c r="ESQ92" s="4"/>
      <c r="ESR92" s="4"/>
      <c r="ESS92" s="4"/>
      <c r="EST92" s="4"/>
      <c r="ESU92" s="4"/>
      <c r="ESV92" s="4"/>
      <c r="ESW92" s="4"/>
      <c r="ESX92" s="4"/>
      <c r="ESY92" s="4"/>
      <c r="ESZ92" s="4"/>
      <c r="ETA92" s="4"/>
      <c r="ETB92" s="4"/>
      <c r="ETC92" s="4"/>
      <c r="ETD92" s="4"/>
      <c r="ETE92" s="4"/>
      <c r="ETF92" s="4"/>
      <c r="ETG92" s="4"/>
      <c r="ETH92" s="4"/>
      <c r="ETI92" s="4"/>
      <c r="ETJ92" s="4"/>
      <c r="ETK92" s="4"/>
      <c r="ETL92" s="4"/>
      <c r="ETM92" s="4"/>
      <c r="ETN92" s="4"/>
      <c r="ETO92" s="4"/>
      <c r="ETP92" s="4"/>
      <c r="ETQ92" s="4"/>
      <c r="ETR92" s="4"/>
      <c r="ETS92" s="4"/>
      <c r="ETT92" s="4"/>
      <c r="ETU92" s="4"/>
      <c r="ETV92" s="4"/>
      <c r="ETW92" s="4"/>
      <c r="ETX92" s="4"/>
      <c r="ETY92" s="4"/>
      <c r="ETZ92" s="4"/>
      <c r="EUA92" s="4"/>
      <c r="EUB92" s="4"/>
      <c r="EUC92" s="4"/>
      <c r="EUD92" s="4"/>
      <c r="EUE92" s="4"/>
      <c r="EUF92" s="4"/>
      <c r="EUG92" s="4"/>
      <c r="EUH92" s="4"/>
      <c r="EUI92" s="4"/>
      <c r="EUJ92" s="4"/>
      <c r="EUK92" s="4"/>
      <c r="EUL92" s="4"/>
      <c r="EUM92" s="4"/>
      <c r="EUN92" s="4"/>
      <c r="EUO92" s="4"/>
      <c r="EUP92" s="4"/>
      <c r="EUQ92" s="4"/>
      <c r="EUR92" s="4"/>
      <c r="EUS92" s="4"/>
      <c r="EUT92" s="4"/>
      <c r="EUU92" s="4"/>
      <c r="EUV92" s="4"/>
      <c r="EUW92" s="4"/>
      <c r="EUX92" s="4"/>
      <c r="EUY92" s="4"/>
      <c r="EUZ92" s="4"/>
      <c r="EVA92" s="4"/>
      <c r="EVB92" s="4"/>
      <c r="EVC92" s="4"/>
      <c r="EVD92" s="4"/>
      <c r="EVE92" s="4"/>
      <c r="EVF92" s="4"/>
      <c r="EVG92" s="4"/>
      <c r="EVH92" s="4"/>
      <c r="EVI92" s="4"/>
      <c r="EVJ92" s="4"/>
      <c r="EVK92" s="4"/>
      <c r="EVL92" s="4"/>
      <c r="EVM92" s="4"/>
      <c r="EVN92" s="4"/>
      <c r="EVO92" s="4"/>
      <c r="EVP92" s="4"/>
      <c r="EVQ92" s="4"/>
      <c r="EVR92" s="4"/>
      <c r="EVS92" s="4"/>
      <c r="EVT92" s="4"/>
      <c r="EVU92" s="4"/>
      <c r="EVV92" s="4"/>
      <c r="EVW92" s="4"/>
      <c r="EVX92" s="4"/>
      <c r="EVY92" s="4"/>
      <c r="EVZ92" s="4"/>
      <c r="EWA92" s="4"/>
      <c r="EWB92" s="4"/>
      <c r="EWC92" s="4"/>
      <c r="EWD92" s="4"/>
      <c r="EWE92" s="4"/>
      <c r="EWF92" s="4"/>
      <c r="EWG92" s="4"/>
      <c r="EWH92" s="4"/>
      <c r="EWI92" s="4"/>
      <c r="EWJ92" s="4"/>
      <c r="EWK92" s="4"/>
      <c r="EWL92" s="4"/>
      <c r="EWM92" s="4"/>
      <c r="EWN92" s="4"/>
      <c r="EWO92" s="4"/>
      <c r="EWP92" s="4"/>
      <c r="EWQ92" s="4"/>
      <c r="EWR92" s="4"/>
      <c r="EWS92" s="4"/>
      <c r="EWT92" s="4"/>
      <c r="EWU92" s="4"/>
      <c r="EWV92" s="4"/>
      <c r="EWW92" s="4"/>
      <c r="EWX92" s="4"/>
      <c r="EWY92" s="4"/>
      <c r="EWZ92" s="4"/>
      <c r="EXA92" s="4"/>
      <c r="EXB92" s="4"/>
      <c r="EXC92" s="4"/>
      <c r="EXD92" s="4"/>
      <c r="EXE92" s="4"/>
      <c r="EXF92" s="4"/>
      <c r="EXG92" s="4"/>
      <c r="EXH92" s="4"/>
      <c r="EXI92" s="4"/>
      <c r="EXJ92" s="4"/>
      <c r="EXK92" s="4"/>
      <c r="EXL92" s="4"/>
      <c r="EXM92" s="4"/>
      <c r="EXN92" s="4"/>
      <c r="EXO92" s="4"/>
      <c r="EXP92" s="4"/>
      <c r="EXQ92" s="4"/>
      <c r="EXR92" s="4"/>
      <c r="EXS92" s="4"/>
      <c r="EXT92" s="4"/>
      <c r="EXU92" s="4"/>
      <c r="EXV92" s="4"/>
      <c r="EXW92" s="4"/>
      <c r="EXX92" s="4"/>
      <c r="EXY92" s="4"/>
      <c r="EXZ92" s="4"/>
      <c r="EYA92" s="4"/>
      <c r="EYB92" s="4"/>
      <c r="EYC92" s="4"/>
      <c r="EYD92" s="4"/>
      <c r="EYE92" s="4"/>
      <c r="EYF92" s="4"/>
      <c r="EYG92" s="4"/>
      <c r="EYH92" s="4"/>
      <c r="EYI92" s="4"/>
      <c r="EYJ92" s="4"/>
      <c r="EYK92" s="4"/>
      <c r="EYL92" s="4"/>
      <c r="EYM92" s="4"/>
      <c r="EYN92" s="4"/>
      <c r="EYO92" s="4"/>
      <c r="EYP92" s="4"/>
      <c r="EYQ92" s="4"/>
      <c r="EYR92" s="4"/>
      <c r="EYS92" s="4"/>
      <c r="EYT92" s="4"/>
      <c r="EYU92" s="4"/>
      <c r="EYV92" s="4"/>
      <c r="EYW92" s="4"/>
      <c r="EYX92" s="4"/>
      <c r="EYY92" s="4"/>
      <c r="EYZ92" s="4"/>
      <c r="EZA92" s="4"/>
      <c r="EZB92" s="4"/>
      <c r="EZC92" s="4"/>
      <c r="EZD92" s="4"/>
      <c r="EZE92" s="4"/>
      <c r="EZF92" s="4"/>
      <c r="EZG92" s="4"/>
      <c r="EZH92" s="4"/>
      <c r="EZI92" s="4"/>
      <c r="EZJ92" s="4"/>
      <c r="EZK92" s="4"/>
      <c r="EZL92" s="4"/>
      <c r="EZM92" s="4"/>
      <c r="EZN92" s="4"/>
      <c r="EZO92" s="4"/>
      <c r="EZP92" s="4"/>
      <c r="EZQ92" s="4"/>
      <c r="EZR92" s="4"/>
      <c r="EZS92" s="4"/>
      <c r="EZT92" s="4"/>
      <c r="EZU92" s="4"/>
      <c r="EZV92" s="4"/>
      <c r="EZW92" s="4"/>
      <c r="EZX92" s="4"/>
      <c r="EZY92" s="4"/>
      <c r="EZZ92" s="4"/>
      <c r="FAA92" s="4"/>
      <c r="FAB92" s="4"/>
      <c r="FAC92" s="4"/>
      <c r="FAD92" s="4"/>
      <c r="FAE92" s="4"/>
      <c r="FAF92" s="4"/>
      <c r="FAG92" s="4"/>
      <c r="FAH92" s="4"/>
      <c r="FAI92" s="4"/>
      <c r="FAJ92" s="4"/>
      <c r="FAK92" s="4"/>
      <c r="FAL92" s="4"/>
      <c r="FAM92" s="4"/>
      <c r="FAN92" s="4"/>
      <c r="FAO92" s="4"/>
      <c r="FAP92" s="4"/>
      <c r="FAQ92" s="4"/>
      <c r="FAR92" s="4"/>
      <c r="FAS92" s="4"/>
      <c r="FAT92" s="4"/>
      <c r="FAU92" s="4"/>
      <c r="FAV92" s="4"/>
      <c r="FAW92" s="4"/>
      <c r="FAX92" s="4"/>
      <c r="FAY92" s="4"/>
      <c r="FAZ92" s="4"/>
      <c r="FBA92" s="4"/>
      <c r="FBB92" s="4"/>
      <c r="FBC92" s="4"/>
      <c r="FBD92" s="4"/>
      <c r="FBE92" s="4"/>
      <c r="FBF92" s="4"/>
      <c r="FBG92" s="4"/>
      <c r="FBH92" s="4"/>
      <c r="FBI92" s="4"/>
      <c r="FBJ92" s="4"/>
      <c r="FBK92" s="4"/>
      <c r="FBL92" s="4"/>
      <c r="FBM92" s="4"/>
      <c r="FBN92" s="4"/>
      <c r="FBO92" s="4"/>
      <c r="FBP92" s="4"/>
      <c r="FBQ92" s="4"/>
      <c r="FBR92" s="4"/>
      <c r="FBS92" s="4"/>
      <c r="FBT92" s="4"/>
      <c r="FBU92" s="4"/>
      <c r="FBV92" s="4"/>
      <c r="FBW92" s="4"/>
      <c r="FBX92" s="4"/>
      <c r="FBY92" s="4"/>
      <c r="FBZ92" s="4"/>
      <c r="FCA92" s="4"/>
      <c r="FCB92" s="4"/>
      <c r="FCC92" s="4"/>
      <c r="FCD92" s="4"/>
      <c r="FCE92" s="4"/>
      <c r="FCF92" s="4"/>
      <c r="FCG92" s="4"/>
      <c r="FCH92" s="4"/>
      <c r="FCI92" s="4"/>
      <c r="FCJ92" s="4"/>
      <c r="FCK92" s="4"/>
      <c r="FCL92" s="4"/>
      <c r="FCM92" s="4"/>
      <c r="FCN92" s="4"/>
      <c r="FCO92" s="4"/>
      <c r="FCP92" s="4"/>
      <c r="FCQ92" s="4"/>
      <c r="FCR92" s="4"/>
      <c r="FCS92" s="4"/>
      <c r="FCT92" s="4"/>
      <c r="FCU92" s="4"/>
      <c r="FCV92" s="4"/>
      <c r="FCW92" s="4"/>
      <c r="FCX92" s="4"/>
      <c r="FCY92" s="4"/>
      <c r="FCZ92" s="4"/>
      <c r="FDA92" s="4"/>
      <c r="FDB92" s="4"/>
      <c r="FDC92" s="4"/>
      <c r="FDD92" s="4"/>
      <c r="FDE92" s="4"/>
      <c r="FDF92" s="4"/>
      <c r="FDG92" s="4"/>
      <c r="FDH92" s="4"/>
      <c r="FDI92" s="4"/>
      <c r="FDJ92" s="4"/>
      <c r="FDK92" s="4"/>
      <c r="FDL92" s="4"/>
      <c r="FDM92" s="4"/>
      <c r="FDN92" s="4"/>
      <c r="FDO92" s="4"/>
      <c r="FDP92" s="4"/>
      <c r="FDQ92" s="4"/>
      <c r="FDR92" s="4"/>
      <c r="FDS92" s="4"/>
      <c r="FDT92" s="4"/>
      <c r="FDU92" s="4"/>
      <c r="FDV92" s="4"/>
      <c r="FDW92" s="4"/>
      <c r="FDX92" s="4"/>
      <c r="FDY92" s="4"/>
      <c r="FDZ92" s="4"/>
      <c r="FEA92" s="4"/>
      <c r="FEB92" s="4"/>
      <c r="FEC92" s="4"/>
      <c r="FED92" s="4"/>
      <c r="FEE92" s="4"/>
      <c r="FEF92" s="4"/>
      <c r="FEG92" s="4"/>
      <c r="FEH92" s="4"/>
      <c r="FEI92" s="4"/>
      <c r="FEJ92" s="4"/>
      <c r="FEK92" s="4"/>
      <c r="FEL92" s="4"/>
      <c r="FEM92" s="4"/>
      <c r="FEN92" s="4"/>
      <c r="FEO92" s="4"/>
      <c r="FEP92" s="4"/>
      <c r="FEQ92" s="4"/>
      <c r="FER92" s="4"/>
      <c r="FES92" s="4"/>
      <c r="FET92" s="4"/>
      <c r="FEU92" s="4"/>
      <c r="FEV92" s="4"/>
      <c r="FEW92" s="4"/>
      <c r="FEX92" s="4"/>
      <c r="FEY92" s="4"/>
      <c r="FEZ92" s="4"/>
      <c r="FFA92" s="4"/>
      <c r="FFB92" s="4"/>
      <c r="FFC92" s="4"/>
      <c r="FFD92" s="4"/>
      <c r="FFE92" s="4"/>
      <c r="FFF92" s="4"/>
      <c r="FFG92" s="4"/>
      <c r="FFH92" s="4"/>
      <c r="FFI92" s="4"/>
      <c r="FFJ92" s="4"/>
      <c r="FFK92" s="4"/>
      <c r="FFL92" s="4"/>
      <c r="FFM92" s="4"/>
      <c r="FFN92" s="4"/>
      <c r="FFO92" s="4"/>
      <c r="FFP92" s="4"/>
      <c r="FFQ92" s="4"/>
      <c r="FFR92" s="4"/>
      <c r="FFS92" s="4"/>
      <c r="FFT92" s="4"/>
      <c r="FFU92" s="4"/>
      <c r="FFV92" s="4"/>
      <c r="FFW92" s="4"/>
      <c r="FFX92" s="4"/>
      <c r="FFY92" s="4"/>
      <c r="FFZ92" s="4"/>
      <c r="FGA92" s="4"/>
      <c r="FGB92" s="4"/>
      <c r="FGC92" s="4"/>
      <c r="FGD92" s="4"/>
      <c r="FGE92" s="4"/>
      <c r="FGF92" s="4"/>
      <c r="FGG92" s="4"/>
      <c r="FGH92" s="4"/>
      <c r="FGI92" s="4"/>
      <c r="FGJ92" s="4"/>
      <c r="FGK92" s="4"/>
      <c r="FGL92" s="4"/>
      <c r="FGM92" s="4"/>
      <c r="FGN92" s="4"/>
      <c r="FGO92" s="4"/>
      <c r="FGP92" s="4"/>
      <c r="FGQ92" s="4"/>
      <c r="FGR92" s="4"/>
      <c r="FGS92" s="4"/>
      <c r="FGT92" s="4"/>
      <c r="FGU92" s="4"/>
      <c r="FGV92" s="4"/>
      <c r="FGW92" s="4"/>
      <c r="FGX92" s="4"/>
      <c r="FGY92" s="4"/>
      <c r="FGZ92" s="4"/>
      <c r="FHA92" s="4"/>
      <c r="FHB92" s="4"/>
      <c r="FHC92" s="4"/>
      <c r="FHD92" s="4"/>
      <c r="FHE92" s="4"/>
      <c r="FHF92" s="4"/>
      <c r="FHG92" s="4"/>
      <c r="FHH92" s="4"/>
      <c r="FHI92" s="4"/>
      <c r="FHJ92" s="4"/>
      <c r="FHK92" s="4"/>
      <c r="FHL92" s="4"/>
      <c r="FHM92" s="4"/>
      <c r="FHN92" s="4"/>
      <c r="FHO92" s="4"/>
      <c r="FHP92" s="4"/>
      <c r="FHQ92" s="4"/>
      <c r="FHR92" s="4"/>
      <c r="FHS92" s="4"/>
      <c r="FHT92" s="4"/>
      <c r="FHU92" s="4"/>
      <c r="FHV92" s="4"/>
      <c r="FHW92" s="4"/>
      <c r="FHX92" s="4"/>
      <c r="FHY92" s="4"/>
      <c r="FHZ92" s="4"/>
      <c r="FIA92" s="4"/>
      <c r="FIB92" s="4"/>
      <c r="FIC92" s="4"/>
      <c r="FID92" s="4"/>
      <c r="FIE92" s="4"/>
      <c r="FIF92" s="4"/>
      <c r="FIG92" s="4"/>
      <c r="FIH92" s="4"/>
      <c r="FII92" s="4"/>
      <c r="FIJ92" s="4"/>
      <c r="FIK92" s="4"/>
      <c r="FIL92" s="4"/>
      <c r="FIM92" s="4"/>
      <c r="FIN92" s="4"/>
      <c r="FIO92" s="4"/>
      <c r="FIP92" s="4"/>
      <c r="FIQ92" s="4"/>
      <c r="FIR92" s="4"/>
      <c r="FIS92" s="4"/>
      <c r="FIT92" s="4"/>
      <c r="FIU92" s="4"/>
      <c r="FIV92" s="4"/>
      <c r="FIW92" s="4"/>
      <c r="FIX92" s="4"/>
      <c r="FIY92" s="4"/>
      <c r="FIZ92" s="4"/>
      <c r="FJA92" s="4"/>
      <c r="FJB92" s="4"/>
      <c r="FJC92" s="4"/>
      <c r="FJD92" s="4"/>
      <c r="FJE92" s="4"/>
      <c r="FJF92" s="4"/>
      <c r="FJG92" s="4"/>
      <c r="FJH92" s="4"/>
      <c r="FJI92" s="4"/>
      <c r="FJJ92" s="4"/>
      <c r="FJK92" s="4"/>
      <c r="FJL92" s="4"/>
      <c r="FJM92" s="4"/>
      <c r="FJN92" s="4"/>
      <c r="FJO92" s="4"/>
      <c r="FJP92" s="4"/>
      <c r="FJQ92" s="4"/>
      <c r="FJR92" s="4"/>
      <c r="FJS92" s="4"/>
      <c r="FJT92" s="4"/>
      <c r="FJU92" s="4"/>
      <c r="FJV92" s="4"/>
      <c r="FJW92" s="4"/>
      <c r="FJX92" s="4"/>
      <c r="FJY92" s="4"/>
      <c r="FJZ92" s="4"/>
      <c r="FKA92" s="4"/>
      <c r="FKB92" s="4"/>
      <c r="FKC92" s="4"/>
      <c r="FKD92" s="4"/>
      <c r="FKE92" s="4"/>
      <c r="FKF92" s="4"/>
      <c r="FKG92" s="4"/>
      <c r="FKH92" s="4"/>
      <c r="FKI92" s="4"/>
      <c r="FKJ92" s="4"/>
      <c r="FKK92" s="4"/>
      <c r="FKL92" s="4"/>
      <c r="FKM92" s="4"/>
      <c r="FKN92" s="4"/>
      <c r="FKO92" s="4"/>
      <c r="FKP92" s="4"/>
      <c r="FKQ92" s="4"/>
      <c r="FKR92" s="4"/>
      <c r="FKS92" s="4"/>
      <c r="FKT92" s="4"/>
      <c r="FKU92" s="4"/>
      <c r="FKV92" s="4"/>
      <c r="FKW92" s="4"/>
      <c r="FKX92" s="4"/>
      <c r="FKY92" s="4"/>
      <c r="FKZ92" s="4"/>
      <c r="FLA92" s="4"/>
      <c r="FLB92" s="4"/>
      <c r="FLC92" s="4"/>
      <c r="FLD92" s="4"/>
      <c r="FLE92" s="4"/>
      <c r="FLF92" s="4"/>
      <c r="FLG92" s="4"/>
      <c r="FLH92" s="4"/>
      <c r="FLI92" s="4"/>
      <c r="FLJ92" s="4"/>
      <c r="FLK92" s="4"/>
      <c r="FLL92" s="4"/>
      <c r="FLM92" s="4"/>
      <c r="FLN92" s="4"/>
      <c r="FLO92" s="4"/>
      <c r="FLP92" s="4"/>
      <c r="FLQ92" s="4"/>
      <c r="FLR92" s="4"/>
      <c r="FLS92" s="4"/>
      <c r="FLT92" s="4"/>
      <c r="FLU92" s="4"/>
      <c r="FLV92" s="4"/>
      <c r="FLW92" s="4"/>
      <c r="FLX92" s="4"/>
      <c r="FLY92" s="4"/>
      <c r="FLZ92" s="4"/>
      <c r="FMA92" s="4"/>
      <c r="FMB92" s="4"/>
      <c r="FMC92" s="4"/>
      <c r="FMD92" s="4"/>
      <c r="FME92" s="4"/>
      <c r="FMF92" s="4"/>
      <c r="FMG92" s="4"/>
      <c r="FMH92" s="4"/>
      <c r="FMI92" s="4"/>
      <c r="FMJ92" s="4"/>
      <c r="FMK92" s="4"/>
      <c r="FML92" s="4"/>
      <c r="FMM92" s="4"/>
      <c r="FMN92" s="4"/>
      <c r="FMO92" s="4"/>
      <c r="FMP92" s="4"/>
      <c r="FMQ92" s="4"/>
      <c r="FMR92" s="4"/>
      <c r="FMS92" s="4"/>
      <c r="FMT92" s="4"/>
      <c r="FMU92" s="4"/>
      <c r="FMV92" s="4"/>
      <c r="FMW92" s="4"/>
      <c r="FMX92" s="4"/>
      <c r="FMY92" s="4"/>
      <c r="FMZ92" s="4"/>
      <c r="FNA92" s="4"/>
      <c r="FNB92" s="4"/>
      <c r="FNC92" s="4"/>
      <c r="FND92" s="4"/>
      <c r="FNE92" s="4"/>
      <c r="FNF92" s="4"/>
      <c r="FNG92" s="4"/>
      <c r="FNH92" s="4"/>
      <c r="FNI92" s="4"/>
      <c r="FNJ92" s="4"/>
      <c r="FNK92" s="4"/>
      <c r="FNL92" s="4"/>
      <c r="FNM92" s="4"/>
      <c r="FNN92" s="4"/>
      <c r="FNO92" s="4"/>
      <c r="FNP92" s="4"/>
      <c r="FNQ92" s="4"/>
      <c r="FNR92" s="4"/>
      <c r="FNS92" s="4"/>
      <c r="FNT92" s="4"/>
      <c r="FNU92" s="4"/>
      <c r="FNV92" s="4"/>
      <c r="FNW92" s="4"/>
      <c r="FNX92" s="4"/>
      <c r="FNY92" s="4"/>
      <c r="FNZ92" s="4"/>
      <c r="FOA92" s="4"/>
      <c r="FOB92" s="4"/>
      <c r="FOC92" s="4"/>
      <c r="FOD92" s="4"/>
      <c r="FOE92" s="4"/>
      <c r="FOF92" s="4"/>
      <c r="FOG92" s="4"/>
      <c r="FOH92" s="4"/>
      <c r="FOI92" s="4"/>
      <c r="FOJ92" s="4"/>
      <c r="FOK92" s="4"/>
      <c r="FOL92" s="4"/>
      <c r="FOM92" s="4"/>
      <c r="FON92" s="4"/>
      <c r="FOO92" s="4"/>
      <c r="FOP92" s="4"/>
      <c r="FOQ92" s="4"/>
      <c r="FOR92" s="4"/>
      <c r="FOS92" s="4"/>
      <c r="FOT92" s="4"/>
      <c r="FOU92" s="4"/>
      <c r="FOV92" s="4"/>
      <c r="FOW92" s="4"/>
      <c r="FOX92" s="4"/>
      <c r="FOY92" s="4"/>
      <c r="FOZ92" s="4"/>
      <c r="FPA92" s="4"/>
      <c r="FPB92" s="4"/>
      <c r="FPC92" s="4"/>
      <c r="FPD92" s="4"/>
      <c r="FPE92" s="4"/>
      <c r="FPF92" s="4"/>
      <c r="FPG92" s="4"/>
      <c r="FPH92" s="4"/>
      <c r="FPI92" s="4"/>
      <c r="FPJ92" s="4"/>
      <c r="FPK92" s="4"/>
      <c r="FPL92" s="4"/>
      <c r="FPM92" s="4"/>
      <c r="FPN92" s="4"/>
      <c r="FPO92" s="4"/>
      <c r="FPP92" s="4"/>
      <c r="FPQ92" s="4"/>
      <c r="FPR92" s="4"/>
      <c r="FPS92" s="4"/>
      <c r="FPT92" s="4"/>
      <c r="FPU92" s="4"/>
      <c r="FPV92" s="4"/>
      <c r="FPW92" s="4"/>
      <c r="FPX92" s="4"/>
      <c r="FPY92" s="4"/>
      <c r="FPZ92" s="4"/>
      <c r="FQA92" s="4"/>
      <c r="FQB92" s="4"/>
      <c r="FQC92" s="4"/>
      <c r="FQD92" s="4"/>
      <c r="FQE92" s="4"/>
      <c r="FQF92" s="4"/>
      <c r="FQG92" s="4"/>
      <c r="FQH92" s="4"/>
      <c r="FQI92" s="4"/>
      <c r="FQJ92" s="4"/>
      <c r="FQK92" s="4"/>
      <c r="FQL92" s="4"/>
      <c r="FQM92" s="4"/>
      <c r="FQN92" s="4"/>
      <c r="FQO92" s="4"/>
      <c r="FQP92" s="4"/>
      <c r="FQQ92" s="4"/>
      <c r="FQR92" s="4"/>
      <c r="FQS92" s="4"/>
      <c r="FQT92" s="4"/>
      <c r="FQU92" s="4"/>
      <c r="FQV92" s="4"/>
      <c r="FQW92" s="4"/>
      <c r="FQX92" s="4"/>
      <c r="FQY92" s="4"/>
      <c r="FQZ92" s="4"/>
      <c r="FRA92" s="4"/>
      <c r="FRB92" s="4"/>
      <c r="FRC92" s="4"/>
      <c r="FRD92" s="4"/>
      <c r="FRE92" s="4"/>
      <c r="FRF92" s="4"/>
      <c r="FRG92" s="4"/>
      <c r="FRH92" s="4"/>
      <c r="FRI92" s="4"/>
      <c r="FRJ92" s="4"/>
      <c r="FRK92" s="4"/>
      <c r="FRL92" s="4"/>
      <c r="FRM92" s="4"/>
      <c r="FRN92" s="4"/>
      <c r="FRO92" s="4"/>
      <c r="FRP92" s="4"/>
      <c r="FRQ92" s="4"/>
      <c r="FRR92" s="4"/>
      <c r="FRS92" s="4"/>
      <c r="FRT92" s="4"/>
      <c r="FRU92" s="4"/>
      <c r="FRV92" s="4"/>
      <c r="FRW92" s="4"/>
      <c r="FRX92" s="4"/>
      <c r="FRY92" s="4"/>
      <c r="FRZ92" s="4"/>
      <c r="FSA92" s="4"/>
      <c r="FSB92" s="4"/>
      <c r="FSC92" s="4"/>
      <c r="FSD92" s="4"/>
      <c r="FSE92" s="4"/>
      <c r="FSF92" s="4"/>
      <c r="FSG92" s="4"/>
      <c r="FSH92" s="4"/>
      <c r="FSI92" s="4"/>
      <c r="FSJ92" s="4"/>
      <c r="FSK92" s="4"/>
      <c r="FSL92" s="4"/>
      <c r="FSM92" s="4"/>
      <c r="FSN92" s="4"/>
      <c r="FSO92" s="4"/>
      <c r="FSP92" s="4"/>
      <c r="FSQ92" s="4"/>
      <c r="FSR92" s="4"/>
      <c r="FSS92" s="4"/>
      <c r="FST92" s="4"/>
      <c r="FSU92" s="4"/>
      <c r="FSV92" s="4"/>
      <c r="FSW92" s="4"/>
      <c r="FSX92" s="4"/>
      <c r="FSY92" s="4"/>
      <c r="FSZ92" s="4"/>
      <c r="FTA92" s="4"/>
      <c r="FTB92" s="4"/>
      <c r="FTC92" s="4"/>
      <c r="FTD92" s="4"/>
      <c r="FTE92" s="4"/>
      <c r="FTF92" s="4"/>
      <c r="FTG92" s="4"/>
      <c r="FTH92" s="4"/>
      <c r="FTI92" s="4"/>
      <c r="FTJ92" s="4"/>
      <c r="FTK92" s="4"/>
      <c r="FTL92" s="4"/>
      <c r="FTM92" s="4"/>
      <c r="FTN92" s="4"/>
      <c r="FTO92" s="4"/>
      <c r="FTP92" s="4"/>
      <c r="FTQ92" s="4"/>
      <c r="FTR92" s="4"/>
      <c r="FTS92" s="4"/>
      <c r="FTT92" s="4"/>
      <c r="FTU92" s="4"/>
      <c r="FTV92" s="4"/>
      <c r="FTW92" s="4"/>
      <c r="FTX92" s="4"/>
      <c r="FTY92" s="4"/>
      <c r="FTZ92" s="4"/>
      <c r="FUA92" s="4"/>
      <c r="FUB92" s="4"/>
      <c r="FUC92" s="4"/>
      <c r="FUD92" s="4"/>
      <c r="FUE92" s="4"/>
      <c r="FUF92" s="4"/>
      <c r="FUG92" s="4"/>
      <c r="FUH92" s="4"/>
      <c r="FUI92" s="4"/>
      <c r="FUJ92" s="4"/>
      <c r="FUK92" s="4"/>
      <c r="FUL92" s="4"/>
      <c r="FUM92" s="4"/>
      <c r="FUN92" s="4"/>
      <c r="FUO92" s="4"/>
      <c r="FUP92" s="4"/>
      <c r="FUQ92" s="4"/>
      <c r="FUR92" s="4"/>
      <c r="FUS92" s="4"/>
    </row>
    <row r="93" spans="1:4621" s="143" customFormat="1">
      <c r="A93" s="155" t="s">
        <v>120</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47"/>
      <c r="AA93" s="147"/>
      <c r="AB93" s="147"/>
      <c r="AC93" s="148"/>
      <c r="AD93" s="142">
        <f>ROW()</f>
        <v>93</v>
      </c>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c r="JS93" s="4"/>
      <c r="JT93" s="4"/>
      <c r="JU93" s="4"/>
      <c r="JV93" s="4"/>
      <c r="JW93" s="4"/>
      <c r="JX93" s="4"/>
      <c r="JY93" s="4"/>
      <c r="JZ93" s="4"/>
      <c r="KA93" s="4"/>
      <c r="KB93" s="4"/>
      <c r="KC93" s="4"/>
      <c r="KD93" s="4"/>
      <c r="KE93" s="4"/>
      <c r="KF93" s="4"/>
      <c r="KG93" s="4"/>
      <c r="KH93" s="4"/>
      <c r="KI93" s="4"/>
      <c r="KJ93" s="4"/>
      <c r="KK93" s="4"/>
      <c r="KL93" s="4"/>
      <c r="KM93" s="4"/>
      <c r="KN93" s="4"/>
      <c r="KO93" s="4"/>
      <c r="KP93" s="4"/>
      <c r="KQ93" s="4"/>
      <c r="KR93" s="4"/>
      <c r="KS93" s="4"/>
      <c r="KT93" s="4"/>
      <c r="KU93" s="4"/>
      <c r="KV93" s="4"/>
      <c r="KW93" s="4"/>
      <c r="KX93" s="4"/>
      <c r="KY93" s="4"/>
      <c r="KZ93" s="4"/>
      <c r="LA93" s="4"/>
      <c r="LB93" s="4"/>
      <c r="LC93" s="4"/>
      <c r="LD93" s="4"/>
      <c r="LE93" s="4"/>
      <c r="LF93" s="4"/>
      <c r="LG93" s="4"/>
      <c r="LH93" s="4"/>
      <c r="LI93" s="4"/>
      <c r="LJ93" s="4"/>
      <c r="LK93" s="4"/>
      <c r="LL93" s="4"/>
      <c r="LM93" s="4"/>
      <c r="LN93" s="4"/>
      <c r="LO93" s="4"/>
      <c r="LP93" s="4"/>
      <c r="LQ93" s="4"/>
      <c r="LR93" s="4"/>
      <c r="LS93" s="4"/>
      <c r="LT93" s="4"/>
      <c r="LU93" s="4"/>
      <c r="LV93" s="4"/>
      <c r="LW93" s="4"/>
      <c r="LX93" s="4"/>
      <c r="LY93" s="4"/>
      <c r="LZ93" s="4"/>
      <c r="MA93" s="4"/>
      <c r="MB93" s="4"/>
      <c r="MC93" s="4"/>
      <c r="MD93" s="4"/>
      <c r="ME93" s="4"/>
      <c r="MF93" s="4"/>
      <c r="MG93" s="4"/>
      <c r="MH93" s="4"/>
      <c r="MI93" s="4"/>
      <c r="MJ93" s="4"/>
      <c r="MK93" s="4"/>
      <c r="ML93" s="4"/>
      <c r="MM93" s="4"/>
      <c r="MN93" s="4"/>
      <c r="MO93" s="4"/>
      <c r="MP93" s="4"/>
      <c r="MQ93" s="4"/>
      <c r="MR93" s="4"/>
      <c r="MS93" s="4"/>
      <c r="MT93" s="4"/>
      <c r="MU93" s="4"/>
      <c r="MV93" s="4"/>
      <c r="MW93" s="4"/>
      <c r="MX93" s="4"/>
      <c r="MY93" s="4"/>
      <c r="MZ93" s="4"/>
      <c r="NA93" s="4"/>
      <c r="NB93" s="4"/>
      <c r="NC93" s="4"/>
      <c r="ND93" s="4"/>
      <c r="NE93" s="4"/>
      <c r="NF93" s="4"/>
      <c r="NG93" s="4"/>
      <c r="NH93" s="4"/>
      <c r="NI93" s="4"/>
      <c r="NJ93" s="4"/>
      <c r="NK93" s="4"/>
      <c r="NL93" s="4"/>
      <c r="NM93" s="4"/>
      <c r="NN93" s="4"/>
      <c r="NO93" s="4"/>
      <c r="NP93" s="4"/>
      <c r="NQ93" s="4"/>
      <c r="NR93" s="4"/>
      <c r="NS93" s="4"/>
      <c r="NT93" s="4"/>
      <c r="NU93" s="4"/>
      <c r="NV93" s="4"/>
      <c r="NW93" s="4"/>
      <c r="NX93" s="4"/>
      <c r="NY93" s="4"/>
      <c r="NZ93" s="4"/>
      <c r="OA93" s="4"/>
      <c r="OB93" s="4"/>
      <c r="OC93" s="4"/>
      <c r="OD93" s="4"/>
      <c r="OE93" s="4"/>
      <c r="OF93" s="4"/>
      <c r="OG93" s="4"/>
      <c r="OH93" s="4"/>
      <c r="OI93" s="4"/>
      <c r="OJ93" s="4"/>
      <c r="OK93" s="4"/>
      <c r="OL93" s="4"/>
      <c r="OM93" s="4"/>
      <c r="ON93" s="4"/>
      <c r="OO93" s="4"/>
      <c r="OP93" s="4"/>
      <c r="OQ93" s="4"/>
      <c r="OR93" s="4"/>
      <c r="OS93" s="4"/>
      <c r="OT93" s="4"/>
      <c r="OU93" s="4"/>
      <c r="OV93" s="4"/>
      <c r="OW93" s="4"/>
      <c r="OX93" s="4"/>
      <c r="OY93" s="4"/>
      <c r="OZ93" s="4"/>
      <c r="PA93" s="4"/>
      <c r="PB93" s="4"/>
      <c r="PC93" s="4"/>
      <c r="PD93" s="4"/>
      <c r="PE93" s="4"/>
      <c r="PF93" s="4"/>
      <c r="PG93" s="4"/>
      <c r="PH93" s="4"/>
      <c r="PI93" s="4"/>
      <c r="PJ93" s="4"/>
      <c r="PK93" s="4"/>
      <c r="PL93" s="4"/>
      <c r="PM93" s="4"/>
      <c r="PN93" s="4"/>
      <c r="PO93" s="4"/>
      <c r="PP93" s="4"/>
      <c r="PQ93" s="4"/>
      <c r="PR93" s="4"/>
      <c r="PS93" s="4"/>
      <c r="PT93" s="4"/>
      <c r="PU93" s="4"/>
      <c r="PV93" s="4"/>
      <c r="PW93" s="4"/>
      <c r="PX93" s="4"/>
      <c r="PY93" s="4"/>
      <c r="PZ93" s="4"/>
      <c r="QA93" s="4"/>
      <c r="QB93" s="4"/>
      <c r="QC93" s="4"/>
      <c r="QD93" s="4"/>
      <c r="QE93" s="4"/>
      <c r="QF93" s="4"/>
      <c r="QG93" s="4"/>
      <c r="QH93" s="4"/>
      <c r="QI93" s="4"/>
      <c r="QJ93" s="4"/>
      <c r="QK93" s="4"/>
      <c r="QL93" s="4"/>
      <c r="QM93" s="4"/>
      <c r="QN93" s="4"/>
      <c r="QO93" s="4"/>
      <c r="QP93" s="4"/>
      <c r="QQ93" s="4"/>
      <c r="QR93" s="4"/>
      <c r="QS93" s="4"/>
      <c r="QT93" s="4"/>
      <c r="QU93" s="4"/>
      <c r="QV93" s="4"/>
      <c r="QW93" s="4"/>
      <c r="QX93" s="4"/>
      <c r="QY93" s="4"/>
      <c r="QZ93" s="4"/>
      <c r="RA93" s="4"/>
      <c r="RB93" s="4"/>
      <c r="RC93" s="4"/>
      <c r="RD93" s="4"/>
      <c r="RE93" s="4"/>
      <c r="RF93" s="4"/>
      <c r="RG93" s="4"/>
      <c r="RH93" s="4"/>
      <c r="RI93" s="4"/>
      <c r="RJ93" s="4"/>
      <c r="RK93" s="4"/>
      <c r="RL93" s="4"/>
      <c r="RM93" s="4"/>
      <c r="RN93" s="4"/>
      <c r="RO93" s="4"/>
      <c r="RP93" s="4"/>
      <c r="RQ93" s="4"/>
      <c r="RR93" s="4"/>
      <c r="RS93" s="4"/>
      <c r="RT93" s="4"/>
      <c r="RU93" s="4"/>
      <c r="RV93" s="4"/>
      <c r="RW93" s="4"/>
      <c r="RX93" s="4"/>
      <c r="RY93" s="4"/>
      <c r="RZ93" s="4"/>
      <c r="SA93" s="4"/>
      <c r="SB93" s="4"/>
      <c r="SC93" s="4"/>
      <c r="SD93" s="4"/>
      <c r="SE93" s="4"/>
      <c r="SF93" s="4"/>
      <c r="SG93" s="4"/>
      <c r="SH93" s="4"/>
      <c r="SI93" s="4"/>
      <c r="SJ93" s="4"/>
      <c r="SK93" s="4"/>
      <c r="SL93" s="4"/>
      <c r="SM93" s="4"/>
      <c r="SN93" s="4"/>
      <c r="SO93" s="4"/>
      <c r="SP93" s="4"/>
      <c r="SQ93" s="4"/>
      <c r="SR93" s="4"/>
      <c r="SS93" s="4"/>
      <c r="ST93" s="4"/>
      <c r="SU93" s="4"/>
      <c r="SV93" s="4"/>
      <c r="SW93" s="4"/>
      <c r="SX93" s="4"/>
      <c r="SY93" s="4"/>
      <c r="SZ93" s="4"/>
      <c r="TA93" s="4"/>
      <c r="TB93" s="4"/>
      <c r="TC93" s="4"/>
      <c r="TD93" s="4"/>
      <c r="TE93" s="4"/>
      <c r="TF93" s="4"/>
      <c r="TG93" s="4"/>
      <c r="TH93" s="4"/>
      <c r="TI93" s="4"/>
      <c r="TJ93" s="4"/>
      <c r="TK93" s="4"/>
      <c r="TL93" s="4"/>
      <c r="TM93" s="4"/>
      <c r="TN93" s="4"/>
      <c r="TO93" s="4"/>
      <c r="TP93" s="4"/>
      <c r="TQ93" s="4"/>
      <c r="TR93" s="4"/>
      <c r="TS93" s="4"/>
      <c r="TT93" s="4"/>
      <c r="TU93" s="4"/>
      <c r="TV93" s="4"/>
      <c r="TW93" s="4"/>
      <c r="TX93" s="4"/>
      <c r="TY93" s="4"/>
      <c r="TZ93" s="4"/>
      <c r="UA93" s="4"/>
      <c r="UB93" s="4"/>
      <c r="UC93" s="4"/>
      <c r="UD93" s="4"/>
      <c r="UE93" s="4"/>
      <c r="UF93" s="4"/>
      <c r="UG93" s="4"/>
      <c r="UH93" s="4"/>
      <c r="UI93" s="4"/>
      <c r="UJ93" s="4"/>
      <c r="UK93" s="4"/>
      <c r="UL93" s="4"/>
      <c r="UM93" s="4"/>
      <c r="UN93" s="4"/>
      <c r="UO93" s="4"/>
      <c r="UP93" s="4"/>
      <c r="UQ93" s="4"/>
      <c r="UR93" s="4"/>
      <c r="US93" s="4"/>
      <c r="UT93" s="4"/>
      <c r="UU93" s="4"/>
      <c r="UV93" s="4"/>
      <c r="UW93" s="4"/>
      <c r="UX93" s="4"/>
      <c r="UY93" s="4"/>
      <c r="UZ93" s="4"/>
      <c r="VA93" s="4"/>
      <c r="VB93" s="4"/>
      <c r="VC93" s="4"/>
      <c r="VD93" s="4"/>
      <c r="VE93" s="4"/>
      <c r="VF93" s="4"/>
      <c r="VG93" s="4"/>
      <c r="VH93" s="4"/>
      <c r="VI93" s="4"/>
      <c r="VJ93" s="4"/>
      <c r="VK93" s="4"/>
      <c r="VL93" s="4"/>
      <c r="VM93" s="4"/>
      <c r="VN93" s="4"/>
      <c r="VO93" s="4"/>
      <c r="VP93" s="4"/>
      <c r="VQ93" s="4"/>
      <c r="VR93" s="4"/>
      <c r="VS93" s="4"/>
      <c r="VT93" s="4"/>
      <c r="VU93" s="4"/>
      <c r="VV93" s="4"/>
      <c r="VW93" s="4"/>
      <c r="VX93" s="4"/>
      <c r="VY93" s="4"/>
      <c r="VZ93" s="4"/>
      <c r="WA93" s="4"/>
      <c r="WB93" s="4"/>
      <c r="WC93" s="4"/>
      <c r="WD93" s="4"/>
      <c r="WE93" s="4"/>
      <c r="WF93" s="4"/>
      <c r="WG93" s="4"/>
      <c r="WH93" s="4"/>
      <c r="WI93" s="4"/>
      <c r="WJ93" s="4"/>
      <c r="WK93" s="4"/>
      <c r="WL93" s="4"/>
      <c r="WM93" s="4"/>
      <c r="WN93" s="4"/>
      <c r="WO93" s="4"/>
      <c r="WP93" s="4"/>
      <c r="WQ93" s="4"/>
      <c r="WR93" s="4"/>
      <c r="WS93" s="4"/>
      <c r="WT93" s="4"/>
      <c r="WU93" s="4"/>
      <c r="WV93" s="4"/>
      <c r="WW93" s="4"/>
      <c r="WX93" s="4"/>
      <c r="WY93" s="4"/>
      <c r="WZ93" s="4"/>
      <c r="XA93" s="4"/>
      <c r="XB93" s="4"/>
      <c r="XC93" s="4"/>
      <c r="XD93" s="4"/>
      <c r="XE93" s="4"/>
      <c r="XF93" s="4"/>
      <c r="XG93" s="4"/>
      <c r="XH93" s="4"/>
      <c r="XI93" s="4"/>
      <c r="XJ93" s="4"/>
      <c r="XK93" s="4"/>
      <c r="XL93" s="4"/>
      <c r="XM93" s="4"/>
      <c r="XN93" s="4"/>
      <c r="XO93" s="4"/>
      <c r="XP93" s="4"/>
      <c r="XQ93" s="4"/>
      <c r="XR93" s="4"/>
      <c r="XS93" s="4"/>
      <c r="XT93" s="4"/>
      <c r="XU93" s="4"/>
      <c r="XV93" s="4"/>
      <c r="XW93" s="4"/>
      <c r="XX93" s="4"/>
      <c r="XY93" s="4"/>
      <c r="XZ93" s="4"/>
      <c r="YA93" s="4"/>
      <c r="YB93" s="4"/>
      <c r="YC93" s="4"/>
      <c r="YD93" s="4"/>
      <c r="YE93" s="4"/>
      <c r="YF93" s="4"/>
      <c r="YG93" s="4"/>
      <c r="YH93" s="4"/>
      <c r="YI93" s="4"/>
      <c r="YJ93" s="4"/>
      <c r="YK93" s="4"/>
      <c r="YL93" s="4"/>
      <c r="YM93" s="4"/>
      <c r="YN93" s="4"/>
      <c r="YO93" s="4"/>
      <c r="YP93" s="4"/>
      <c r="YQ93" s="4"/>
      <c r="YR93" s="4"/>
      <c r="YS93" s="4"/>
      <c r="YT93" s="4"/>
      <c r="YU93" s="4"/>
      <c r="YV93" s="4"/>
      <c r="YW93" s="4"/>
      <c r="YX93" s="4"/>
      <c r="YY93" s="4"/>
      <c r="YZ93" s="4"/>
      <c r="ZA93" s="4"/>
      <c r="ZB93" s="4"/>
      <c r="ZC93" s="4"/>
      <c r="ZD93" s="4"/>
      <c r="ZE93" s="4"/>
      <c r="ZF93" s="4"/>
      <c r="ZG93" s="4"/>
      <c r="ZH93" s="4"/>
      <c r="ZI93" s="4"/>
      <c r="ZJ93" s="4"/>
      <c r="ZK93" s="4"/>
      <c r="ZL93" s="4"/>
      <c r="ZM93" s="4"/>
      <c r="ZN93" s="4"/>
      <c r="ZO93" s="4"/>
      <c r="ZP93" s="4"/>
      <c r="ZQ93" s="4"/>
      <c r="ZR93" s="4"/>
      <c r="ZS93" s="4"/>
      <c r="ZT93" s="4"/>
      <c r="ZU93" s="4"/>
      <c r="ZV93" s="4"/>
      <c r="ZW93" s="4"/>
      <c r="ZX93" s="4"/>
      <c r="ZY93" s="4"/>
      <c r="ZZ93" s="4"/>
      <c r="AAA93" s="4"/>
      <c r="AAB93" s="4"/>
      <c r="AAC93" s="4"/>
      <c r="AAD93" s="4"/>
      <c r="AAE93" s="4"/>
      <c r="AAF93" s="4"/>
      <c r="AAG93" s="4"/>
      <c r="AAH93" s="4"/>
      <c r="AAI93" s="4"/>
      <c r="AAJ93" s="4"/>
      <c r="AAK93" s="4"/>
      <c r="AAL93" s="4"/>
      <c r="AAM93" s="4"/>
      <c r="AAN93" s="4"/>
      <c r="AAO93" s="4"/>
      <c r="AAP93" s="4"/>
      <c r="AAQ93" s="4"/>
      <c r="AAR93" s="4"/>
      <c r="AAS93" s="4"/>
      <c r="AAT93" s="4"/>
      <c r="AAU93" s="4"/>
      <c r="AAV93" s="4"/>
      <c r="AAW93" s="4"/>
      <c r="AAX93" s="4"/>
      <c r="AAY93" s="4"/>
      <c r="AAZ93" s="4"/>
      <c r="ABA93" s="4"/>
      <c r="ABB93" s="4"/>
      <c r="ABC93" s="4"/>
      <c r="ABD93" s="4"/>
      <c r="ABE93" s="4"/>
      <c r="ABF93" s="4"/>
      <c r="ABG93" s="4"/>
      <c r="ABH93" s="4"/>
      <c r="ABI93" s="4"/>
      <c r="ABJ93" s="4"/>
      <c r="ABK93" s="4"/>
      <c r="ABL93" s="4"/>
      <c r="ABM93" s="4"/>
      <c r="ABN93" s="4"/>
      <c r="ABO93" s="4"/>
      <c r="ABP93" s="4"/>
      <c r="ABQ93" s="4"/>
      <c r="ABR93" s="4"/>
      <c r="ABS93" s="4"/>
      <c r="ABT93" s="4"/>
      <c r="ABU93" s="4"/>
      <c r="ABV93" s="4"/>
      <c r="ABW93" s="4"/>
      <c r="ABX93" s="4"/>
      <c r="ABY93" s="4"/>
      <c r="ABZ93" s="4"/>
      <c r="ACA93" s="4"/>
      <c r="ACB93" s="4"/>
      <c r="ACC93" s="4"/>
      <c r="ACD93" s="4"/>
      <c r="ACE93" s="4"/>
      <c r="ACF93" s="4"/>
      <c r="ACG93" s="4"/>
      <c r="ACH93" s="4"/>
      <c r="ACI93" s="4"/>
      <c r="ACJ93" s="4"/>
      <c r="ACK93" s="4"/>
      <c r="ACL93" s="4"/>
      <c r="ACM93" s="4"/>
      <c r="ACN93" s="4"/>
      <c r="ACO93" s="4"/>
      <c r="ACP93" s="4"/>
      <c r="ACQ93" s="4"/>
      <c r="ACR93" s="4"/>
      <c r="ACS93" s="4"/>
      <c r="ACT93" s="4"/>
      <c r="ACU93" s="4"/>
      <c r="ACV93" s="4"/>
      <c r="ACW93" s="4"/>
      <c r="ACX93" s="4"/>
      <c r="ACY93" s="4"/>
      <c r="ACZ93" s="4"/>
      <c r="ADA93" s="4"/>
      <c r="ADB93" s="4"/>
      <c r="ADC93" s="4"/>
      <c r="ADD93" s="4"/>
      <c r="ADE93" s="4"/>
      <c r="ADF93" s="4"/>
      <c r="ADG93" s="4"/>
      <c r="ADH93" s="4"/>
      <c r="ADI93" s="4"/>
      <c r="ADJ93" s="4"/>
      <c r="ADK93" s="4"/>
      <c r="ADL93" s="4"/>
      <c r="ADM93" s="4"/>
      <c r="ADN93" s="4"/>
      <c r="ADO93" s="4"/>
      <c r="ADP93" s="4"/>
      <c r="ADQ93" s="4"/>
      <c r="ADR93" s="4"/>
      <c r="ADS93" s="4"/>
      <c r="ADT93" s="4"/>
      <c r="ADU93" s="4"/>
      <c r="ADV93" s="4"/>
      <c r="ADW93" s="4"/>
      <c r="ADX93" s="4"/>
      <c r="ADY93" s="4"/>
      <c r="ADZ93" s="4"/>
      <c r="AEA93" s="4"/>
      <c r="AEB93" s="4"/>
      <c r="AEC93" s="4"/>
      <c r="AED93" s="4"/>
      <c r="AEE93" s="4"/>
      <c r="AEF93" s="4"/>
      <c r="AEG93" s="4"/>
      <c r="AEH93" s="4"/>
      <c r="AEI93" s="4"/>
      <c r="AEJ93" s="4"/>
      <c r="AEK93" s="4"/>
      <c r="AEL93" s="4"/>
      <c r="AEM93" s="4"/>
      <c r="AEN93" s="4"/>
      <c r="AEO93" s="4"/>
      <c r="AEP93" s="4"/>
      <c r="AEQ93" s="4"/>
      <c r="AER93" s="4"/>
      <c r="AES93" s="4"/>
      <c r="AET93" s="4"/>
      <c r="AEU93" s="4"/>
      <c r="AEV93" s="4"/>
      <c r="AEW93" s="4"/>
      <c r="AEX93" s="4"/>
      <c r="AEY93" s="4"/>
      <c r="AEZ93" s="4"/>
      <c r="AFA93" s="4"/>
      <c r="AFB93" s="4"/>
      <c r="AFC93" s="4"/>
      <c r="AFD93" s="4"/>
      <c r="AFE93" s="4"/>
      <c r="AFF93" s="4"/>
      <c r="AFG93" s="4"/>
      <c r="AFH93" s="4"/>
      <c r="AFI93" s="4"/>
      <c r="AFJ93" s="4"/>
      <c r="AFK93" s="4"/>
      <c r="AFL93" s="4"/>
      <c r="AFM93" s="4"/>
      <c r="AFN93" s="4"/>
      <c r="AFO93" s="4"/>
      <c r="AFP93" s="4"/>
      <c r="AFQ93" s="4"/>
      <c r="AFR93" s="4"/>
      <c r="AFS93" s="4"/>
      <c r="AFT93" s="4"/>
      <c r="AFU93" s="4"/>
      <c r="AFV93" s="4"/>
      <c r="AFW93" s="4"/>
      <c r="AFX93" s="4"/>
      <c r="AFY93" s="4"/>
      <c r="AFZ93" s="4"/>
      <c r="AGA93" s="4"/>
      <c r="AGB93" s="4"/>
      <c r="AGC93" s="4"/>
      <c r="AGD93" s="4"/>
      <c r="AGE93" s="4"/>
      <c r="AGF93" s="4"/>
      <c r="AGG93" s="4"/>
      <c r="AGH93" s="4"/>
      <c r="AGI93" s="4"/>
      <c r="AGJ93" s="4"/>
      <c r="AGK93" s="4"/>
      <c r="AGL93" s="4"/>
      <c r="AGM93" s="4"/>
      <c r="AGN93" s="4"/>
      <c r="AGO93" s="4"/>
      <c r="AGP93" s="4"/>
      <c r="AGQ93" s="4"/>
      <c r="AGR93" s="4"/>
      <c r="AGS93" s="4"/>
      <c r="AGT93" s="4"/>
      <c r="AGU93" s="4"/>
      <c r="AGV93" s="4"/>
      <c r="AGW93" s="4"/>
      <c r="AGX93" s="4"/>
      <c r="AGY93" s="4"/>
      <c r="AGZ93" s="4"/>
      <c r="AHA93" s="4"/>
      <c r="AHB93" s="4"/>
      <c r="AHC93" s="4"/>
      <c r="AHD93" s="4"/>
      <c r="AHE93" s="4"/>
      <c r="AHF93" s="4"/>
      <c r="AHG93" s="4"/>
      <c r="AHH93" s="4"/>
      <c r="AHI93" s="4"/>
      <c r="AHJ93" s="4"/>
      <c r="AHK93" s="4"/>
      <c r="AHL93" s="4"/>
      <c r="AHM93" s="4"/>
      <c r="AHN93" s="4"/>
      <c r="AHO93" s="4"/>
      <c r="AHP93" s="4"/>
      <c r="AHQ93" s="4"/>
      <c r="AHR93" s="4"/>
      <c r="AHS93" s="4"/>
      <c r="AHT93" s="4"/>
      <c r="AHU93" s="4"/>
      <c r="AHV93" s="4"/>
      <c r="AHW93" s="4"/>
      <c r="AHX93" s="4"/>
      <c r="AHY93" s="4"/>
      <c r="AHZ93" s="4"/>
      <c r="AIA93" s="4"/>
      <c r="AIB93" s="4"/>
      <c r="AIC93" s="4"/>
      <c r="AID93" s="4"/>
      <c r="AIE93" s="4"/>
      <c r="AIF93" s="4"/>
      <c r="AIG93" s="4"/>
      <c r="AIH93" s="4"/>
      <c r="AII93" s="4"/>
      <c r="AIJ93" s="4"/>
      <c r="AIK93" s="4"/>
      <c r="AIL93" s="4"/>
      <c r="AIM93" s="4"/>
      <c r="AIN93" s="4"/>
      <c r="AIO93" s="4"/>
      <c r="AIP93" s="4"/>
      <c r="AIQ93" s="4"/>
      <c r="AIR93" s="4"/>
      <c r="AIS93" s="4"/>
      <c r="AIT93" s="4"/>
      <c r="AIU93" s="4"/>
      <c r="AIV93" s="4"/>
      <c r="AIW93" s="4"/>
      <c r="AIX93" s="4"/>
      <c r="AIY93" s="4"/>
      <c r="AIZ93" s="4"/>
      <c r="AJA93" s="4"/>
      <c r="AJB93" s="4"/>
      <c r="AJC93" s="4"/>
      <c r="AJD93" s="4"/>
      <c r="AJE93" s="4"/>
      <c r="AJF93" s="4"/>
      <c r="AJG93" s="4"/>
      <c r="AJH93" s="4"/>
      <c r="AJI93" s="4"/>
      <c r="AJJ93" s="4"/>
      <c r="AJK93" s="4"/>
      <c r="AJL93" s="4"/>
      <c r="AJM93" s="4"/>
      <c r="AJN93" s="4"/>
      <c r="AJO93" s="4"/>
      <c r="AJP93" s="4"/>
      <c r="AJQ93" s="4"/>
      <c r="AJR93" s="4"/>
      <c r="AJS93" s="4"/>
      <c r="AJT93" s="4"/>
      <c r="AJU93" s="4"/>
      <c r="AJV93" s="4"/>
      <c r="AJW93" s="4"/>
      <c r="AJX93" s="4"/>
      <c r="AJY93" s="4"/>
      <c r="AJZ93" s="4"/>
      <c r="AKA93" s="4"/>
      <c r="AKB93" s="4"/>
      <c r="AKC93" s="4"/>
      <c r="AKD93" s="4"/>
      <c r="AKE93" s="4"/>
      <c r="AKF93" s="4"/>
      <c r="AKG93" s="4"/>
      <c r="AKH93" s="4"/>
      <c r="AKI93" s="4"/>
      <c r="AKJ93" s="4"/>
      <c r="AKK93" s="4"/>
      <c r="AKL93" s="4"/>
      <c r="AKM93" s="4"/>
      <c r="AKN93" s="4"/>
      <c r="AKO93" s="4"/>
      <c r="AKP93" s="4"/>
      <c r="AKQ93" s="4"/>
      <c r="AKR93" s="4"/>
      <c r="AKS93" s="4"/>
      <c r="AKT93" s="4"/>
      <c r="AKU93" s="4"/>
      <c r="AKV93" s="4"/>
      <c r="AKW93" s="4"/>
      <c r="AKX93" s="4"/>
      <c r="AKY93" s="4"/>
      <c r="AKZ93" s="4"/>
      <c r="ALA93" s="4"/>
      <c r="ALB93" s="4"/>
      <c r="ALC93" s="4"/>
      <c r="ALD93" s="4"/>
      <c r="ALE93" s="4"/>
      <c r="ALF93" s="4"/>
      <c r="ALG93" s="4"/>
      <c r="ALH93" s="4"/>
      <c r="ALI93" s="4"/>
      <c r="ALJ93" s="4"/>
      <c r="ALK93" s="4"/>
      <c r="ALL93" s="4"/>
      <c r="ALM93" s="4"/>
      <c r="ALN93" s="4"/>
      <c r="ALO93" s="4"/>
      <c r="ALP93" s="4"/>
      <c r="ALQ93" s="4"/>
      <c r="ALR93" s="4"/>
      <c r="ALS93" s="4"/>
      <c r="ALT93" s="4"/>
      <c r="ALU93" s="4"/>
      <c r="ALV93" s="4"/>
      <c r="ALW93" s="4"/>
      <c r="ALX93" s="4"/>
      <c r="ALY93" s="4"/>
      <c r="ALZ93" s="4"/>
      <c r="AMA93" s="4"/>
      <c r="AMB93" s="4"/>
      <c r="AMC93" s="4"/>
      <c r="AMD93" s="4"/>
      <c r="AME93" s="4"/>
      <c r="AMF93" s="4"/>
      <c r="AMG93" s="4"/>
      <c r="AMH93" s="4"/>
      <c r="AMI93" s="4"/>
      <c r="AMJ93" s="4"/>
      <c r="AMK93" s="4"/>
      <c r="AML93" s="4"/>
      <c r="AMM93" s="4"/>
      <c r="AMN93" s="4"/>
      <c r="AMO93" s="4"/>
      <c r="AMP93" s="4"/>
      <c r="AMQ93" s="4"/>
      <c r="AMR93" s="4"/>
      <c r="AMS93" s="4"/>
      <c r="AMT93" s="4"/>
      <c r="AMU93" s="4"/>
      <c r="AMV93" s="4"/>
      <c r="AMW93" s="4"/>
      <c r="AMX93" s="4"/>
      <c r="AMY93" s="4"/>
      <c r="AMZ93" s="4"/>
      <c r="ANA93" s="4"/>
      <c r="ANB93" s="4"/>
      <c r="ANC93" s="4"/>
      <c r="AND93" s="4"/>
      <c r="ANE93" s="4"/>
      <c r="ANF93" s="4"/>
      <c r="ANG93" s="4"/>
      <c r="ANH93" s="4"/>
      <c r="ANI93" s="4"/>
      <c r="ANJ93" s="4"/>
      <c r="ANK93" s="4"/>
      <c r="ANL93" s="4"/>
      <c r="ANM93" s="4"/>
      <c r="ANN93" s="4"/>
      <c r="ANO93" s="4"/>
      <c r="ANP93" s="4"/>
      <c r="ANQ93" s="4"/>
      <c r="ANR93" s="4"/>
      <c r="ANS93" s="4"/>
      <c r="ANT93" s="4"/>
      <c r="ANU93" s="4"/>
      <c r="ANV93" s="4"/>
      <c r="ANW93" s="4"/>
      <c r="ANX93" s="4"/>
      <c r="ANY93" s="4"/>
      <c r="ANZ93" s="4"/>
      <c r="AOA93" s="4"/>
      <c r="AOB93" s="4"/>
      <c r="AOC93" s="4"/>
      <c r="AOD93" s="4"/>
      <c r="AOE93" s="4"/>
      <c r="AOF93" s="4"/>
      <c r="AOG93" s="4"/>
      <c r="AOH93" s="4"/>
      <c r="AOI93" s="4"/>
      <c r="AOJ93" s="4"/>
      <c r="AOK93" s="4"/>
      <c r="AOL93" s="4"/>
      <c r="AOM93" s="4"/>
      <c r="AON93" s="4"/>
      <c r="AOO93" s="4"/>
      <c r="AOP93" s="4"/>
      <c r="AOQ93" s="4"/>
      <c r="AOR93" s="4"/>
      <c r="AOS93" s="4"/>
      <c r="AOT93" s="4"/>
      <c r="AOU93" s="4"/>
      <c r="AOV93" s="4"/>
      <c r="AOW93" s="4"/>
      <c r="AOX93" s="4"/>
      <c r="AOY93" s="4"/>
      <c r="AOZ93" s="4"/>
      <c r="APA93" s="4"/>
      <c r="APB93" s="4"/>
      <c r="APC93" s="4"/>
      <c r="APD93" s="4"/>
      <c r="APE93" s="4"/>
      <c r="APF93" s="4"/>
      <c r="APG93" s="4"/>
      <c r="APH93" s="4"/>
      <c r="API93" s="4"/>
      <c r="APJ93" s="4"/>
      <c r="APK93" s="4"/>
      <c r="APL93" s="4"/>
      <c r="APM93" s="4"/>
      <c r="APN93" s="4"/>
      <c r="APO93" s="4"/>
      <c r="APP93" s="4"/>
      <c r="APQ93" s="4"/>
      <c r="APR93" s="4"/>
      <c r="APS93" s="4"/>
      <c r="APT93" s="4"/>
      <c r="APU93" s="4"/>
      <c r="APV93" s="4"/>
      <c r="APW93" s="4"/>
      <c r="APX93" s="4"/>
      <c r="APY93" s="4"/>
      <c r="APZ93" s="4"/>
      <c r="AQA93" s="4"/>
      <c r="AQB93" s="4"/>
      <c r="AQC93" s="4"/>
      <c r="AQD93" s="4"/>
      <c r="AQE93" s="4"/>
      <c r="AQF93" s="4"/>
      <c r="AQG93" s="4"/>
      <c r="AQH93" s="4"/>
      <c r="AQI93" s="4"/>
      <c r="AQJ93" s="4"/>
      <c r="AQK93" s="4"/>
      <c r="AQL93" s="4"/>
      <c r="AQM93" s="4"/>
      <c r="AQN93" s="4"/>
      <c r="AQO93" s="4"/>
      <c r="AQP93" s="4"/>
      <c r="AQQ93" s="4"/>
      <c r="AQR93" s="4"/>
      <c r="AQS93" s="4"/>
      <c r="AQT93" s="4"/>
      <c r="AQU93" s="4"/>
      <c r="AQV93" s="4"/>
      <c r="AQW93" s="4"/>
      <c r="AQX93" s="4"/>
      <c r="AQY93" s="4"/>
      <c r="AQZ93" s="4"/>
      <c r="ARA93" s="4"/>
      <c r="ARB93" s="4"/>
      <c r="ARC93" s="4"/>
      <c r="ARD93" s="4"/>
      <c r="ARE93" s="4"/>
      <c r="ARF93" s="4"/>
      <c r="ARG93" s="4"/>
      <c r="ARH93" s="4"/>
      <c r="ARI93" s="4"/>
      <c r="ARJ93" s="4"/>
      <c r="ARK93" s="4"/>
      <c r="ARL93" s="4"/>
      <c r="ARM93" s="4"/>
      <c r="ARN93" s="4"/>
      <c r="ARO93" s="4"/>
      <c r="ARP93" s="4"/>
      <c r="ARQ93" s="4"/>
      <c r="ARR93" s="4"/>
      <c r="ARS93" s="4"/>
      <c r="ART93" s="4"/>
      <c r="ARU93" s="4"/>
      <c r="ARV93" s="4"/>
      <c r="ARW93" s="4"/>
      <c r="ARX93" s="4"/>
      <c r="ARY93" s="4"/>
      <c r="ARZ93" s="4"/>
      <c r="ASA93" s="4"/>
      <c r="ASB93" s="4"/>
      <c r="ASC93" s="4"/>
      <c r="ASD93" s="4"/>
      <c r="ASE93" s="4"/>
      <c r="ASF93" s="4"/>
      <c r="ASG93" s="4"/>
      <c r="ASH93" s="4"/>
      <c r="ASI93" s="4"/>
      <c r="ASJ93" s="4"/>
      <c r="ASK93" s="4"/>
      <c r="ASL93" s="4"/>
      <c r="ASM93" s="4"/>
      <c r="ASN93" s="4"/>
      <c r="ASO93" s="4"/>
      <c r="ASP93" s="4"/>
      <c r="ASQ93" s="4"/>
      <c r="ASR93" s="4"/>
      <c r="ASS93" s="4"/>
      <c r="AST93" s="4"/>
      <c r="ASU93" s="4"/>
      <c r="ASV93" s="4"/>
      <c r="ASW93" s="4"/>
      <c r="ASX93" s="4"/>
      <c r="ASY93" s="4"/>
      <c r="ASZ93" s="4"/>
      <c r="ATA93" s="4"/>
      <c r="ATB93" s="4"/>
      <c r="ATC93" s="4"/>
      <c r="ATD93" s="4"/>
      <c r="ATE93" s="4"/>
      <c r="ATF93" s="4"/>
      <c r="ATG93" s="4"/>
      <c r="ATH93" s="4"/>
      <c r="ATI93" s="4"/>
      <c r="ATJ93" s="4"/>
      <c r="ATK93" s="4"/>
      <c r="ATL93" s="4"/>
      <c r="ATM93" s="4"/>
      <c r="ATN93" s="4"/>
      <c r="ATO93" s="4"/>
      <c r="ATP93" s="4"/>
      <c r="ATQ93" s="4"/>
      <c r="ATR93" s="4"/>
      <c r="ATS93" s="4"/>
      <c r="ATT93" s="4"/>
      <c r="ATU93" s="4"/>
      <c r="ATV93" s="4"/>
      <c r="ATW93" s="4"/>
      <c r="ATX93" s="4"/>
      <c r="ATY93" s="4"/>
      <c r="ATZ93" s="4"/>
      <c r="AUA93" s="4"/>
      <c r="AUB93" s="4"/>
      <c r="AUC93" s="4"/>
      <c r="AUD93" s="4"/>
      <c r="AUE93" s="4"/>
      <c r="AUF93" s="4"/>
      <c r="AUG93" s="4"/>
      <c r="AUH93" s="4"/>
      <c r="AUI93" s="4"/>
      <c r="AUJ93" s="4"/>
      <c r="AUK93" s="4"/>
      <c r="AUL93" s="4"/>
      <c r="AUM93" s="4"/>
      <c r="AUN93" s="4"/>
      <c r="AUO93" s="4"/>
      <c r="AUP93" s="4"/>
      <c r="AUQ93" s="4"/>
      <c r="AUR93" s="4"/>
      <c r="AUS93" s="4"/>
      <c r="AUT93" s="4"/>
      <c r="AUU93" s="4"/>
      <c r="AUV93" s="4"/>
      <c r="AUW93" s="4"/>
      <c r="AUX93" s="4"/>
      <c r="AUY93" s="4"/>
      <c r="AUZ93" s="4"/>
      <c r="AVA93" s="4"/>
      <c r="AVB93" s="4"/>
      <c r="AVC93" s="4"/>
      <c r="AVD93" s="4"/>
      <c r="AVE93" s="4"/>
      <c r="AVF93" s="4"/>
      <c r="AVG93" s="4"/>
      <c r="AVH93" s="4"/>
      <c r="AVI93" s="4"/>
      <c r="AVJ93" s="4"/>
      <c r="AVK93" s="4"/>
      <c r="AVL93" s="4"/>
      <c r="AVM93" s="4"/>
      <c r="AVN93" s="4"/>
      <c r="AVO93" s="4"/>
      <c r="AVP93" s="4"/>
      <c r="AVQ93" s="4"/>
      <c r="AVR93" s="4"/>
      <c r="AVS93" s="4"/>
      <c r="AVT93" s="4"/>
      <c r="AVU93" s="4"/>
      <c r="AVV93" s="4"/>
      <c r="AVW93" s="4"/>
      <c r="AVX93" s="4"/>
      <c r="AVY93" s="4"/>
      <c r="AVZ93" s="4"/>
      <c r="AWA93" s="4"/>
      <c r="AWB93" s="4"/>
      <c r="AWC93" s="4"/>
      <c r="AWD93" s="4"/>
      <c r="AWE93" s="4"/>
      <c r="AWF93" s="4"/>
      <c r="AWG93" s="4"/>
      <c r="AWH93" s="4"/>
      <c r="AWI93" s="4"/>
      <c r="AWJ93" s="4"/>
      <c r="AWK93" s="4"/>
      <c r="AWL93" s="4"/>
      <c r="AWM93" s="4"/>
      <c r="AWN93" s="4"/>
      <c r="AWO93" s="4"/>
      <c r="AWP93" s="4"/>
      <c r="AWQ93" s="4"/>
      <c r="AWR93" s="4"/>
      <c r="AWS93" s="4"/>
      <c r="AWT93" s="4"/>
      <c r="AWU93" s="4"/>
      <c r="AWV93" s="4"/>
      <c r="AWW93" s="4"/>
      <c r="AWX93" s="4"/>
      <c r="AWY93" s="4"/>
      <c r="AWZ93" s="4"/>
      <c r="AXA93" s="4"/>
      <c r="AXB93" s="4"/>
      <c r="AXC93" s="4"/>
      <c r="AXD93" s="4"/>
      <c r="AXE93" s="4"/>
      <c r="AXF93" s="4"/>
      <c r="AXG93" s="4"/>
      <c r="AXH93" s="4"/>
      <c r="AXI93" s="4"/>
      <c r="AXJ93" s="4"/>
      <c r="AXK93" s="4"/>
      <c r="AXL93" s="4"/>
      <c r="AXM93" s="4"/>
      <c r="AXN93" s="4"/>
      <c r="AXO93" s="4"/>
      <c r="AXP93" s="4"/>
      <c r="AXQ93" s="4"/>
      <c r="AXR93" s="4"/>
      <c r="AXS93" s="4"/>
      <c r="AXT93" s="4"/>
      <c r="AXU93" s="4"/>
      <c r="AXV93" s="4"/>
      <c r="AXW93" s="4"/>
      <c r="AXX93" s="4"/>
      <c r="AXY93" s="4"/>
      <c r="AXZ93" s="4"/>
      <c r="AYA93" s="4"/>
      <c r="AYB93" s="4"/>
      <c r="AYC93" s="4"/>
      <c r="AYD93" s="4"/>
      <c r="AYE93" s="4"/>
      <c r="AYF93" s="4"/>
      <c r="AYG93" s="4"/>
      <c r="AYH93" s="4"/>
      <c r="AYI93" s="4"/>
      <c r="AYJ93" s="4"/>
      <c r="AYK93" s="4"/>
      <c r="AYL93" s="4"/>
      <c r="AYM93" s="4"/>
      <c r="AYN93" s="4"/>
      <c r="AYO93" s="4"/>
      <c r="AYP93" s="4"/>
      <c r="AYQ93" s="4"/>
      <c r="AYR93" s="4"/>
      <c r="AYS93" s="4"/>
      <c r="AYT93" s="4"/>
      <c r="AYU93" s="4"/>
      <c r="AYV93" s="4"/>
      <c r="AYW93" s="4"/>
      <c r="AYX93" s="4"/>
      <c r="AYY93" s="4"/>
      <c r="AYZ93" s="4"/>
      <c r="AZA93" s="4"/>
      <c r="AZB93" s="4"/>
      <c r="AZC93" s="4"/>
      <c r="AZD93" s="4"/>
      <c r="AZE93" s="4"/>
      <c r="AZF93" s="4"/>
      <c r="AZG93" s="4"/>
      <c r="AZH93" s="4"/>
      <c r="AZI93" s="4"/>
      <c r="AZJ93" s="4"/>
      <c r="AZK93" s="4"/>
      <c r="AZL93" s="4"/>
      <c r="AZM93" s="4"/>
      <c r="AZN93" s="4"/>
      <c r="AZO93" s="4"/>
      <c r="AZP93" s="4"/>
      <c r="AZQ93" s="4"/>
      <c r="AZR93" s="4"/>
      <c r="AZS93" s="4"/>
      <c r="AZT93" s="4"/>
      <c r="AZU93" s="4"/>
      <c r="AZV93" s="4"/>
      <c r="AZW93" s="4"/>
      <c r="AZX93" s="4"/>
      <c r="AZY93" s="4"/>
      <c r="AZZ93" s="4"/>
      <c r="BAA93" s="4"/>
      <c r="BAB93" s="4"/>
      <c r="BAC93" s="4"/>
      <c r="BAD93" s="4"/>
      <c r="BAE93" s="4"/>
      <c r="BAF93" s="4"/>
      <c r="BAG93" s="4"/>
      <c r="BAH93" s="4"/>
      <c r="BAI93" s="4"/>
      <c r="BAJ93" s="4"/>
      <c r="BAK93" s="4"/>
      <c r="BAL93" s="4"/>
      <c r="BAM93" s="4"/>
      <c r="BAN93" s="4"/>
      <c r="BAO93" s="4"/>
      <c r="BAP93" s="4"/>
      <c r="BAQ93" s="4"/>
      <c r="BAR93" s="4"/>
      <c r="BAS93" s="4"/>
      <c r="BAT93" s="4"/>
      <c r="BAU93" s="4"/>
      <c r="BAV93" s="4"/>
      <c r="BAW93" s="4"/>
      <c r="BAX93" s="4"/>
      <c r="BAY93" s="4"/>
      <c r="BAZ93" s="4"/>
      <c r="BBA93" s="4"/>
      <c r="BBB93" s="4"/>
      <c r="BBC93" s="4"/>
      <c r="BBD93" s="4"/>
      <c r="BBE93" s="4"/>
      <c r="BBF93" s="4"/>
      <c r="BBG93" s="4"/>
      <c r="BBH93" s="4"/>
      <c r="BBI93" s="4"/>
      <c r="BBJ93" s="4"/>
      <c r="BBK93" s="4"/>
      <c r="BBL93" s="4"/>
      <c r="BBM93" s="4"/>
      <c r="BBN93" s="4"/>
      <c r="BBO93" s="4"/>
      <c r="BBP93" s="4"/>
      <c r="BBQ93" s="4"/>
      <c r="BBR93" s="4"/>
      <c r="BBS93" s="4"/>
      <c r="BBT93" s="4"/>
      <c r="BBU93" s="4"/>
      <c r="BBV93" s="4"/>
      <c r="BBW93" s="4"/>
      <c r="BBX93" s="4"/>
      <c r="BBY93" s="4"/>
      <c r="BBZ93" s="4"/>
      <c r="BCA93" s="4"/>
      <c r="BCB93" s="4"/>
      <c r="BCC93" s="4"/>
      <c r="BCD93" s="4"/>
      <c r="BCE93" s="4"/>
      <c r="BCF93" s="4"/>
      <c r="BCG93" s="4"/>
      <c r="BCH93" s="4"/>
      <c r="BCI93" s="4"/>
      <c r="BCJ93" s="4"/>
      <c r="BCK93" s="4"/>
      <c r="BCL93" s="4"/>
      <c r="BCM93" s="4"/>
      <c r="BCN93" s="4"/>
      <c r="BCO93" s="4"/>
      <c r="BCP93" s="4"/>
      <c r="BCQ93" s="4"/>
      <c r="BCR93" s="4"/>
      <c r="BCS93" s="4"/>
      <c r="BCT93" s="4"/>
      <c r="BCU93" s="4"/>
      <c r="BCV93" s="4"/>
      <c r="BCW93" s="4"/>
      <c r="BCX93" s="4"/>
      <c r="BCY93" s="4"/>
      <c r="BCZ93" s="4"/>
      <c r="BDA93" s="4"/>
      <c r="BDB93" s="4"/>
      <c r="BDC93" s="4"/>
      <c r="BDD93" s="4"/>
      <c r="BDE93" s="4"/>
      <c r="BDF93" s="4"/>
      <c r="BDG93" s="4"/>
      <c r="BDH93" s="4"/>
      <c r="BDI93" s="4"/>
      <c r="BDJ93" s="4"/>
      <c r="BDK93" s="4"/>
      <c r="BDL93" s="4"/>
      <c r="BDM93" s="4"/>
      <c r="BDN93" s="4"/>
      <c r="BDO93" s="4"/>
      <c r="BDP93" s="4"/>
      <c r="BDQ93" s="4"/>
      <c r="BDR93" s="4"/>
      <c r="BDS93" s="4"/>
      <c r="BDT93" s="4"/>
      <c r="BDU93" s="4"/>
      <c r="BDV93" s="4"/>
      <c r="BDW93" s="4"/>
      <c r="BDX93" s="4"/>
      <c r="BDY93" s="4"/>
      <c r="BDZ93" s="4"/>
      <c r="BEA93" s="4"/>
      <c r="BEB93" s="4"/>
      <c r="BEC93" s="4"/>
      <c r="BED93" s="4"/>
      <c r="BEE93" s="4"/>
      <c r="BEF93" s="4"/>
      <c r="BEG93" s="4"/>
      <c r="BEH93" s="4"/>
      <c r="BEI93" s="4"/>
      <c r="BEJ93" s="4"/>
      <c r="BEK93" s="4"/>
      <c r="BEL93" s="4"/>
      <c r="BEM93" s="4"/>
      <c r="BEN93" s="4"/>
      <c r="BEO93" s="4"/>
      <c r="BEP93" s="4"/>
      <c r="BEQ93" s="4"/>
      <c r="BER93" s="4"/>
      <c r="BES93" s="4"/>
      <c r="BET93" s="4"/>
      <c r="BEU93" s="4"/>
      <c r="BEV93" s="4"/>
      <c r="BEW93" s="4"/>
      <c r="BEX93" s="4"/>
      <c r="BEY93" s="4"/>
      <c r="BEZ93" s="4"/>
      <c r="BFA93" s="4"/>
      <c r="BFB93" s="4"/>
      <c r="BFC93" s="4"/>
      <c r="BFD93" s="4"/>
      <c r="BFE93" s="4"/>
      <c r="BFF93" s="4"/>
      <c r="BFG93" s="4"/>
      <c r="BFH93" s="4"/>
      <c r="BFI93" s="4"/>
      <c r="BFJ93" s="4"/>
      <c r="BFK93" s="4"/>
      <c r="BFL93" s="4"/>
      <c r="BFM93" s="4"/>
      <c r="BFN93" s="4"/>
      <c r="BFO93" s="4"/>
      <c r="BFP93" s="4"/>
      <c r="BFQ93" s="4"/>
      <c r="BFR93" s="4"/>
      <c r="BFS93" s="4"/>
      <c r="BFT93" s="4"/>
      <c r="BFU93" s="4"/>
      <c r="BFV93" s="4"/>
      <c r="BFW93" s="4"/>
      <c r="BFX93" s="4"/>
      <c r="BFY93" s="4"/>
      <c r="BFZ93" s="4"/>
      <c r="BGA93" s="4"/>
      <c r="BGB93" s="4"/>
      <c r="BGC93" s="4"/>
      <c r="BGD93" s="4"/>
      <c r="BGE93" s="4"/>
      <c r="BGF93" s="4"/>
      <c r="BGG93" s="4"/>
      <c r="BGH93" s="4"/>
      <c r="BGI93" s="4"/>
      <c r="BGJ93" s="4"/>
      <c r="BGK93" s="4"/>
      <c r="BGL93" s="4"/>
      <c r="BGM93" s="4"/>
      <c r="BGN93" s="4"/>
      <c r="BGO93" s="4"/>
      <c r="BGP93" s="4"/>
      <c r="BGQ93" s="4"/>
      <c r="BGR93" s="4"/>
      <c r="BGS93" s="4"/>
      <c r="BGT93" s="4"/>
      <c r="BGU93" s="4"/>
      <c r="BGV93" s="4"/>
      <c r="BGW93" s="4"/>
      <c r="BGX93" s="4"/>
      <c r="BGY93" s="4"/>
      <c r="BGZ93" s="4"/>
      <c r="BHA93" s="4"/>
      <c r="BHB93" s="4"/>
      <c r="BHC93" s="4"/>
      <c r="BHD93" s="4"/>
      <c r="BHE93" s="4"/>
      <c r="BHF93" s="4"/>
      <c r="BHG93" s="4"/>
      <c r="BHH93" s="4"/>
      <c r="BHI93" s="4"/>
      <c r="BHJ93" s="4"/>
      <c r="BHK93" s="4"/>
      <c r="BHL93" s="4"/>
      <c r="BHM93" s="4"/>
      <c r="BHN93" s="4"/>
      <c r="BHO93" s="4"/>
      <c r="BHP93" s="4"/>
      <c r="BHQ93" s="4"/>
      <c r="BHR93" s="4"/>
      <c r="BHS93" s="4"/>
      <c r="BHT93" s="4"/>
      <c r="BHU93" s="4"/>
      <c r="BHV93" s="4"/>
      <c r="BHW93" s="4"/>
      <c r="BHX93" s="4"/>
      <c r="BHY93" s="4"/>
      <c r="BHZ93" s="4"/>
      <c r="BIA93" s="4"/>
      <c r="BIB93" s="4"/>
      <c r="BIC93" s="4"/>
      <c r="BID93" s="4"/>
      <c r="BIE93" s="4"/>
      <c r="BIF93" s="4"/>
      <c r="BIG93" s="4"/>
      <c r="BIH93" s="4"/>
      <c r="BII93" s="4"/>
      <c r="BIJ93" s="4"/>
      <c r="BIK93" s="4"/>
      <c r="BIL93" s="4"/>
      <c r="BIM93" s="4"/>
      <c r="BIN93" s="4"/>
      <c r="BIO93" s="4"/>
      <c r="BIP93" s="4"/>
      <c r="BIQ93" s="4"/>
      <c r="BIR93" s="4"/>
      <c r="BIS93" s="4"/>
      <c r="BIT93" s="4"/>
      <c r="BIU93" s="4"/>
      <c r="BIV93" s="4"/>
      <c r="BIW93" s="4"/>
      <c r="BIX93" s="4"/>
      <c r="BIY93" s="4"/>
      <c r="BIZ93" s="4"/>
      <c r="BJA93" s="4"/>
      <c r="BJB93" s="4"/>
      <c r="BJC93" s="4"/>
      <c r="BJD93" s="4"/>
      <c r="BJE93" s="4"/>
      <c r="BJF93" s="4"/>
      <c r="BJG93" s="4"/>
      <c r="BJH93" s="4"/>
      <c r="BJI93" s="4"/>
      <c r="BJJ93" s="4"/>
      <c r="BJK93" s="4"/>
      <c r="BJL93" s="4"/>
      <c r="BJM93" s="4"/>
      <c r="BJN93" s="4"/>
      <c r="BJO93" s="4"/>
      <c r="BJP93" s="4"/>
      <c r="BJQ93" s="4"/>
      <c r="BJR93" s="4"/>
      <c r="BJS93" s="4"/>
      <c r="BJT93" s="4"/>
      <c r="BJU93" s="4"/>
      <c r="BJV93" s="4"/>
      <c r="BJW93" s="4"/>
      <c r="BJX93" s="4"/>
      <c r="BJY93" s="4"/>
      <c r="BJZ93" s="4"/>
      <c r="BKA93" s="4"/>
      <c r="BKB93" s="4"/>
      <c r="BKC93" s="4"/>
      <c r="BKD93" s="4"/>
      <c r="BKE93" s="4"/>
      <c r="BKF93" s="4"/>
      <c r="BKG93" s="4"/>
      <c r="BKH93" s="4"/>
      <c r="BKI93" s="4"/>
      <c r="BKJ93" s="4"/>
      <c r="BKK93" s="4"/>
      <c r="BKL93" s="4"/>
      <c r="BKM93" s="4"/>
      <c r="BKN93" s="4"/>
      <c r="BKO93" s="4"/>
      <c r="BKP93" s="4"/>
      <c r="BKQ93" s="4"/>
      <c r="BKR93" s="4"/>
      <c r="BKS93" s="4"/>
      <c r="BKT93" s="4"/>
      <c r="BKU93" s="4"/>
      <c r="BKV93" s="4"/>
      <c r="BKW93" s="4"/>
      <c r="BKX93" s="4"/>
      <c r="BKY93" s="4"/>
      <c r="BKZ93" s="4"/>
      <c r="BLA93" s="4"/>
      <c r="BLB93" s="4"/>
      <c r="BLC93" s="4"/>
      <c r="BLD93" s="4"/>
      <c r="BLE93" s="4"/>
      <c r="BLF93" s="4"/>
      <c r="BLG93" s="4"/>
      <c r="BLH93" s="4"/>
      <c r="BLI93" s="4"/>
      <c r="BLJ93" s="4"/>
      <c r="BLK93" s="4"/>
      <c r="BLL93" s="4"/>
      <c r="BLM93" s="4"/>
      <c r="BLN93" s="4"/>
      <c r="BLO93" s="4"/>
      <c r="BLP93" s="4"/>
      <c r="BLQ93" s="4"/>
      <c r="BLR93" s="4"/>
      <c r="BLS93" s="4"/>
      <c r="BLT93" s="4"/>
      <c r="BLU93" s="4"/>
      <c r="BLV93" s="4"/>
      <c r="BLW93" s="4"/>
      <c r="BLX93" s="4"/>
      <c r="BLY93" s="4"/>
      <c r="BLZ93" s="4"/>
      <c r="BMA93" s="4"/>
      <c r="BMB93" s="4"/>
      <c r="BMC93" s="4"/>
      <c r="BMD93" s="4"/>
      <c r="BME93" s="4"/>
      <c r="BMF93" s="4"/>
      <c r="BMG93" s="4"/>
      <c r="BMH93" s="4"/>
      <c r="BMI93" s="4"/>
      <c r="BMJ93" s="4"/>
      <c r="BMK93" s="4"/>
      <c r="BML93" s="4"/>
      <c r="BMM93" s="4"/>
      <c r="BMN93" s="4"/>
      <c r="BMO93" s="4"/>
      <c r="BMP93" s="4"/>
      <c r="BMQ93" s="4"/>
      <c r="BMR93" s="4"/>
      <c r="BMS93" s="4"/>
      <c r="BMT93" s="4"/>
      <c r="BMU93" s="4"/>
      <c r="BMV93" s="4"/>
      <c r="BMW93" s="4"/>
      <c r="BMX93" s="4"/>
      <c r="BMY93" s="4"/>
      <c r="BMZ93" s="4"/>
      <c r="BNA93" s="4"/>
      <c r="BNB93" s="4"/>
      <c r="BNC93" s="4"/>
      <c r="BND93" s="4"/>
      <c r="BNE93" s="4"/>
      <c r="BNF93" s="4"/>
      <c r="BNG93" s="4"/>
      <c r="BNH93" s="4"/>
      <c r="BNI93" s="4"/>
      <c r="BNJ93" s="4"/>
      <c r="BNK93" s="4"/>
      <c r="BNL93" s="4"/>
      <c r="BNM93" s="4"/>
      <c r="BNN93" s="4"/>
      <c r="BNO93" s="4"/>
      <c r="BNP93" s="4"/>
      <c r="BNQ93" s="4"/>
      <c r="BNR93" s="4"/>
      <c r="BNS93" s="4"/>
      <c r="BNT93" s="4"/>
      <c r="BNU93" s="4"/>
      <c r="BNV93" s="4"/>
      <c r="BNW93" s="4"/>
      <c r="BNX93" s="4"/>
      <c r="BNY93" s="4"/>
      <c r="BNZ93" s="4"/>
      <c r="BOA93" s="4"/>
      <c r="BOB93" s="4"/>
      <c r="BOC93" s="4"/>
      <c r="BOD93" s="4"/>
      <c r="BOE93" s="4"/>
      <c r="BOF93" s="4"/>
      <c r="BOG93" s="4"/>
      <c r="BOH93" s="4"/>
      <c r="BOI93" s="4"/>
      <c r="BOJ93" s="4"/>
      <c r="BOK93" s="4"/>
      <c r="BOL93" s="4"/>
      <c r="BOM93" s="4"/>
      <c r="BON93" s="4"/>
      <c r="BOO93" s="4"/>
      <c r="BOP93" s="4"/>
      <c r="BOQ93" s="4"/>
      <c r="BOR93" s="4"/>
      <c r="BOS93" s="4"/>
      <c r="BOT93" s="4"/>
      <c r="BOU93" s="4"/>
      <c r="BOV93" s="4"/>
      <c r="BOW93" s="4"/>
      <c r="BOX93" s="4"/>
      <c r="BOY93" s="4"/>
      <c r="BOZ93" s="4"/>
      <c r="BPA93" s="4"/>
      <c r="BPB93" s="4"/>
      <c r="BPC93" s="4"/>
      <c r="BPD93" s="4"/>
      <c r="BPE93" s="4"/>
      <c r="BPF93" s="4"/>
      <c r="BPG93" s="4"/>
      <c r="BPH93" s="4"/>
      <c r="BPI93" s="4"/>
      <c r="BPJ93" s="4"/>
      <c r="BPK93" s="4"/>
      <c r="BPL93" s="4"/>
      <c r="BPM93" s="4"/>
      <c r="BPN93" s="4"/>
      <c r="BPO93" s="4"/>
      <c r="BPP93" s="4"/>
      <c r="BPQ93" s="4"/>
      <c r="BPR93" s="4"/>
      <c r="BPS93" s="4"/>
      <c r="BPT93" s="4"/>
      <c r="BPU93" s="4"/>
      <c r="BPV93" s="4"/>
      <c r="BPW93" s="4"/>
      <c r="BPX93" s="4"/>
      <c r="BPY93" s="4"/>
      <c r="BPZ93" s="4"/>
      <c r="BQA93" s="4"/>
      <c r="BQB93" s="4"/>
      <c r="BQC93" s="4"/>
      <c r="BQD93" s="4"/>
      <c r="BQE93" s="4"/>
      <c r="BQF93" s="4"/>
      <c r="BQG93" s="4"/>
      <c r="BQH93" s="4"/>
      <c r="BQI93" s="4"/>
      <c r="BQJ93" s="4"/>
      <c r="BQK93" s="4"/>
      <c r="BQL93" s="4"/>
      <c r="BQM93" s="4"/>
      <c r="BQN93" s="4"/>
      <c r="BQO93" s="4"/>
      <c r="BQP93" s="4"/>
      <c r="BQQ93" s="4"/>
      <c r="BQR93" s="4"/>
      <c r="BQS93" s="4"/>
      <c r="BQT93" s="4"/>
      <c r="BQU93" s="4"/>
      <c r="BQV93" s="4"/>
      <c r="BQW93" s="4"/>
      <c r="BQX93" s="4"/>
      <c r="BQY93" s="4"/>
      <c r="BQZ93" s="4"/>
      <c r="BRA93" s="4"/>
      <c r="BRB93" s="4"/>
      <c r="BRC93" s="4"/>
      <c r="BRD93" s="4"/>
      <c r="BRE93" s="4"/>
      <c r="BRF93" s="4"/>
      <c r="BRG93" s="4"/>
      <c r="BRH93" s="4"/>
      <c r="BRI93" s="4"/>
      <c r="BRJ93" s="4"/>
      <c r="BRK93" s="4"/>
      <c r="BRL93" s="4"/>
      <c r="BRM93" s="4"/>
      <c r="BRN93" s="4"/>
      <c r="BRO93" s="4"/>
      <c r="BRP93" s="4"/>
      <c r="BRQ93" s="4"/>
      <c r="BRR93" s="4"/>
      <c r="BRS93" s="4"/>
      <c r="BRT93" s="4"/>
      <c r="BRU93" s="4"/>
      <c r="BRV93" s="4"/>
      <c r="BRW93" s="4"/>
      <c r="BRX93" s="4"/>
      <c r="BRY93" s="4"/>
      <c r="BRZ93" s="4"/>
      <c r="BSA93" s="4"/>
      <c r="BSB93" s="4"/>
      <c r="BSC93" s="4"/>
      <c r="BSD93" s="4"/>
      <c r="BSE93" s="4"/>
      <c r="BSF93" s="4"/>
      <c r="BSG93" s="4"/>
      <c r="BSH93" s="4"/>
      <c r="BSI93" s="4"/>
      <c r="BSJ93" s="4"/>
      <c r="BSK93" s="4"/>
      <c r="BSL93" s="4"/>
      <c r="BSM93" s="4"/>
      <c r="BSN93" s="4"/>
      <c r="BSO93" s="4"/>
      <c r="BSP93" s="4"/>
      <c r="BSQ93" s="4"/>
      <c r="BSR93" s="4"/>
      <c r="BSS93" s="4"/>
      <c r="BST93" s="4"/>
      <c r="BSU93" s="4"/>
      <c r="BSV93" s="4"/>
      <c r="BSW93" s="4"/>
      <c r="BSX93" s="4"/>
      <c r="BSY93" s="4"/>
      <c r="BSZ93" s="4"/>
      <c r="BTA93" s="4"/>
      <c r="BTB93" s="4"/>
      <c r="BTC93" s="4"/>
      <c r="BTD93" s="4"/>
      <c r="BTE93" s="4"/>
      <c r="BTF93" s="4"/>
      <c r="BTG93" s="4"/>
      <c r="BTH93" s="4"/>
      <c r="BTI93" s="4"/>
      <c r="BTJ93" s="4"/>
      <c r="BTK93" s="4"/>
      <c r="BTL93" s="4"/>
      <c r="BTM93" s="4"/>
      <c r="BTN93" s="4"/>
      <c r="BTO93" s="4"/>
      <c r="BTP93" s="4"/>
      <c r="BTQ93" s="4"/>
      <c r="BTR93" s="4"/>
      <c r="BTS93" s="4"/>
      <c r="BTT93" s="4"/>
      <c r="BTU93" s="4"/>
      <c r="BTV93" s="4"/>
      <c r="BTW93" s="4"/>
      <c r="BTX93" s="4"/>
      <c r="BTY93" s="4"/>
      <c r="BTZ93" s="4"/>
      <c r="BUA93" s="4"/>
      <c r="BUB93" s="4"/>
      <c r="BUC93" s="4"/>
      <c r="BUD93" s="4"/>
      <c r="BUE93" s="4"/>
      <c r="BUF93" s="4"/>
      <c r="BUG93" s="4"/>
      <c r="BUH93" s="4"/>
      <c r="BUI93" s="4"/>
      <c r="BUJ93" s="4"/>
      <c r="BUK93" s="4"/>
      <c r="BUL93" s="4"/>
      <c r="BUM93" s="4"/>
      <c r="BUN93" s="4"/>
      <c r="BUO93" s="4"/>
      <c r="BUP93" s="4"/>
      <c r="BUQ93" s="4"/>
      <c r="BUR93" s="4"/>
      <c r="BUS93" s="4"/>
      <c r="BUT93" s="4"/>
      <c r="BUU93" s="4"/>
      <c r="BUV93" s="4"/>
      <c r="BUW93" s="4"/>
      <c r="BUX93" s="4"/>
      <c r="BUY93" s="4"/>
      <c r="BUZ93" s="4"/>
      <c r="BVA93" s="4"/>
      <c r="BVB93" s="4"/>
      <c r="BVC93" s="4"/>
      <c r="BVD93" s="4"/>
      <c r="BVE93" s="4"/>
      <c r="BVF93" s="4"/>
      <c r="BVG93" s="4"/>
      <c r="BVH93" s="4"/>
      <c r="BVI93" s="4"/>
      <c r="BVJ93" s="4"/>
      <c r="BVK93" s="4"/>
      <c r="BVL93" s="4"/>
      <c r="BVM93" s="4"/>
      <c r="BVN93" s="4"/>
      <c r="BVO93" s="4"/>
      <c r="BVP93" s="4"/>
      <c r="BVQ93" s="4"/>
      <c r="BVR93" s="4"/>
      <c r="BVS93" s="4"/>
      <c r="BVT93" s="4"/>
      <c r="BVU93" s="4"/>
      <c r="BVV93" s="4"/>
      <c r="BVW93" s="4"/>
      <c r="BVX93" s="4"/>
      <c r="BVY93" s="4"/>
      <c r="BVZ93" s="4"/>
      <c r="BWA93" s="4"/>
      <c r="BWB93" s="4"/>
      <c r="BWC93" s="4"/>
      <c r="BWD93" s="4"/>
      <c r="BWE93" s="4"/>
      <c r="BWF93" s="4"/>
      <c r="BWG93" s="4"/>
      <c r="BWH93" s="4"/>
      <c r="BWI93" s="4"/>
      <c r="BWJ93" s="4"/>
      <c r="BWK93" s="4"/>
      <c r="BWL93" s="4"/>
      <c r="BWM93" s="4"/>
      <c r="BWN93" s="4"/>
      <c r="BWO93" s="4"/>
      <c r="BWP93" s="4"/>
      <c r="BWQ93" s="4"/>
      <c r="BWR93" s="4"/>
      <c r="BWS93" s="4"/>
      <c r="BWT93" s="4"/>
      <c r="BWU93" s="4"/>
      <c r="BWV93" s="4"/>
      <c r="BWW93" s="4"/>
      <c r="BWX93" s="4"/>
      <c r="BWY93" s="4"/>
      <c r="BWZ93" s="4"/>
      <c r="BXA93" s="4"/>
      <c r="BXB93" s="4"/>
      <c r="BXC93" s="4"/>
      <c r="BXD93" s="4"/>
      <c r="BXE93" s="4"/>
      <c r="BXF93" s="4"/>
      <c r="BXG93" s="4"/>
      <c r="BXH93" s="4"/>
      <c r="BXI93" s="4"/>
      <c r="BXJ93" s="4"/>
      <c r="BXK93" s="4"/>
      <c r="BXL93" s="4"/>
      <c r="BXM93" s="4"/>
      <c r="BXN93" s="4"/>
      <c r="BXO93" s="4"/>
      <c r="BXP93" s="4"/>
      <c r="BXQ93" s="4"/>
      <c r="BXR93" s="4"/>
      <c r="BXS93" s="4"/>
      <c r="BXT93" s="4"/>
      <c r="BXU93" s="4"/>
      <c r="BXV93" s="4"/>
      <c r="BXW93" s="4"/>
      <c r="BXX93" s="4"/>
      <c r="BXY93" s="4"/>
      <c r="BXZ93" s="4"/>
      <c r="BYA93" s="4"/>
      <c r="BYB93" s="4"/>
      <c r="BYC93" s="4"/>
      <c r="BYD93" s="4"/>
      <c r="BYE93" s="4"/>
      <c r="BYF93" s="4"/>
      <c r="BYG93" s="4"/>
      <c r="BYH93" s="4"/>
      <c r="BYI93" s="4"/>
      <c r="BYJ93" s="4"/>
      <c r="BYK93" s="4"/>
      <c r="BYL93" s="4"/>
      <c r="BYM93" s="4"/>
      <c r="BYN93" s="4"/>
      <c r="BYO93" s="4"/>
      <c r="BYP93" s="4"/>
      <c r="BYQ93" s="4"/>
      <c r="BYR93" s="4"/>
      <c r="BYS93" s="4"/>
      <c r="BYT93" s="4"/>
      <c r="BYU93" s="4"/>
      <c r="BYV93" s="4"/>
      <c r="BYW93" s="4"/>
      <c r="BYX93" s="4"/>
      <c r="BYY93" s="4"/>
      <c r="BYZ93" s="4"/>
      <c r="BZA93" s="4"/>
      <c r="BZB93" s="4"/>
      <c r="BZC93" s="4"/>
      <c r="BZD93" s="4"/>
      <c r="BZE93" s="4"/>
      <c r="BZF93" s="4"/>
      <c r="BZG93" s="4"/>
      <c r="BZH93" s="4"/>
      <c r="BZI93" s="4"/>
      <c r="BZJ93" s="4"/>
      <c r="BZK93" s="4"/>
      <c r="BZL93" s="4"/>
      <c r="BZM93" s="4"/>
      <c r="BZN93" s="4"/>
      <c r="BZO93" s="4"/>
      <c r="BZP93" s="4"/>
      <c r="BZQ93" s="4"/>
      <c r="BZR93" s="4"/>
      <c r="BZS93" s="4"/>
      <c r="BZT93" s="4"/>
      <c r="BZU93" s="4"/>
      <c r="BZV93" s="4"/>
      <c r="BZW93" s="4"/>
      <c r="BZX93" s="4"/>
      <c r="BZY93" s="4"/>
      <c r="BZZ93" s="4"/>
      <c r="CAA93" s="4"/>
      <c r="CAB93" s="4"/>
      <c r="CAC93" s="4"/>
      <c r="CAD93" s="4"/>
      <c r="CAE93" s="4"/>
      <c r="CAF93" s="4"/>
      <c r="CAG93" s="4"/>
      <c r="CAH93" s="4"/>
      <c r="CAI93" s="4"/>
      <c r="CAJ93" s="4"/>
      <c r="CAK93" s="4"/>
      <c r="CAL93" s="4"/>
      <c r="CAM93" s="4"/>
      <c r="CAN93" s="4"/>
      <c r="CAO93" s="4"/>
      <c r="CAP93" s="4"/>
      <c r="CAQ93" s="4"/>
      <c r="CAR93" s="4"/>
      <c r="CAS93" s="4"/>
      <c r="CAT93" s="4"/>
      <c r="CAU93" s="4"/>
      <c r="CAV93" s="4"/>
      <c r="CAW93" s="4"/>
      <c r="CAX93" s="4"/>
      <c r="CAY93" s="4"/>
      <c r="CAZ93" s="4"/>
      <c r="CBA93" s="4"/>
      <c r="CBB93" s="4"/>
      <c r="CBC93" s="4"/>
      <c r="CBD93" s="4"/>
      <c r="CBE93" s="4"/>
      <c r="CBF93" s="4"/>
      <c r="CBG93" s="4"/>
      <c r="CBH93" s="4"/>
      <c r="CBI93" s="4"/>
      <c r="CBJ93" s="4"/>
      <c r="CBK93" s="4"/>
      <c r="CBL93" s="4"/>
      <c r="CBM93" s="4"/>
      <c r="CBN93" s="4"/>
      <c r="CBO93" s="4"/>
      <c r="CBP93" s="4"/>
      <c r="CBQ93" s="4"/>
      <c r="CBR93" s="4"/>
      <c r="CBS93" s="4"/>
      <c r="CBT93" s="4"/>
      <c r="CBU93" s="4"/>
      <c r="CBV93" s="4"/>
      <c r="CBW93" s="4"/>
      <c r="CBX93" s="4"/>
      <c r="CBY93" s="4"/>
      <c r="CBZ93" s="4"/>
      <c r="CCA93" s="4"/>
      <c r="CCB93" s="4"/>
      <c r="CCC93" s="4"/>
      <c r="CCD93" s="4"/>
      <c r="CCE93" s="4"/>
      <c r="CCF93" s="4"/>
      <c r="CCG93" s="4"/>
      <c r="CCH93" s="4"/>
      <c r="CCI93" s="4"/>
      <c r="CCJ93" s="4"/>
      <c r="CCK93" s="4"/>
      <c r="CCL93" s="4"/>
      <c r="CCM93" s="4"/>
      <c r="CCN93" s="4"/>
      <c r="CCO93" s="4"/>
      <c r="CCP93" s="4"/>
      <c r="CCQ93" s="4"/>
      <c r="CCR93" s="4"/>
      <c r="CCS93" s="4"/>
      <c r="CCT93" s="4"/>
      <c r="CCU93" s="4"/>
      <c r="CCV93" s="4"/>
      <c r="CCW93" s="4"/>
      <c r="CCX93" s="4"/>
      <c r="CCY93" s="4"/>
      <c r="CCZ93" s="4"/>
      <c r="CDA93" s="4"/>
      <c r="CDB93" s="4"/>
      <c r="CDC93" s="4"/>
      <c r="CDD93" s="4"/>
      <c r="CDE93" s="4"/>
      <c r="CDF93" s="4"/>
      <c r="CDG93" s="4"/>
      <c r="CDH93" s="4"/>
      <c r="CDI93" s="4"/>
      <c r="CDJ93" s="4"/>
      <c r="CDK93" s="4"/>
      <c r="CDL93" s="4"/>
      <c r="CDM93" s="4"/>
      <c r="CDN93" s="4"/>
      <c r="CDO93" s="4"/>
      <c r="CDP93" s="4"/>
      <c r="CDQ93" s="4"/>
      <c r="CDR93" s="4"/>
      <c r="CDS93" s="4"/>
      <c r="CDT93" s="4"/>
      <c r="CDU93" s="4"/>
      <c r="CDV93" s="4"/>
      <c r="CDW93" s="4"/>
      <c r="CDX93" s="4"/>
      <c r="CDY93" s="4"/>
      <c r="CDZ93" s="4"/>
      <c r="CEA93" s="4"/>
      <c r="CEB93" s="4"/>
      <c r="CEC93" s="4"/>
      <c r="CED93" s="4"/>
      <c r="CEE93" s="4"/>
      <c r="CEF93" s="4"/>
      <c r="CEG93" s="4"/>
      <c r="CEH93" s="4"/>
      <c r="CEI93" s="4"/>
      <c r="CEJ93" s="4"/>
      <c r="CEK93" s="4"/>
      <c r="CEL93" s="4"/>
      <c r="CEM93" s="4"/>
      <c r="CEN93" s="4"/>
      <c r="CEO93" s="4"/>
      <c r="CEP93" s="4"/>
      <c r="CEQ93" s="4"/>
      <c r="CER93" s="4"/>
      <c r="CES93" s="4"/>
      <c r="CET93" s="4"/>
      <c r="CEU93" s="4"/>
      <c r="CEV93" s="4"/>
      <c r="CEW93" s="4"/>
      <c r="CEX93" s="4"/>
      <c r="CEY93" s="4"/>
      <c r="CEZ93" s="4"/>
      <c r="CFA93" s="4"/>
      <c r="CFB93" s="4"/>
      <c r="CFC93" s="4"/>
      <c r="CFD93" s="4"/>
      <c r="CFE93" s="4"/>
      <c r="CFF93" s="4"/>
      <c r="CFG93" s="4"/>
      <c r="CFH93" s="4"/>
      <c r="CFI93" s="4"/>
      <c r="CFJ93" s="4"/>
      <c r="CFK93" s="4"/>
      <c r="CFL93" s="4"/>
      <c r="CFM93" s="4"/>
      <c r="CFN93" s="4"/>
      <c r="CFO93" s="4"/>
      <c r="CFP93" s="4"/>
      <c r="CFQ93" s="4"/>
      <c r="CFR93" s="4"/>
      <c r="CFS93" s="4"/>
      <c r="CFT93" s="4"/>
      <c r="CFU93" s="4"/>
      <c r="CFV93" s="4"/>
      <c r="CFW93" s="4"/>
      <c r="CFX93" s="4"/>
      <c r="CFY93" s="4"/>
      <c r="CFZ93" s="4"/>
      <c r="CGA93" s="4"/>
      <c r="CGB93" s="4"/>
      <c r="CGC93" s="4"/>
      <c r="CGD93" s="4"/>
      <c r="CGE93" s="4"/>
      <c r="CGF93" s="4"/>
      <c r="CGG93" s="4"/>
      <c r="CGH93" s="4"/>
      <c r="CGI93" s="4"/>
      <c r="CGJ93" s="4"/>
      <c r="CGK93" s="4"/>
      <c r="CGL93" s="4"/>
      <c r="CGM93" s="4"/>
      <c r="CGN93" s="4"/>
      <c r="CGO93" s="4"/>
      <c r="CGP93" s="4"/>
      <c r="CGQ93" s="4"/>
      <c r="CGR93" s="4"/>
      <c r="CGS93" s="4"/>
      <c r="CGT93" s="4"/>
      <c r="CGU93" s="4"/>
      <c r="CGV93" s="4"/>
      <c r="CGW93" s="4"/>
      <c r="CGX93" s="4"/>
      <c r="CGY93" s="4"/>
      <c r="CGZ93" s="4"/>
      <c r="CHA93" s="4"/>
      <c r="CHB93" s="4"/>
      <c r="CHC93" s="4"/>
      <c r="CHD93" s="4"/>
      <c r="CHE93" s="4"/>
      <c r="CHF93" s="4"/>
      <c r="CHG93" s="4"/>
      <c r="CHH93" s="4"/>
      <c r="CHI93" s="4"/>
      <c r="CHJ93" s="4"/>
      <c r="CHK93" s="4"/>
      <c r="CHL93" s="4"/>
      <c r="CHM93" s="4"/>
      <c r="CHN93" s="4"/>
      <c r="CHO93" s="4"/>
      <c r="CHP93" s="4"/>
      <c r="CHQ93" s="4"/>
      <c r="CHR93" s="4"/>
      <c r="CHS93" s="4"/>
      <c r="CHT93" s="4"/>
      <c r="CHU93" s="4"/>
      <c r="CHV93" s="4"/>
      <c r="CHW93" s="4"/>
      <c r="CHX93" s="4"/>
      <c r="CHY93" s="4"/>
      <c r="CHZ93" s="4"/>
      <c r="CIA93" s="4"/>
      <c r="CIB93" s="4"/>
      <c r="CIC93" s="4"/>
      <c r="CID93" s="4"/>
      <c r="CIE93" s="4"/>
      <c r="CIF93" s="4"/>
      <c r="CIG93" s="4"/>
      <c r="CIH93" s="4"/>
      <c r="CII93" s="4"/>
      <c r="CIJ93" s="4"/>
      <c r="CIK93" s="4"/>
      <c r="CIL93" s="4"/>
      <c r="CIM93" s="4"/>
      <c r="CIN93" s="4"/>
      <c r="CIO93" s="4"/>
      <c r="CIP93" s="4"/>
      <c r="CIQ93" s="4"/>
      <c r="CIR93" s="4"/>
      <c r="CIS93" s="4"/>
      <c r="CIT93" s="4"/>
      <c r="CIU93" s="4"/>
      <c r="CIV93" s="4"/>
      <c r="CIW93" s="4"/>
      <c r="CIX93" s="4"/>
      <c r="CIY93" s="4"/>
      <c r="CIZ93" s="4"/>
      <c r="CJA93" s="4"/>
      <c r="CJB93" s="4"/>
      <c r="CJC93" s="4"/>
      <c r="CJD93" s="4"/>
      <c r="CJE93" s="4"/>
      <c r="CJF93" s="4"/>
      <c r="CJG93" s="4"/>
      <c r="CJH93" s="4"/>
      <c r="CJI93" s="4"/>
      <c r="CJJ93" s="4"/>
      <c r="CJK93" s="4"/>
      <c r="CJL93" s="4"/>
      <c r="CJM93" s="4"/>
      <c r="CJN93" s="4"/>
      <c r="CJO93" s="4"/>
      <c r="CJP93" s="4"/>
      <c r="CJQ93" s="4"/>
      <c r="CJR93" s="4"/>
      <c r="CJS93" s="4"/>
      <c r="CJT93" s="4"/>
      <c r="CJU93" s="4"/>
      <c r="CJV93" s="4"/>
      <c r="CJW93" s="4"/>
      <c r="CJX93" s="4"/>
      <c r="CJY93" s="4"/>
      <c r="CJZ93" s="4"/>
      <c r="CKA93" s="4"/>
      <c r="CKB93" s="4"/>
      <c r="CKC93" s="4"/>
      <c r="CKD93" s="4"/>
      <c r="CKE93" s="4"/>
      <c r="CKF93" s="4"/>
      <c r="CKG93" s="4"/>
      <c r="CKH93" s="4"/>
      <c r="CKI93" s="4"/>
      <c r="CKJ93" s="4"/>
      <c r="CKK93" s="4"/>
      <c r="CKL93" s="4"/>
      <c r="CKM93" s="4"/>
      <c r="CKN93" s="4"/>
      <c r="CKO93" s="4"/>
      <c r="CKP93" s="4"/>
      <c r="CKQ93" s="4"/>
      <c r="CKR93" s="4"/>
      <c r="CKS93" s="4"/>
      <c r="CKT93" s="4"/>
      <c r="CKU93" s="4"/>
      <c r="CKV93" s="4"/>
      <c r="CKW93" s="4"/>
      <c r="CKX93" s="4"/>
      <c r="CKY93" s="4"/>
      <c r="CKZ93" s="4"/>
      <c r="CLA93" s="4"/>
      <c r="CLB93" s="4"/>
      <c r="CLC93" s="4"/>
      <c r="CLD93" s="4"/>
      <c r="CLE93" s="4"/>
      <c r="CLF93" s="4"/>
      <c r="CLG93" s="4"/>
      <c r="CLH93" s="4"/>
      <c r="CLI93" s="4"/>
      <c r="CLJ93" s="4"/>
      <c r="CLK93" s="4"/>
      <c r="CLL93" s="4"/>
      <c r="CLM93" s="4"/>
      <c r="CLN93" s="4"/>
      <c r="CLO93" s="4"/>
      <c r="CLP93" s="4"/>
      <c r="CLQ93" s="4"/>
      <c r="CLR93" s="4"/>
      <c r="CLS93" s="4"/>
      <c r="CLT93" s="4"/>
      <c r="CLU93" s="4"/>
      <c r="CLV93" s="4"/>
      <c r="CLW93" s="4"/>
      <c r="CLX93" s="4"/>
      <c r="CLY93" s="4"/>
      <c r="CLZ93" s="4"/>
      <c r="CMA93" s="4"/>
      <c r="CMB93" s="4"/>
      <c r="CMC93" s="4"/>
      <c r="CMD93" s="4"/>
      <c r="CME93" s="4"/>
      <c r="CMF93" s="4"/>
      <c r="CMG93" s="4"/>
      <c r="CMH93" s="4"/>
      <c r="CMI93" s="4"/>
      <c r="CMJ93" s="4"/>
      <c r="CMK93" s="4"/>
      <c r="CML93" s="4"/>
      <c r="CMM93" s="4"/>
      <c r="CMN93" s="4"/>
      <c r="CMO93" s="4"/>
      <c r="CMP93" s="4"/>
      <c r="CMQ93" s="4"/>
      <c r="CMR93" s="4"/>
      <c r="CMS93" s="4"/>
      <c r="CMT93" s="4"/>
      <c r="CMU93" s="4"/>
      <c r="CMV93" s="4"/>
      <c r="CMW93" s="4"/>
      <c r="CMX93" s="4"/>
      <c r="CMY93" s="4"/>
      <c r="CMZ93" s="4"/>
      <c r="CNA93" s="4"/>
      <c r="CNB93" s="4"/>
      <c r="CNC93" s="4"/>
      <c r="CND93" s="4"/>
      <c r="CNE93" s="4"/>
      <c r="CNF93" s="4"/>
      <c r="CNG93" s="4"/>
      <c r="CNH93" s="4"/>
      <c r="CNI93" s="4"/>
      <c r="CNJ93" s="4"/>
      <c r="CNK93" s="4"/>
      <c r="CNL93" s="4"/>
      <c r="CNM93" s="4"/>
      <c r="CNN93" s="4"/>
      <c r="CNO93" s="4"/>
      <c r="CNP93" s="4"/>
      <c r="CNQ93" s="4"/>
      <c r="CNR93" s="4"/>
      <c r="CNS93" s="4"/>
      <c r="CNT93" s="4"/>
      <c r="CNU93" s="4"/>
      <c r="CNV93" s="4"/>
      <c r="CNW93" s="4"/>
      <c r="CNX93" s="4"/>
      <c r="CNY93" s="4"/>
      <c r="CNZ93" s="4"/>
      <c r="COA93" s="4"/>
      <c r="COB93" s="4"/>
      <c r="COC93" s="4"/>
      <c r="COD93" s="4"/>
      <c r="COE93" s="4"/>
      <c r="COF93" s="4"/>
      <c r="COG93" s="4"/>
      <c r="COH93" s="4"/>
      <c r="COI93" s="4"/>
      <c r="COJ93" s="4"/>
      <c r="COK93" s="4"/>
      <c r="COL93" s="4"/>
      <c r="COM93" s="4"/>
      <c r="CON93" s="4"/>
      <c r="COO93" s="4"/>
      <c r="COP93" s="4"/>
      <c r="COQ93" s="4"/>
      <c r="COR93" s="4"/>
      <c r="COS93" s="4"/>
      <c r="COT93" s="4"/>
      <c r="COU93" s="4"/>
      <c r="COV93" s="4"/>
      <c r="COW93" s="4"/>
      <c r="COX93" s="4"/>
      <c r="COY93" s="4"/>
      <c r="COZ93" s="4"/>
      <c r="CPA93" s="4"/>
      <c r="CPB93" s="4"/>
      <c r="CPC93" s="4"/>
      <c r="CPD93" s="4"/>
      <c r="CPE93" s="4"/>
      <c r="CPF93" s="4"/>
      <c r="CPG93" s="4"/>
      <c r="CPH93" s="4"/>
      <c r="CPI93" s="4"/>
      <c r="CPJ93" s="4"/>
      <c r="CPK93" s="4"/>
      <c r="CPL93" s="4"/>
      <c r="CPM93" s="4"/>
      <c r="CPN93" s="4"/>
      <c r="CPO93" s="4"/>
      <c r="CPP93" s="4"/>
      <c r="CPQ93" s="4"/>
      <c r="CPR93" s="4"/>
      <c r="CPS93" s="4"/>
      <c r="CPT93" s="4"/>
      <c r="CPU93" s="4"/>
      <c r="CPV93" s="4"/>
      <c r="CPW93" s="4"/>
      <c r="CPX93" s="4"/>
      <c r="CPY93" s="4"/>
      <c r="CPZ93" s="4"/>
      <c r="CQA93" s="4"/>
      <c r="CQB93" s="4"/>
      <c r="CQC93" s="4"/>
      <c r="CQD93" s="4"/>
      <c r="CQE93" s="4"/>
      <c r="CQF93" s="4"/>
      <c r="CQG93" s="4"/>
      <c r="CQH93" s="4"/>
      <c r="CQI93" s="4"/>
      <c r="CQJ93" s="4"/>
      <c r="CQK93" s="4"/>
      <c r="CQL93" s="4"/>
      <c r="CQM93" s="4"/>
      <c r="CQN93" s="4"/>
      <c r="CQO93" s="4"/>
      <c r="CQP93" s="4"/>
      <c r="CQQ93" s="4"/>
      <c r="CQR93" s="4"/>
      <c r="CQS93" s="4"/>
      <c r="CQT93" s="4"/>
      <c r="CQU93" s="4"/>
      <c r="CQV93" s="4"/>
      <c r="CQW93" s="4"/>
      <c r="CQX93" s="4"/>
      <c r="CQY93" s="4"/>
      <c r="CQZ93" s="4"/>
      <c r="CRA93" s="4"/>
      <c r="CRB93" s="4"/>
      <c r="CRC93" s="4"/>
      <c r="CRD93" s="4"/>
      <c r="CRE93" s="4"/>
      <c r="CRF93" s="4"/>
      <c r="CRG93" s="4"/>
      <c r="CRH93" s="4"/>
      <c r="CRI93" s="4"/>
      <c r="CRJ93" s="4"/>
      <c r="CRK93" s="4"/>
      <c r="CRL93" s="4"/>
      <c r="CRM93" s="4"/>
      <c r="CRN93" s="4"/>
      <c r="CRO93" s="4"/>
      <c r="CRP93" s="4"/>
      <c r="CRQ93" s="4"/>
      <c r="CRR93" s="4"/>
      <c r="CRS93" s="4"/>
      <c r="CRT93" s="4"/>
      <c r="CRU93" s="4"/>
      <c r="CRV93" s="4"/>
      <c r="CRW93" s="4"/>
      <c r="CRX93" s="4"/>
      <c r="CRY93" s="4"/>
      <c r="CRZ93" s="4"/>
      <c r="CSA93" s="4"/>
      <c r="CSB93" s="4"/>
      <c r="CSC93" s="4"/>
      <c r="CSD93" s="4"/>
      <c r="CSE93" s="4"/>
      <c r="CSF93" s="4"/>
      <c r="CSG93" s="4"/>
      <c r="CSH93" s="4"/>
      <c r="CSI93" s="4"/>
      <c r="CSJ93" s="4"/>
      <c r="CSK93" s="4"/>
      <c r="CSL93" s="4"/>
      <c r="CSM93" s="4"/>
      <c r="CSN93" s="4"/>
      <c r="CSO93" s="4"/>
      <c r="CSP93" s="4"/>
      <c r="CSQ93" s="4"/>
      <c r="CSR93" s="4"/>
      <c r="CSS93" s="4"/>
      <c r="CST93" s="4"/>
      <c r="CSU93" s="4"/>
      <c r="CSV93" s="4"/>
      <c r="CSW93" s="4"/>
      <c r="CSX93" s="4"/>
      <c r="CSY93" s="4"/>
      <c r="CSZ93" s="4"/>
      <c r="CTA93" s="4"/>
      <c r="CTB93" s="4"/>
      <c r="CTC93" s="4"/>
      <c r="CTD93" s="4"/>
      <c r="CTE93" s="4"/>
      <c r="CTF93" s="4"/>
      <c r="CTG93" s="4"/>
      <c r="CTH93" s="4"/>
      <c r="CTI93" s="4"/>
      <c r="CTJ93" s="4"/>
      <c r="CTK93" s="4"/>
      <c r="CTL93" s="4"/>
      <c r="CTM93" s="4"/>
      <c r="CTN93" s="4"/>
      <c r="CTO93" s="4"/>
      <c r="CTP93" s="4"/>
      <c r="CTQ93" s="4"/>
      <c r="CTR93" s="4"/>
      <c r="CTS93" s="4"/>
      <c r="CTT93" s="4"/>
      <c r="CTU93" s="4"/>
      <c r="CTV93" s="4"/>
      <c r="CTW93" s="4"/>
      <c r="CTX93" s="4"/>
      <c r="CTY93" s="4"/>
      <c r="CTZ93" s="4"/>
      <c r="CUA93" s="4"/>
      <c r="CUB93" s="4"/>
      <c r="CUC93" s="4"/>
      <c r="CUD93" s="4"/>
      <c r="CUE93" s="4"/>
      <c r="CUF93" s="4"/>
      <c r="CUG93" s="4"/>
      <c r="CUH93" s="4"/>
      <c r="CUI93" s="4"/>
      <c r="CUJ93" s="4"/>
      <c r="CUK93" s="4"/>
      <c r="CUL93" s="4"/>
      <c r="CUM93" s="4"/>
      <c r="CUN93" s="4"/>
      <c r="CUO93" s="4"/>
      <c r="CUP93" s="4"/>
      <c r="CUQ93" s="4"/>
      <c r="CUR93" s="4"/>
      <c r="CUS93" s="4"/>
      <c r="CUT93" s="4"/>
      <c r="CUU93" s="4"/>
      <c r="CUV93" s="4"/>
      <c r="CUW93" s="4"/>
      <c r="CUX93" s="4"/>
      <c r="CUY93" s="4"/>
      <c r="CUZ93" s="4"/>
      <c r="CVA93" s="4"/>
      <c r="CVB93" s="4"/>
      <c r="CVC93" s="4"/>
      <c r="CVD93" s="4"/>
      <c r="CVE93" s="4"/>
      <c r="CVF93" s="4"/>
      <c r="CVG93" s="4"/>
      <c r="CVH93" s="4"/>
      <c r="CVI93" s="4"/>
      <c r="CVJ93" s="4"/>
      <c r="CVK93" s="4"/>
      <c r="CVL93" s="4"/>
      <c r="CVM93" s="4"/>
      <c r="CVN93" s="4"/>
      <c r="CVO93" s="4"/>
      <c r="CVP93" s="4"/>
      <c r="CVQ93" s="4"/>
      <c r="CVR93" s="4"/>
      <c r="CVS93" s="4"/>
      <c r="CVT93" s="4"/>
      <c r="CVU93" s="4"/>
      <c r="CVV93" s="4"/>
      <c r="CVW93" s="4"/>
      <c r="CVX93" s="4"/>
      <c r="CVY93" s="4"/>
      <c r="CVZ93" s="4"/>
      <c r="CWA93" s="4"/>
      <c r="CWB93" s="4"/>
      <c r="CWC93" s="4"/>
      <c r="CWD93" s="4"/>
      <c r="CWE93" s="4"/>
      <c r="CWF93" s="4"/>
      <c r="CWG93" s="4"/>
      <c r="CWH93" s="4"/>
      <c r="CWI93" s="4"/>
      <c r="CWJ93" s="4"/>
      <c r="CWK93" s="4"/>
      <c r="CWL93" s="4"/>
      <c r="CWM93" s="4"/>
      <c r="CWN93" s="4"/>
      <c r="CWO93" s="4"/>
      <c r="CWP93" s="4"/>
      <c r="CWQ93" s="4"/>
      <c r="CWR93" s="4"/>
      <c r="CWS93" s="4"/>
      <c r="CWT93" s="4"/>
      <c r="CWU93" s="4"/>
      <c r="CWV93" s="4"/>
      <c r="CWW93" s="4"/>
      <c r="CWX93" s="4"/>
      <c r="CWY93" s="4"/>
      <c r="CWZ93" s="4"/>
      <c r="CXA93" s="4"/>
      <c r="CXB93" s="4"/>
      <c r="CXC93" s="4"/>
      <c r="CXD93" s="4"/>
      <c r="CXE93" s="4"/>
      <c r="CXF93" s="4"/>
      <c r="CXG93" s="4"/>
      <c r="CXH93" s="4"/>
      <c r="CXI93" s="4"/>
      <c r="CXJ93" s="4"/>
      <c r="CXK93" s="4"/>
      <c r="CXL93" s="4"/>
      <c r="CXM93" s="4"/>
      <c r="CXN93" s="4"/>
      <c r="CXO93" s="4"/>
      <c r="CXP93" s="4"/>
      <c r="CXQ93" s="4"/>
      <c r="CXR93" s="4"/>
      <c r="CXS93" s="4"/>
      <c r="CXT93" s="4"/>
      <c r="CXU93" s="4"/>
      <c r="CXV93" s="4"/>
      <c r="CXW93" s="4"/>
      <c r="CXX93" s="4"/>
      <c r="CXY93" s="4"/>
      <c r="CXZ93" s="4"/>
      <c r="CYA93" s="4"/>
      <c r="CYB93" s="4"/>
      <c r="CYC93" s="4"/>
      <c r="CYD93" s="4"/>
      <c r="CYE93" s="4"/>
      <c r="CYF93" s="4"/>
      <c r="CYG93" s="4"/>
      <c r="CYH93" s="4"/>
      <c r="CYI93" s="4"/>
      <c r="CYJ93" s="4"/>
      <c r="CYK93" s="4"/>
      <c r="CYL93" s="4"/>
      <c r="CYM93" s="4"/>
      <c r="CYN93" s="4"/>
      <c r="CYO93" s="4"/>
      <c r="CYP93" s="4"/>
      <c r="CYQ93" s="4"/>
      <c r="CYR93" s="4"/>
      <c r="CYS93" s="4"/>
      <c r="CYT93" s="4"/>
      <c r="CYU93" s="4"/>
      <c r="CYV93" s="4"/>
      <c r="CYW93" s="4"/>
      <c r="CYX93" s="4"/>
      <c r="CYY93" s="4"/>
      <c r="CYZ93" s="4"/>
      <c r="CZA93" s="4"/>
      <c r="CZB93" s="4"/>
      <c r="CZC93" s="4"/>
      <c r="CZD93" s="4"/>
      <c r="CZE93" s="4"/>
      <c r="CZF93" s="4"/>
      <c r="CZG93" s="4"/>
      <c r="CZH93" s="4"/>
      <c r="CZI93" s="4"/>
      <c r="CZJ93" s="4"/>
      <c r="CZK93" s="4"/>
      <c r="CZL93" s="4"/>
      <c r="CZM93" s="4"/>
      <c r="CZN93" s="4"/>
      <c r="CZO93" s="4"/>
      <c r="CZP93" s="4"/>
      <c r="CZQ93" s="4"/>
      <c r="CZR93" s="4"/>
      <c r="CZS93" s="4"/>
      <c r="CZT93" s="4"/>
      <c r="CZU93" s="4"/>
      <c r="CZV93" s="4"/>
      <c r="CZW93" s="4"/>
      <c r="CZX93" s="4"/>
      <c r="CZY93" s="4"/>
      <c r="CZZ93" s="4"/>
      <c r="DAA93" s="4"/>
      <c r="DAB93" s="4"/>
      <c r="DAC93" s="4"/>
      <c r="DAD93" s="4"/>
      <c r="DAE93" s="4"/>
      <c r="DAF93" s="4"/>
      <c r="DAG93" s="4"/>
      <c r="DAH93" s="4"/>
      <c r="DAI93" s="4"/>
      <c r="DAJ93" s="4"/>
      <c r="DAK93" s="4"/>
      <c r="DAL93" s="4"/>
      <c r="DAM93" s="4"/>
      <c r="DAN93" s="4"/>
      <c r="DAO93" s="4"/>
      <c r="DAP93" s="4"/>
      <c r="DAQ93" s="4"/>
      <c r="DAR93" s="4"/>
      <c r="DAS93" s="4"/>
      <c r="DAT93" s="4"/>
      <c r="DAU93" s="4"/>
      <c r="DAV93" s="4"/>
      <c r="DAW93" s="4"/>
      <c r="DAX93" s="4"/>
      <c r="DAY93" s="4"/>
      <c r="DAZ93" s="4"/>
      <c r="DBA93" s="4"/>
      <c r="DBB93" s="4"/>
      <c r="DBC93" s="4"/>
      <c r="DBD93" s="4"/>
      <c r="DBE93" s="4"/>
      <c r="DBF93" s="4"/>
      <c r="DBG93" s="4"/>
      <c r="DBH93" s="4"/>
      <c r="DBI93" s="4"/>
      <c r="DBJ93" s="4"/>
      <c r="DBK93" s="4"/>
      <c r="DBL93" s="4"/>
      <c r="DBM93" s="4"/>
      <c r="DBN93" s="4"/>
      <c r="DBO93" s="4"/>
      <c r="DBP93" s="4"/>
      <c r="DBQ93" s="4"/>
      <c r="DBR93" s="4"/>
      <c r="DBS93" s="4"/>
      <c r="DBT93" s="4"/>
      <c r="DBU93" s="4"/>
      <c r="DBV93" s="4"/>
      <c r="DBW93" s="4"/>
      <c r="DBX93" s="4"/>
      <c r="DBY93" s="4"/>
      <c r="DBZ93" s="4"/>
      <c r="DCA93" s="4"/>
      <c r="DCB93" s="4"/>
      <c r="DCC93" s="4"/>
      <c r="DCD93" s="4"/>
      <c r="DCE93" s="4"/>
      <c r="DCF93" s="4"/>
      <c r="DCG93" s="4"/>
      <c r="DCH93" s="4"/>
      <c r="DCI93" s="4"/>
      <c r="DCJ93" s="4"/>
      <c r="DCK93" s="4"/>
      <c r="DCL93" s="4"/>
      <c r="DCM93" s="4"/>
      <c r="DCN93" s="4"/>
      <c r="DCO93" s="4"/>
      <c r="DCP93" s="4"/>
      <c r="DCQ93" s="4"/>
      <c r="DCR93" s="4"/>
      <c r="DCS93" s="4"/>
      <c r="DCT93" s="4"/>
      <c r="DCU93" s="4"/>
      <c r="DCV93" s="4"/>
      <c r="DCW93" s="4"/>
      <c r="DCX93" s="4"/>
      <c r="DCY93" s="4"/>
      <c r="DCZ93" s="4"/>
      <c r="DDA93" s="4"/>
      <c r="DDB93" s="4"/>
      <c r="DDC93" s="4"/>
      <c r="DDD93" s="4"/>
      <c r="DDE93" s="4"/>
      <c r="DDF93" s="4"/>
      <c r="DDG93" s="4"/>
      <c r="DDH93" s="4"/>
      <c r="DDI93" s="4"/>
      <c r="DDJ93" s="4"/>
      <c r="DDK93" s="4"/>
      <c r="DDL93" s="4"/>
      <c r="DDM93" s="4"/>
      <c r="DDN93" s="4"/>
      <c r="DDO93" s="4"/>
      <c r="DDP93" s="4"/>
      <c r="DDQ93" s="4"/>
      <c r="DDR93" s="4"/>
      <c r="DDS93" s="4"/>
      <c r="DDT93" s="4"/>
      <c r="DDU93" s="4"/>
      <c r="DDV93" s="4"/>
      <c r="DDW93" s="4"/>
      <c r="DDX93" s="4"/>
      <c r="DDY93" s="4"/>
      <c r="DDZ93" s="4"/>
      <c r="DEA93" s="4"/>
      <c r="DEB93" s="4"/>
      <c r="DEC93" s="4"/>
      <c r="DED93" s="4"/>
      <c r="DEE93" s="4"/>
      <c r="DEF93" s="4"/>
      <c r="DEG93" s="4"/>
      <c r="DEH93" s="4"/>
      <c r="DEI93" s="4"/>
      <c r="DEJ93" s="4"/>
      <c r="DEK93" s="4"/>
      <c r="DEL93" s="4"/>
      <c r="DEM93" s="4"/>
      <c r="DEN93" s="4"/>
      <c r="DEO93" s="4"/>
      <c r="DEP93" s="4"/>
      <c r="DEQ93" s="4"/>
      <c r="DER93" s="4"/>
      <c r="DES93" s="4"/>
      <c r="DET93" s="4"/>
      <c r="DEU93" s="4"/>
      <c r="DEV93" s="4"/>
      <c r="DEW93" s="4"/>
      <c r="DEX93" s="4"/>
      <c r="DEY93" s="4"/>
      <c r="DEZ93" s="4"/>
      <c r="DFA93" s="4"/>
      <c r="DFB93" s="4"/>
      <c r="DFC93" s="4"/>
      <c r="DFD93" s="4"/>
      <c r="DFE93" s="4"/>
      <c r="DFF93" s="4"/>
      <c r="DFG93" s="4"/>
      <c r="DFH93" s="4"/>
      <c r="DFI93" s="4"/>
      <c r="DFJ93" s="4"/>
      <c r="DFK93" s="4"/>
      <c r="DFL93" s="4"/>
      <c r="DFM93" s="4"/>
      <c r="DFN93" s="4"/>
      <c r="DFO93" s="4"/>
      <c r="DFP93" s="4"/>
      <c r="DFQ93" s="4"/>
      <c r="DFR93" s="4"/>
      <c r="DFS93" s="4"/>
      <c r="DFT93" s="4"/>
      <c r="DFU93" s="4"/>
      <c r="DFV93" s="4"/>
      <c r="DFW93" s="4"/>
      <c r="DFX93" s="4"/>
      <c r="DFY93" s="4"/>
      <c r="DFZ93" s="4"/>
      <c r="DGA93" s="4"/>
      <c r="DGB93" s="4"/>
      <c r="DGC93" s="4"/>
      <c r="DGD93" s="4"/>
      <c r="DGE93" s="4"/>
      <c r="DGF93" s="4"/>
      <c r="DGG93" s="4"/>
      <c r="DGH93" s="4"/>
      <c r="DGI93" s="4"/>
      <c r="DGJ93" s="4"/>
      <c r="DGK93" s="4"/>
      <c r="DGL93" s="4"/>
      <c r="DGM93" s="4"/>
      <c r="DGN93" s="4"/>
      <c r="DGO93" s="4"/>
      <c r="DGP93" s="4"/>
      <c r="DGQ93" s="4"/>
      <c r="DGR93" s="4"/>
      <c r="DGS93" s="4"/>
      <c r="DGT93" s="4"/>
      <c r="DGU93" s="4"/>
      <c r="DGV93" s="4"/>
      <c r="DGW93" s="4"/>
      <c r="DGX93" s="4"/>
      <c r="DGY93" s="4"/>
      <c r="DGZ93" s="4"/>
      <c r="DHA93" s="4"/>
      <c r="DHB93" s="4"/>
      <c r="DHC93" s="4"/>
      <c r="DHD93" s="4"/>
      <c r="DHE93" s="4"/>
      <c r="DHF93" s="4"/>
      <c r="DHG93" s="4"/>
      <c r="DHH93" s="4"/>
      <c r="DHI93" s="4"/>
      <c r="DHJ93" s="4"/>
      <c r="DHK93" s="4"/>
      <c r="DHL93" s="4"/>
      <c r="DHM93" s="4"/>
      <c r="DHN93" s="4"/>
      <c r="DHO93" s="4"/>
      <c r="DHP93" s="4"/>
      <c r="DHQ93" s="4"/>
      <c r="DHR93" s="4"/>
      <c r="DHS93" s="4"/>
      <c r="DHT93" s="4"/>
      <c r="DHU93" s="4"/>
      <c r="DHV93" s="4"/>
      <c r="DHW93" s="4"/>
      <c r="DHX93" s="4"/>
      <c r="DHY93" s="4"/>
      <c r="DHZ93" s="4"/>
      <c r="DIA93" s="4"/>
      <c r="DIB93" s="4"/>
      <c r="DIC93" s="4"/>
      <c r="DID93" s="4"/>
      <c r="DIE93" s="4"/>
      <c r="DIF93" s="4"/>
      <c r="DIG93" s="4"/>
      <c r="DIH93" s="4"/>
      <c r="DII93" s="4"/>
      <c r="DIJ93" s="4"/>
      <c r="DIK93" s="4"/>
      <c r="DIL93" s="4"/>
      <c r="DIM93" s="4"/>
      <c r="DIN93" s="4"/>
      <c r="DIO93" s="4"/>
      <c r="DIP93" s="4"/>
      <c r="DIQ93" s="4"/>
      <c r="DIR93" s="4"/>
      <c r="DIS93" s="4"/>
      <c r="DIT93" s="4"/>
      <c r="DIU93" s="4"/>
      <c r="DIV93" s="4"/>
      <c r="DIW93" s="4"/>
      <c r="DIX93" s="4"/>
      <c r="DIY93" s="4"/>
      <c r="DIZ93" s="4"/>
      <c r="DJA93" s="4"/>
      <c r="DJB93" s="4"/>
      <c r="DJC93" s="4"/>
      <c r="DJD93" s="4"/>
      <c r="DJE93" s="4"/>
      <c r="DJF93" s="4"/>
      <c r="DJG93" s="4"/>
      <c r="DJH93" s="4"/>
      <c r="DJI93" s="4"/>
      <c r="DJJ93" s="4"/>
      <c r="DJK93" s="4"/>
      <c r="DJL93" s="4"/>
      <c r="DJM93" s="4"/>
      <c r="DJN93" s="4"/>
      <c r="DJO93" s="4"/>
      <c r="DJP93" s="4"/>
      <c r="DJQ93" s="4"/>
      <c r="DJR93" s="4"/>
      <c r="DJS93" s="4"/>
      <c r="DJT93" s="4"/>
      <c r="DJU93" s="4"/>
      <c r="DJV93" s="4"/>
      <c r="DJW93" s="4"/>
      <c r="DJX93" s="4"/>
      <c r="DJY93" s="4"/>
      <c r="DJZ93" s="4"/>
      <c r="DKA93" s="4"/>
      <c r="DKB93" s="4"/>
      <c r="DKC93" s="4"/>
      <c r="DKD93" s="4"/>
      <c r="DKE93" s="4"/>
      <c r="DKF93" s="4"/>
      <c r="DKG93" s="4"/>
      <c r="DKH93" s="4"/>
      <c r="DKI93" s="4"/>
      <c r="DKJ93" s="4"/>
      <c r="DKK93" s="4"/>
      <c r="DKL93" s="4"/>
      <c r="DKM93" s="4"/>
      <c r="DKN93" s="4"/>
      <c r="DKO93" s="4"/>
      <c r="DKP93" s="4"/>
      <c r="DKQ93" s="4"/>
      <c r="DKR93" s="4"/>
      <c r="DKS93" s="4"/>
      <c r="DKT93" s="4"/>
      <c r="DKU93" s="4"/>
      <c r="DKV93" s="4"/>
      <c r="DKW93" s="4"/>
      <c r="DKX93" s="4"/>
      <c r="DKY93" s="4"/>
      <c r="DKZ93" s="4"/>
      <c r="DLA93" s="4"/>
      <c r="DLB93" s="4"/>
      <c r="DLC93" s="4"/>
      <c r="DLD93" s="4"/>
      <c r="DLE93" s="4"/>
      <c r="DLF93" s="4"/>
      <c r="DLG93" s="4"/>
      <c r="DLH93" s="4"/>
      <c r="DLI93" s="4"/>
      <c r="DLJ93" s="4"/>
      <c r="DLK93" s="4"/>
      <c r="DLL93" s="4"/>
      <c r="DLM93" s="4"/>
      <c r="DLN93" s="4"/>
      <c r="DLO93" s="4"/>
      <c r="DLP93" s="4"/>
      <c r="DLQ93" s="4"/>
      <c r="DLR93" s="4"/>
      <c r="DLS93" s="4"/>
      <c r="DLT93" s="4"/>
      <c r="DLU93" s="4"/>
      <c r="DLV93" s="4"/>
      <c r="DLW93" s="4"/>
      <c r="DLX93" s="4"/>
      <c r="DLY93" s="4"/>
      <c r="DLZ93" s="4"/>
      <c r="DMA93" s="4"/>
      <c r="DMB93" s="4"/>
      <c r="DMC93" s="4"/>
      <c r="DMD93" s="4"/>
      <c r="DME93" s="4"/>
      <c r="DMF93" s="4"/>
      <c r="DMG93" s="4"/>
      <c r="DMH93" s="4"/>
      <c r="DMI93" s="4"/>
      <c r="DMJ93" s="4"/>
      <c r="DMK93" s="4"/>
      <c r="DML93" s="4"/>
      <c r="DMM93" s="4"/>
      <c r="DMN93" s="4"/>
      <c r="DMO93" s="4"/>
      <c r="DMP93" s="4"/>
      <c r="DMQ93" s="4"/>
      <c r="DMR93" s="4"/>
      <c r="DMS93" s="4"/>
      <c r="DMT93" s="4"/>
      <c r="DMU93" s="4"/>
      <c r="DMV93" s="4"/>
      <c r="DMW93" s="4"/>
      <c r="DMX93" s="4"/>
      <c r="DMY93" s="4"/>
      <c r="DMZ93" s="4"/>
      <c r="DNA93" s="4"/>
      <c r="DNB93" s="4"/>
      <c r="DNC93" s="4"/>
      <c r="DND93" s="4"/>
      <c r="DNE93" s="4"/>
      <c r="DNF93" s="4"/>
      <c r="DNG93" s="4"/>
      <c r="DNH93" s="4"/>
      <c r="DNI93" s="4"/>
      <c r="DNJ93" s="4"/>
      <c r="DNK93" s="4"/>
      <c r="DNL93" s="4"/>
      <c r="DNM93" s="4"/>
      <c r="DNN93" s="4"/>
      <c r="DNO93" s="4"/>
      <c r="DNP93" s="4"/>
      <c r="DNQ93" s="4"/>
      <c r="DNR93" s="4"/>
      <c r="DNS93" s="4"/>
      <c r="DNT93" s="4"/>
      <c r="DNU93" s="4"/>
      <c r="DNV93" s="4"/>
      <c r="DNW93" s="4"/>
      <c r="DNX93" s="4"/>
      <c r="DNY93" s="4"/>
      <c r="DNZ93" s="4"/>
      <c r="DOA93" s="4"/>
      <c r="DOB93" s="4"/>
      <c r="DOC93" s="4"/>
      <c r="DOD93" s="4"/>
      <c r="DOE93" s="4"/>
      <c r="DOF93" s="4"/>
      <c r="DOG93" s="4"/>
      <c r="DOH93" s="4"/>
      <c r="DOI93" s="4"/>
      <c r="DOJ93" s="4"/>
      <c r="DOK93" s="4"/>
      <c r="DOL93" s="4"/>
      <c r="DOM93" s="4"/>
      <c r="DON93" s="4"/>
      <c r="DOO93" s="4"/>
      <c r="DOP93" s="4"/>
      <c r="DOQ93" s="4"/>
      <c r="DOR93" s="4"/>
      <c r="DOS93" s="4"/>
      <c r="DOT93" s="4"/>
      <c r="DOU93" s="4"/>
      <c r="DOV93" s="4"/>
      <c r="DOW93" s="4"/>
      <c r="DOX93" s="4"/>
      <c r="DOY93" s="4"/>
      <c r="DOZ93" s="4"/>
      <c r="DPA93" s="4"/>
      <c r="DPB93" s="4"/>
      <c r="DPC93" s="4"/>
      <c r="DPD93" s="4"/>
      <c r="DPE93" s="4"/>
      <c r="DPF93" s="4"/>
      <c r="DPG93" s="4"/>
      <c r="DPH93" s="4"/>
      <c r="DPI93" s="4"/>
      <c r="DPJ93" s="4"/>
      <c r="DPK93" s="4"/>
      <c r="DPL93" s="4"/>
      <c r="DPM93" s="4"/>
      <c r="DPN93" s="4"/>
      <c r="DPO93" s="4"/>
      <c r="DPP93" s="4"/>
      <c r="DPQ93" s="4"/>
      <c r="DPR93" s="4"/>
      <c r="DPS93" s="4"/>
      <c r="DPT93" s="4"/>
      <c r="DPU93" s="4"/>
      <c r="DPV93" s="4"/>
      <c r="DPW93" s="4"/>
      <c r="DPX93" s="4"/>
      <c r="DPY93" s="4"/>
      <c r="DPZ93" s="4"/>
      <c r="DQA93" s="4"/>
      <c r="DQB93" s="4"/>
      <c r="DQC93" s="4"/>
      <c r="DQD93" s="4"/>
      <c r="DQE93" s="4"/>
      <c r="DQF93" s="4"/>
      <c r="DQG93" s="4"/>
      <c r="DQH93" s="4"/>
      <c r="DQI93" s="4"/>
      <c r="DQJ93" s="4"/>
      <c r="DQK93" s="4"/>
      <c r="DQL93" s="4"/>
      <c r="DQM93" s="4"/>
      <c r="DQN93" s="4"/>
      <c r="DQO93" s="4"/>
      <c r="DQP93" s="4"/>
      <c r="DQQ93" s="4"/>
      <c r="DQR93" s="4"/>
      <c r="DQS93" s="4"/>
      <c r="DQT93" s="4"/>
      <c r="DQU93" s="4"/>
      <c r="DQV93" s="4"/>
      <c r="DQW93" s="4"/>
      <c r="DQX93" s="4"/>
      <c r="DQY93" s="4"/>
      <c r="DQZ93" s="4"/>
      <c r="DRA93" s="4"/>
      <c r="DRB93" s="4"/>
      <c r="DRC93" s="4"/>
      <c r="DRD93" s="4"/>
      <c r="DRE93" s="4"/>
      <c r="DRF93" s="4"/>
      <c r="DRG93" s="4"/>
      <c r="DRH93" s="4"/>
      <c r="DRI93" s="4"/>
      <c r="DRJ93" s="4"/>
      <c r="DRK93" s="4"/>
      <c r="DRL93" s="4"/>
      <c r="DRM93" s="4"/>
      <c r="DRN93" s="4"/>
      <c r="DRO93" s="4"/>
      <c r="DRP93" s="4"/>
      <c r="DRQ93" s="4"/>
      <c r="DRR93" s="4"/>
      <c r="DRS93" s="4"/>
      <c r="DRT93" s="4"/>
      <c r="DRU93" s="4"/>
      <c r="DRV93" s="4"/>
      <c r="DRW93" s="4"/>
      <c r="DRX93" s="4"/>
      <c r="DRY93" s="4"/>
      <c r="DRZ93" s="4"/>
      <c r="DSA93" s="4"/>
      <c r="DSB93" s="4"/>
      <c r="DSC93" s="4"/>
      <c r="DSD93" s="4"/>
      <c r="DSE93" s="4"/>
      <c r="DSF93" s="4"/>
      <c r="DSG93" s="4"/>
      <c r="DSH93" s="4"/>
      <c r="DSI93" s="4"/>
      <c r="DSJ93" s="4"/>
      <c r="DSK93" s="4"/>
      <c r="DSL93" s="4"/>
      <c r="DSM93" s="4"/>
      <c r="DSN93" s="4"/>
      <c r="DSO93" s="4"/>
      <c r="DSP93" s="4"/>
      <c r="DSQ93" s="4"/>
      <c r="DSR93" s="4"/>
      <c r="DSS93" s="4"/>
      <c r="DST93" s="4"/>
      <c r="DSU93" s="4"/>
      <c r="DSV93" s="4"/>
      <c r="DSW93" s="4"/>
      <c r="DSX93" s="4"/>
      <c r="DSY93" s="4"/>
      <c r="DSZ93" s="4"/>
      <c r="DTA93" s="4"/>
      <c r="DTB93" s="4"/>
      <c r="DTC93" s="4"/>
      <c r="DTD93" s="4"/>
      <c r="DTE93" s="4"/>
      <c r="DTF93" s="4"/>
      <c r="DTG93" s="4"/>
      <c r="DTH93" s="4"/>
      <c r="DTI93" s="4"/>
      <c r="DTJ93" s="4"/>
      <c r="DTK93" s="4"/>
      <c r="DTL93" s="4"/>
      <c r="DTM93" s="4"/>
      <c r="DTN93" s="4"/>
      <c r="DTO93" s="4"/>
      <c r="DTP93" s="4"/>
      <c r="DTQ93" s="4"/>
      <c r="DTR93" s="4"/>
      <c r="DTS93" s="4"/>
      <c r="DTT93" s="4"/>
      <c r="DTU93" s="4"/>
      <c r="DTV93" s="4"/>
      <c r="DTW93" s="4"/>
      <c r="DTX93" s="4"/>
      <c r="DTY93" s="4"/>
      <c r="DTZ93" s="4"/>
      <c r="DUA93" s="4"/>
      <c r="DUB93" s="4"/>
      <c r="DUC93" s="4"/>
      <c r="DUD93" s="4"/>
      <c r="DUE93" s="4"/>
      <c r="DUF93" s="4"/>
      <c r="DUG93" s="4"/>
      <c r="DUH93" s="4"/>
      <c r="DUI93" s="4"/>
      <c r="DUJ93" s="4"/>
      <c r="DUK93" s="4"/>
      <c r="DUL93" s="4"/>
      <c r="DUM93" s="4"/>
      <c r="DUN93" s="4"/>
      <c r="DUO93" s="4"/>
      <c r="DUP93" s="4"/>
      <c r="DUQ93" s="4"/>
      <c r="DUR93" s="4"/>
      <c r="DUS93" s="4"/>
      <c r="DUT93" s="4"/>
      <c r="DUU93" s="4"/>
      <c r="DUV93" s="4"/>
      <c r="DUW93" s="4"/>
      <c r="DUX93" s="4"/>
      <c r="DUY93" s="4"/>
      <c r="DUZ93" s="4"/>
      <c r="DVA93" s="4"/>
      <c r="DVB93" s="4"/>
      <c r="DVC93" s="4"/>
      <c r="DVD93" s="4"/>
      <c r="DVE93" s="4"/>
      <c r="DVF93" s="4"/>
      <c r="DVG93" s="4"/>
      <c r="DVH93" s="4"/>
      <c r="DVI93" s="4"/>
      <c r="DVJ93" s="4"/>
      <c r="DVK93" s="4"/>
      <c r="DVL93" s="4"/>
      <c r="DVM93" s="4"/>
      <c r="DVN93" s="4"/>
      <c r="DVO93" s="4"/>
      <c r="DVP93" s="4"/>
      <c r="DVQ93" s="4"/>
      <c r="DVR93" s="4"/>
      <c r="DVS93" s="4"/>
      <c r="DVT93" s="4"/>
      <c r="DVU93" s="4"/>
      <c r="DVV93" s="4"/>
      <c r="DVW93" s="4"/>
      <c r="DVX93" s="4"/>
      <c r="DVY93" s="4"/>
      <c r="DVZ93" s="4"/>
      <c r="DWA93" s="4"/>
      <c r="DWB93" s="4"/>
      <c r="DWC93" s="4"/>
      <c r="DWD93" s="4"/>
      <c r="DWE93" s="4"/>
      <c r="DWF93" s="4"/>
      <c r="DWG93" s="4"/>
      <c r="DWH93" s="4"/>
      <c r="DWI93" s="4"/>
      <c r="DWJ93" s="4"/>
      <c r="DWK93" s="4"/>
      <c r="DWL93" s="4"/>
      <c r="DWM93" s="4"/>
      <c r="DWN93" s="4"/>
      <c r="DWO93" s="4"/>
      <c r="DWP93" s="4"/>
      <c r="DWQ93" s="4"/>
      <c r="DWR93" s="4"/>
      <c r="DWS93" s="4"/>
      <c r="DWT93" s="4"/>
      <c r="DWU93" s="4"/>
      <c r="DWV93" s="4"/>
      <c r="DWW93" s="4"/>
      <c r="DWX93" s="4"/>
      <c r="DWY93" s="4"/>
      <c r="DWZ93" s="4"/>
      <c r="DXA93" s="4"/>
      <c r="DXB93" s="4"/>
      <c r="DXC93" s="4"/>
      <c r="DXD93" s="4"/>
      <c r="DXE93" s="4"/>
      <c r="DXF93" s="4"/>
      <c r="DXG93" s="4"/>
      <c r="DXH93" s="4"/>
      <c r="DXI93" s="4"/>
      <c r="DXJ93" s="4"/>
      <c r="DXK93" s="4"/>
      <c r="DXL93" s="4"/>
      <c r="DXM93" s="4"/>
      <c r="DXN93" s="4"/>
      <c r="DXO93" s="4"/>
      <c r="DXP93" s="4"/>
      <c r="DXQ93" s="4"/>
      <c r="DXR93" s="4"/>
      <c r="DXS93" s="4"/>
      <c r="DXT93" s="4"/>
      <c r="DXU93" s="4"/>
      <c r="DXV93" s="4"/>
      <c r="DXW93" s="4"/>
      <c r="DXX93" s="4"/>
      <c r="DXY93" s="4"/>
      <c r="DXZ93" s="4"/>
      <c r="DYA93" s="4"/>
      <c r="DYB93" s="4"/>
      <c r="DYC93" s="4"/>
      <c r="DYD93" s="4"/>
      <c r="DYE93" s="4"/>
      <c r="DYF93" s="4"/>
      <c r="DYG93" s="4"/>
      <c r="DYH93" s="4"/>
      <c r="DYI93" s="4"/>
      <c r="DYJ93" s="4"/>
      <c r="DYK93" s="4"/>
      <c r="DYL93" s="4"/>
      <c r="DYM93" s="4"/>
      <c r="DYN93" s="4"/>
      <c r="DYO93" s="4"/>
      <c r="DYP93" s="4"/>
      <c r="DYQ93" s="4"/>
      <c r="DYR93" s="4"/>
      <c r="DYS93" s="4"/>
      <c r="DYT93" s="4"/>
      <c r="DYU93" s="4"/>
      <c r="DYV93" s="4"/>
      <c r="DYW93" s="4"/>
      <c r="DYX93" s="4"/>
      <c r="DYY93" s="4"/>
      <c r="DYZ93" s="4"/>
      <c r="DZA93" s="4"/>
      <c r="DZB93" s="4"/>
      <c r="DZC93" s="4"/>
      <c r="DZD93" s="4"/>
      <c r="DZE93" s="4"/>
      <c r="DZF93" s="4"/>
      <c r="DZG93" s="4"/>
      <c r="DZH93" s="4"/>
      <c r="DZI93" s="4"/>
      <c r="DZJ93" s="4"/>
      <c r="DZK93" s="4"/>
      <c r="DZL93" s="4"/>
      <c r="DZM93" s="4"/>
      <c r="DZN93" s="4"/>
      <c r="DZO93" s="4"/>
      <c r="DZP93" s="4"/>
      <c r="DZQ93" s="4"/>
      <c r="DZR93" s="4"/>
      <c r="DZS93" s="4"/>
      <c r="DZT93" s="4"/>
      <c r="DZU93" s="4"/>
      <c r="DZV93" s="4"/>
      <c r="DZW93" s="4"/>
      <c r="DZX93" s="4"/>
      <c r="DZY93" s="4"/>
      <c r="DZZ93" s="4"/>
      <c r="EAA93" s="4"/>
      <c r="EAB93" s="4"/>
      <c r="EAC93" s="4"/>
      <c r="EAD93" s="4"/>
      <c r="EAE93" s="4"/>
      <c r="EAF93" s="4"/>
      <c r="EAG93" s="4"/>
      <c r="EAH93" s="4"/>
      <c r="EAI93" s="4"/>
      <c r="EAJ93" s="4"/>
      <c r="EAK93" s="4"/>
      <c r="EAL93" s="4"/>
      <c r="EAM93" s="4"/>
      <c r="EAN93" s="4"/>
      <c r="EAO93" s="4"/>
      <c r="EAP93" s="4"/>
      <c r="EAQ93" s="4"/>
      <c r="EAR93" s="4"/>
      <c r="EAS93" s="4"/>
      <c r="EAT93" s="4"/>
      <c r="EAU93" s="4"/>
      <c r="EAV93" s="4"/>
      <c r="EAW93" s="4"/>
      <c r="EAX93" s="4"/>
      <c r="EAY93" s="4"/>
      <c r="EAZ93" s="4"/>
      <c r="EBA93" s="4"/>
      <c r="EBB93" s="4"/>
      <c r="EBC93" s="4"/>
      <c r="EBD93" s="4"/>
      <c r="EBE93" s="4"/>
      <c r="EBF93" s="4"/>
      <c r="EBG93" s="4"/>
      <c r="EBH93" s="4"/>
      <c r="EBI93" s="4"/>
      <c r="EBJ93" s="4"/>
      <c r="EBK93" s="4"/>
      <c r="EBL93" s="4"/>
      <c r="EBM93" s="4"/>
      <c r="EBN93" s="4"/>
      <c r="EBO93" s="4"/>
      <c r="EBP93" s="4"/>
      <c r="EBQ93" s="4"/>
      <c r="EBR93" s="4"/>
      <c r="EBS93" s="4"/>
      <c r="EBT93" s="4"/>
      <c r="EBU93" s="4"/>
      <c r="EBV93" s="4"/>
      <c r="EBW93" s="4"/>
      <c r="EBX93" s="4"/>
      <c r="EBY93" s="4"/>
      <c r="EBZ93" s="4"/>
      <c r="ECA93" s="4"/>
      <c r="ECB93" s="4"/>
      <c r="ECC93" s="4"/>
      <c r="ECD93" s="4"/>
      <c r="ECE93" s="4"/>
      <c r="ECF93" s="4"/>
      <c r="ECG93" s="4"/>
      <c r="ECH93" s="4"/>
      <c r="ECI93" s="4"/>
      <c r="ECJ93" s="4"/>
      <c r="ECK93" s="4"/>
      <c r="ECL93" s="4"/>
      <c r="ECM93" s="4"/>
      <c r="ECN93" s="4"/>
      <c r="ECO93" s="4"/>
      <c r="ECP93" s="4"/>
      <c r="ECQ93" s="4"/>
      <c r="ECR93" s="4"/>
      <c r="ECS93" s="4"/>
      <c r="ECT93" s="4"/>
      <c r="ECU93" s="4"/>
      <c r="ECV93" s="4"/>
      <c r="ECW93" s="4"/>
      <c r="ECX93" s="4"/>
      <c r="ECY93" s="4"/>
      <c r="ECZ93" s="4"/>
      <c r="EDA93" s="4"/>
      <c r="EDB93" s="4"/>
      <c r="EDC93" s="4"/>
      <c r="EDD93" s="4"/>
      <c r="EDE93" s="4"/>
      <c r="EDF93" s="4"/>
      <c r="EDG93" s="4"/>
      <c r="EDH93" s="4"/>
      <c r="EDI93" s="4"/>
      <c r="EDJ93" s="4"/>
      <c r="EDK93" s="4"/>
      <c r="EDL93" s="4"/>
      <c r="EDM93" s="4"/>
      <c r="EDN93" s="4"/>
      <c r="EDO93" s="4"/>
      <c r="EDP93" s="4"/>
      <c r="EDQ93" s="4"/>
      <c r="EDR93" s="4"/>
      <c r="EDS93" s="4"/>
      <c r="EDT93" s="4"/>
      <c r="EDU93" s="4"/>
      <c r="EDV93" s="4"/>
      <c r="EDW93" s="4"/>
      <c r="EDX93" s="4"/>
      <c r="EDY93" s="4"/>
      <c r="EDZ93" s="4"/>
      <c r="EEA93" s="4"/>
      <c r="EEB93" s="4"/>
      <c r="EEC93" s="4"/>
      <c r="EED93" s="4"/>
      <c r="EEE93" s="4"/>
      <c r="EEF93" s="4"/>
      <c r="EEG93" s="4"/>
      <c r="EEH93" s="4"/>
      <c r="EEI93" s="4"/>
      <c r="EEJ93" s="4"/>
      <c r="EEK93" s="4"/>
      <c r="EEL93" s="4"/>
      <c r="EEM93" s="4"/>
      <c r="EEN93" s="4"/>
      <c r="EEO93" s="4"/>
      <c r="EEP93" s="4"/>
      <c r="EEQ93" s="4"/>
      <c r="EER93" s="4"/>
      <c r="EES93" s="4"/>
      <c r="EET93" s="4"/>
      <c r="EEU93" s="4"/>
      <c r="EEV93" s="4"/>
      <c r="EEW93" s="4"/>
      <c r="EEX93" s="4"/>
      <c r="EEY93" s="4"/>
      <c r="EEZ93" s="4"/>
      <c r="EFA93" s="4"/>
      <c r="EFB93" s="4"/>
      <c r="EFC93" s="4"/>
      <c r="EFD93" s="4"/>
      <c r="EFE93" s="4"/>
      <c r="EFF93" s="4"/>
      <c r="EFG93" s="4"/>
      <c r="EFH93" s="4"/>
      <c r="EFI93" s="4"/>
      <c r="EFJ93" s="4"/>
      <c r="EFK93" s="4"/>
      <c r="EFL93" s="4"/>
      <c r="EFM93" s="4"/>
      <c r="EFN93" s="4"/>
      <c r="EFO93" s="4"/>
      <c r="EFP93" s="4"/>
      <c r="EFQ93" s="4"/>
      <c r="EFR93" s="4"/>
      <c r="EFS93" s="4"/>
      <c r="EFT93" s="4"/>
      <c r="EFU93" s="4"/>
      <c r="EFV93" s="4"/>
      <c r="EFW93" s="4"/>
      <c r="EFX93" s="4"/>
      <c r="EFY93" s="4"/>
      <c r="EFZ93" s="4"/>
      <c r="EGA93" s="4"/>
      <c r="EGB93" s="4"/>
      <c r="EGC93" s="4"/>
      <c r="EGD93" s="4"/>
      <c r="EGE93" s="4"/>
      <c r="EGF93" s="4"/>
      <c r="EGG93" s="4"/>
      <c r="EGH93" s="4"/>
      <c r="EGI93" s="4"/>
      <c r="EGJ93" s="4"/>
      <c r="EGK93" s="4"/>
      <c r="EGL93" s="4"/>
      <c r="EGM93" s="4"/>
      <c r="EGN93" s="4"/>
      <c r="EGO93" s="4"/>
      <c r="EGP93" s="4"/>
      <c r="EGQ93" s="4"/>
      <c r="EGR93" s="4"/>
      <c r="EGS93" s="4"/>
      <c r="EGT93" s="4"/>
      <c r="EGU93" s="4"/>
      <c r="EGV93" s="4"/>
      <c r="EGW93" s="4"/>
      <c r="EGX93" s="4"/>
      <c r="EGY93" s="4"/>
      <c r="EGZ93" s="4"/>
      <c r="EHA93" s="4"/>
      <c r="EHB93" s="4"/>
      <c r="EHC93" s="4"/>
      <c r="EHD93" s="4"/>
      <c r="EHE93" s="4"/>
      <c r="EHF93" s="4"/>
      <c r="EHG93" s="4"/>
      <c r="EHH93" s="4"/>
      <c r="EHI93" s="4"/>
      <c r="EHJ93" s="4"/>
      <c r="EHK93" s="4"/>
      <c r="EHL93" s="4"/>
      <c r="EHM93" s="4"/>
      <c r="EHN93" s="4"/>
      <c r="EHO93" s="4"/>
      <c r="EHP93" s="4"/>
      <c r="EHQ93" s="4"/>
      <c r="EHR93" s="4"/>
      <c r="EHS93" s="4"/>
      <c r="EHT93" s="4"/>
      <c r="EHU93" s="4"/>
      <c r="EHV93" s="4"/>
      <c r="EHW93" s="4"/>
      <c r="EHX93" s="4"/>
      <c r="EHY93" s="4"/>
      <c r="EHZ93" s="4"/>
      <c r="EIA93" s="4"/>
      <c r="EIB93" s="4"/>
      <c r="EIC93" s="4"/>
      <c r="EID93" s="4"/>
      <c r="EIE93" s="4"/>
      <c r="EIF93" s="4"/>
      <c r="EIG93" s="4"/>
      <c r="EIH93" s="4"/>
      <c r="EII93" s="4"/>
      <c r="EIJ93" s="4"/>
      <c r="EIK93" s="4"/>
      <c r="EIL93" s="4"/>
      <c r="EIM93" s="4"/>
      <c r="EIN93" s="4"/>
      <c r="EIO93" s="4"/>
      <c r="EIP93" s="4"/>
      <c r="EIQ93" s="4"/>
      <c r="EIR93" s="4"/>
      <c r="EIS93" s="4"/>
      <c r="EIT93" s="4"/>
      <c r="EIU93" s="4"/>
      <c r="EIV93" s="4"/>
      <c r="EIW93" s="4"/>
      <c r="EIX93" s="4"/>
      <c r="EIY93" s="4"/>
      <c r="EIZ93" s="4"/>
      <c r="EJA93" s="4"/>
      <c r="EJB93" s="4"/>
      <c r="EJC93" s="4"/>
      <c r="EJD93" s="4"/>
      <c r="EJE93" s="4"/>
      <c r="EJF93" s="4"/>
      <c r="EJG93" s="4"/>
      <c r="EJH93" s="4"/>
      <c r="EJI93" s="4"/>
      <c r="EJJ93" s="4"/>
      <c r="EJK93" s="4"/>
      <c r="EJL93" s="4"/>
      <c r="EJM93" s="4"/>
      <c r="EJN93" s="4"/>
      <c r="EJO93" s="4"/>
      <c r="EJP93" s="4"/>
      <c r="EJQ93" s="4"/>
      <c r="EJR93" s="4"/>
      <c r="EJS93" s="4"/>
      <c r="EJT93" s="4"/>
      <c r="EJU93" s="4"/>
      <c r="EJV93" s="4"/>
      <c r="EJW93" s="4"/>
      <c r="EJX93" s="4"/>
      <c r="EJY93" s="4"/>
      <c r="EJZ93" s="4"/>
      <c r="EKA93" s="4"/>
      <c r="EKB93" s="4"/>
      <c r="EKC93" s="4"/>
      <c r="EKD93" s="4"/>
      <c r="EKE93" s="4"/>
      <c r="EKF93" s="4"/>
      <c r="EKG93" s="4"/>
      <c r="EKH93" s="4"/>
      <c r="EKI93" s="4"/>
      <c r="EKJ93" s="4"/>
      <c r="EKK93" s="4"/>
      <c r="EKL93" s="4"/>
      <c r="EKM93" s="4"/>
      <c r="EKN93" s="4"/>
      <c r="EKO93" s="4"/>
      <c r="EKP93" s="4"/>
      <c r="EKQ93" s="4"/>
      <c r="EKR93" s="4"/>
      <c r="EKS93" s="4"/>
      <c r="EKT93" s="4"/>
      <c r="EKU93" s="4"/>
      <c r="EKV93" s="4"/>
      <c r="EKW93" s="4"/>
      <c r="EKX93" s="4"/>
      <c r="EKY93" s="4"/>
      <c r="EKZ93" s="4"/>
      <c r="ELA93" s="4"/>
      <c r="ELB93" s="4"/>
      <c r="ELC93" s="4"/>
      <c r="ELD93" s="4"/>
      <c r="ELE93" s="4"/>
      <c r="ELF93" s="4"/>
      <c r="ELG93" s="4"/>
      <c r="ELH93" s="4"/>
      <c r="ELI93" s="4"/>
      <c r="ELJ93" s="4"/>
      <c r="ELK93" s="4"/>
      <c r="ELL93" s="4"/>
      <c r="ELM93" s="4"/>
      <c r="ELN93" s="4"/>
      <c r="ELO93" s="4"/>
      <c r="ELP93" s="4"/>
      <c r="ELQ93" s="4"/>
      <c r="ELR93" s="4"/>
      <c r="ELS93" s="4"/>
      <c r="ELT93" s="4"/>
      <c r="ELU93" s="4"/>
      <c r="ELV93" s="4"/>
      <c r="ELW93" s="4"/>
      <c r="ELX93" s="4"/>
      <c r="ELY93" s="4"/>
      <c r="ELZ93" s="4"/>
      <c r="EMA93" s="4"/>
      <c r="EMB93" s="4"/>
      <c r="EMC93" s="4"/>
      <c r="EMD93" s="4"/>
      <c r="EME93" s="4"/>
      <c r="EMF93" s="4"/>
      <c r="EMG93" s="4"/>
      <c r="EMH93" s="4"/>
      <c r="EMI93" s="4"/>
      <c r="EMJ93" s="4"/>
      <c r="EMK93" s="4"/>
      <c r="EML93" s="4"/>
      <c r="EMM93" s="4"/>
      <c r="EMN93" s="4"/>
      <c r="EMO93" s="4"/>
      <c r="EMP93" s="4"/>
      <c r="EMQ93" s="4"/>
      <c r="EMR93" s="4"/>
      <c r="EMS93" s="4"/>
      <c r="EMT93" s="4"/>
      <c r="EMU93" s="4"/>
      <c r="EMV93" s="4"/>
      <c r="EMW93" s="4"/>
      <c r="EMX93" s="4"/>
      <c r="EMY93" s="4"/>
      <c r="EMZ93" s="4"/>
      <c r="ENA93" s="4"/>
      <c r="ENB93" s="4"/>
      <c r="ENC93" s="4"/>
      <c r="END93" s="4"/>
      <c r="ENE93" s="4"/>
      <c r="ENF93" s="4"/>
      <c r="ENG93" s="4"/>
      <c r="ENH93" s="4"/>
      <c r="ENI93" s="4"/>
      <c r="ENJ93" s="4"/>
      <c r="ENK93" s="4"/>
      <c r="ENL93" s="4"/>
      <c r="ENM93" s="4"/>
      <c r="ENN93" s="4"/>
      <c r="ENO93" s="4"/>
      <c r="ENP93" s="4"/>
      <c r="ENQ93" s="4"/>
      <c r="ENR93" s="4"/>
      <c r="ENS93" s="4"/>
      <c r="ENT93" s="4"/>
      <c r="ENU93" s="4"/>
      <c r="ENV93" s="4"/>
      <c r="ENW93" s="4"/>
      <c r="ENX93" s="4"/>
      <c r="ENY93" s="4"/>
      <c r="ENZ93" s="4"/>
      <c r="EOA93" s="4"/>
      <c r="EOB93" s="4"/>
      <c r="EOC93" s="4"/>
      <c r="EOD93" s="4"/>
      <c r="EOE93" s="4"/>
      <c r="EOF93" s="4"/>
      <c r="EOG93" s="4"/>
      <c r="EOH93" s="4"/>
      <c r="EOI93" s="4"/>
      <c r="EOJ93" s="4"/>
      <c r="EOK93" s="4"/>
      <c r="EOL93" s="4"/>
      <c r="EOM93" s="4"/>
      <c r="EON93" s="4"/>
      <c r="EOO93" s="4"/>
      <c r="EOP93" s="4"/>
      <c r="EOQ93" s="4"/>
      <c r="EOR93" s="4"/>
      <c r="EOS93" s="4"/>
      <c r="EOT93" s="4"/>
      <c r="EOU93" s="4"/>
      <c r="EOV93" s="4"/>
      <c r="EOW93" s="4"/>
      <c r="EOX93" s="4"/>
      <c r="EOY93" s="4"/>
      <c r="EOZ93" s="4"/>
      <c r="EPA93" s="4"/>
      <c r="EPB93" s="4"/>
      <c r="EPC93" s="4"/>
      <c r="EPD93" s="4"/>
      <c r="EPE93" s="4"/>
      <c r="EPF93" s="4"/>
      <c r="EPG93" s="4"/>
      <c r="EPH93" s="4"/>
      <c r="EPI93" s="4"/>
      <c r="EPJ93" s="4"/>
      <c r="EPK93" s="4"/>
      <c r="EPL93" s="4"/>
      <c r="EPM93" s="4"/>
      <c r="EPN93" s="4"/>
      <c r="EPO93" s="4"/>
      <c r="EPP93" s="4"/>
      <c r="EPQ93" s="4"/>
      <c r="EPR93" s="4"/>
      <c r="EPS93" s="4"/>
      <c r="EPT93" s="4"/>
      <c r="EPU93" s="4"/>
      <c r="EPV93" s="4"/>
      <c r="EPW93" s="4"/>
      <c r="EPX93" s="4"/>
      <c r="EPY93" s="4"/>
      <c r="EPZ93" s="4"/>
      <c r="EQA93" s="4"/>
      <c r="EQB93" s="4"/>
      <c r="EQC93" s="4"/>
      <c r="EQD93" s="4"/>
      <c r="EQE93" s="4"/>
      <c r="EQF93" s="4"/>
      <c r="EQG93" s="4"/>
      <c r="EQH93" s="4"/>
      <c r="EQI93" s="4"/>
      <c r="EQJ93" s="4"/>
      <c r="EQK93" s="4"/>
      <c r="EQL93" s="4"/>
      <c r="EQM93" s="4"/>
      <c r="EQN93" s="4"/>
      <c r="EQO93" s="4"/>
      <c r="EQP93" s="4"/>
      <c r="EQQ93" s="4"/>
      <c r="EQR93" s="4"/>
      <c r="EQS93" s="4"/>
      <c r="EQT93" s="4"/>
      <c r="EQU93" s="4"/>
      <c r="EQV93" s="4"/>
      <c r="EQW93" s="4"/>
      <c r="EQX93" s="4"/>
      <c r="EQY93" s="4"/>
      <c r="EQZ93" s="4"/>
      <c r="ERA93" s="4"/>
      <c r="ERB93" s="4"/>
      <c r="ERC93" s="4"/>
      <c r="ERD93" s="4"/>
      <c r="ERE93" s="4"/>
      <c r="ERF93" s="4"/>
      <c r="ERG93" s="4"/>
      <c r="ERH93" s="4"/>
      <c r="ERI93" s="4"/>
      <c r="ERJ93" s="4"/>
      <c r="ERK93" s="4"/>
      <c r="ERL93" s="4"/>
      <c r="ERM93" s="4"/>
      <c r="ERN93" s="4"/>
      <c r="ERO93" s="4"/>
      <c r="ERP93" s="4"/>
      <c r="ERQ93" s="4"/>
      <c r="ERR93" s="4"/>
      <c r="ERS93" s="4"/>
      <c r="ERT93" s="4"/>
      <c r="ERU93" s="4"/>
      <c r="ERV93" s="4"/>
      <c r="ERW93" s="4"/>
      <c r="ERX93" s="4"/>
      <c r="ERY93" s="4"/>
      <c r="ERZ93" s="4"/>
      <c r="ESA93" s="4"/>
      <c r="ESB93" s="4"/>
      <c r="ESC93" s="4"/>
      <c r="ESD93" s="4"/>
      <c r="ESE93" s="4"/>
      <c r="ESF93" s="4"/>
      <c r="ESG93" s="4"/>
      <c r="ESH93" s="4"/>
      <c r="ESI93" s="4"/>
      <c r="ESJ93" s="4"/>
      <c r="ESK93" s="4"/>
      <c r="ESL93" s="4"/>
      <c r="ESM93" s="4"/>
      <c r="ESN93" s="4"/>
      <c r="ESO93" s="4"/>
      <c r="ESP93" s="4"/>
      <c r="ESQ93" s="4"/>
      <c r="ESR93" s="4"/>
      <c r="ESS93" s="4"/>
      <c r="EST93" s="4"/>
      <c r="ESU93" s="4"/>
      <c r="ESV93" s="4"/>
      <c r="ESW93" s="4"/>
      <c r="ESX93" s="4"/>
      <c r="ESY93" s="4"/>
      <c r="ESZ93" s="4"/>
      <c r="ETA93" s="4"/>
      <c r="ETB93" s="4"/>
      <c r="ETC93" s="4"/>
      <c r="ETD93" s="4"/>
      <c r="ETE93" s="4"/>
      <c r="ETF93" s="4"/>
      <c r="ETG93" s="4"/>
      <c r="ETH93" s="4"/>
      <c r="ETI93" s="4"/>
      <c r="ETJ93" s="4"/>
      <c r="ETK93" s="4"/>
      <c r="ETL93" s="4"/>
      <c r="ETM93" s="4"/>
      <c r="ETN93" s="4"/>
      <c r="ETO93" s="4"/>
      <c r="ETP93" s="4"/>
      <c r="ETQ93" s="4"/>
      <c r="ETR93" s="4"/>
      <c r="ETS93" s="4"/>
      <c r="ETT93" s="4"/>
      <c r="ETU93" s="4"/>
      <c r="ETV93" s="4"/>
      <c r="ETW93" s="4"/>
      <c r="ETX93" s="4"/>
      <c r="ETY93" s="4"/>
      <c r="ETZ93" s="4"/>
      <c r="EUA93" s="4"/>
      <c r="EUB93" s="4"/>
      <c r="EUC93" s="4"/>
      <c r="EUD93" s="4"/>
      <c r="EUE93" s="4"/>
      <c r="EUF93" s="4"/>
      <c r="EUG93" s="4"/>
      <c r="EUH93" s="4"/>
      <c r="EUI93" s="4"/>
      <c r="EUJ93" s="4"/>
      <c r="EUK93" s="4"/>
      <c r="EUL93" s="4"/>
      <c r="EUM93" s="4"/>
      <c r="EUN93" s="4"/>
      <c r="EUO93" s="4"/>
      <c r="EUP93" s="4"/>
      <c r="EUQ93" s="4"/>
      <c r="EUR93" s="4"/>
      <c r="EUS93" s="4"/>
      <c r="EUT93" s="4"/>
      <c r="EUU93" s="4"/>
      <c r="EUV93" s="4"/>
      <c r="EUW93" s="4"/>
      <c r="EUX93" s="4"/>
      <c r="EUY93" s="4"/>
      <c r="EUZ93" s="4"/>
      <c r="EVA93" s="4"/>
      <c r="EVB93" s="4"/>
      <c r="EVC93" s="4"/>
      <c r="EVD93" s="4"/>
      <c r="EVE93" s="4"/>
      <c r="EVF93" s="4"/>
      <c r="EVG93" s="4"/>
      <c r="EVH93" s="4"/>
      <c r="EVI93" s="4"/>
      <c r="EVJ93" s="4"/>
      <c r="EVK93" s="4"/>
      <c r="EVL93" s="4"/>
      <c r="EVM93" s="4"/>
      <c r="EVN93" s="4"/>
      <c r="EVO93" s="4"/>
      <c r="EVP93" s="4"/>
      <c r="EVQ93" s="4"/>
      <c r="EVR93" s="4"/>
      <c r="EVS93" s="4"/>
      <c r="EVT93" s="4"/>
      <c r="EVU93" s="4"/>
      <c r="EVV93" s="4"/>
      <c r="EVW93" s="4"/>
      <c r="EVX93" s="4"/>
      <c r="EVY93" s="4"/>
      <c r="EVZ93" s="4"/>
      <c r="EWA93" s="4"/>
      <c r="EWB93" s="4"/>
      <c r="EWC93" s="4"/>
      <c r="EWD93" s="4"/>
      <c r="EWE93" s="4"/>
      <c r="EWF93" s="4"/>
      <c r="EWG93" s="4"/>
      <c r="EWH93" s="4"/>
      <c r="EWI93" s="4"/>
      <c r="EWJ93" s="4"/>
      <c r="EWK93" s="4"/>
      <c r="EWL93" s="4"/>
      <c r="EWM93" s="4"/>
      <c r="EWN93" s="4"/>
      <c r="EWO93" s="4"/>
      <c r="EWP93" s="4"/>
      <c r="EWQ93" s="4"/>
      <c r="EWR93" s="4"/>
      <c r="EWS93" s="4"/>
      <c r="EWT93" s="4"/>
      <c r="EWU93" s="4"/>
      <c r="EWV93" s="4"/>
      <c r="EWW93" s="4"/>
      <c r="EWX93" s="4"/>
      <c r="EWY93" s="4"/>
      <c r="EWZ93" s="4"/>
      <c r="EXA93" s="4"/>
      <c r="EXB93" s="4"/>
      <c r="EXC93" s="4"/>
      <c r="EXD93" s="4"/>
      <c r="EXE93" s="4"/>
      <c r="EXF93" s="4"/>
      <c r="EXG93" s="4"/>
      <c r="EXH93" s="4"/>
      <c r="EXI93" s="4"/>
      <c r="EXJ93" s="4"/>
      <c r="EXK93" s="4"/>
      <c r="EXL93" s="4"/>
      <c r="EXM93" s="4"/>
      <c r="EXN93" s="4"/>
      <c r="EXO93" s="4"/>
      <c r="EXP93" s="4"/>
      <c r="EXQ93" s="4"/>
      <c r="EXR93" s="4"/>
      <c r="EXS93" s="4"/>
      <c r="EXT93" s="4"/>
      <c r="EXU93" s="4"/>
      <c r="EXV93" s="4"/>
      <c r="EXW93" s="4"/>
      <c r="EXX93" s="4"/>
      <c r="EXY93" s="4"/>
      <c r="EXZ93" s="4"/>
      <c r="EYA93" s="4"/>
      <c r="EYB93" s="4"/>
      <c r="EYC93" s="4"/>
      <c r="EYD93" s="4"/>
      <c r="EYE93" s="4"/>
      <c r="EYF93" s="4"/>
      <c r="EYG93" s="4"/>
      <c r="EYH93" s="4"/>
      <c r="EYI93" s="4"/>
      <c r="EYJ93" s="4"/>
      <c r="EYK93" s="4"/>
      <c r="EYL93" s="4"/>
      <c r="EYM93" s="4"/>
      <c r="EYN93" s="4"/>
      <c r="EYO93" s="4"/>
      <c r="EYP93" s="4"/>
      <c r="EYQ93" s="4"/>
      <c r="EYR93" s="4"/>
      <c r="EYS93" s="4"/>
      <c r="EYT93" s="4"/>
      <c r="EYU93" s="4"/>
      <c r="EYV93" s="4"/>
      <c r="EYW93" s="4"/>
      <c r="EYX93" s="4"/>
      <c r="EYY93" s="4"/>
      <c r="EYZ93" s="4"/>
      <c r="EZA93" s="4"/>
      <c r="EZB93" s="4"/>
      <c r="EZC93" s="4"/>
      <c r="EZD93" s="4"/>
      <c r="EZE93" s="4"/>
      <c r="EZF93" s="4"/>
      <c r="EZG93" s="4"/>
      <c r="EZH93" s="4"/>
      <c r="EZI93" s="4"/>
      <c r="EZJ93" s="4"/>
      <c r="EZK93" s="4"/>
      <c r="EZL93" s="4"/>
      <c r="EZM93" s="4"/>
      <c r="EZN93" s="4"/>
      <c r="EZO93" s="4"/>
      <c r="EZP93" s="4"/>
      <c r="EZQ93" s="4"/>
      <c r="EZR93" s="4"/>
      <c r="EZS93" s="4"/>
      <c r="EZT93" s="4"/>
      <c r="EZU93" s="4"/>
      <c r="EZV93" s="4"/>
      <c r="EZW93" s="4"/>
      <c r="EZX93" s="4"/>
      <c r="EZY93" s="4"/>
      <c r="EZZ93" s="4"/>
      <c r="FAA93" s="4"/>
      <c r="FAB93" s="4"/>
      <c r="FAC93" s="4"/>
      <c r="FAD93" s="4"/>
      <c r="FAE93" s="4"/>
      <c r="FAF93" s="4"/>
      <c r="FAG93" s="4"/>
      <c r="FAH93" s="4"/>
      <c r="FAI93" s="4"/>
      <c r="FAJ93" s="4"/>
      <c r="FAK93" s="4"/>
      <c r="FAL93" s="4"/>
      <c r="FAM93" s="4"/>
      <c r="FAN93" s="4"/>
      <c r="FAO93" s="4"/>
      <c r="FAP93" s="4"/>
      <c r="FAQ93" s="4"/>
      <c r="FAR93" s="4"/>
      <c r="FAS93" s="4"/>
      <c r="FAT93" s="4"/>
      <c r="FAU93" s="4"/>
      <c r="FAV93" s="4"/>
      <c r="FAW93" s="4"/>
      <c r="FAX93" s="4"/>
      <c r="FAY93" s="4"/>
      <c r="FAZ93" s="4"/>
      <c r="FBA93" s="4"/>
      <c r="FBB93" s="4"/>
      <c r="FBC93" s="4"/>
      <c r="FBD93" s="4"/>
      <c r="FBE93" s="4"/>
      <c r="FBF93" s="4"/>
      <c r="FBG93" s="4"/>
      <c r="FBH93" s="4"/>
      <c r="FBI93" s="4"/>
      <c r="FBJ93" s="4"/>
      <c r="FBK93" s="4"/>
      <c r="FBL93" s="4"/>
      <c r="FBM93" s="4"/>
      <c r="FBN93" s="4"/>
      <c r="FBO93" s="4"/>
      <c r="FBP93" s="4"/>
      <c r="FBQ93" s="4"/>
      <c r="FBR93" s="4"/>
      <c r="FBS93" s="4"/>
      <c r="FBT93" s="4"/>
      <c r="FBU93" s="4"/>
      <c r="FBV93" s="4"/>
      <c r="FBW93" s="4"/>
      <c r="FBX93" s="4"/>
      <c r="FBY93" s="4"/>
      <c r="FBZ93" s="4"/>
      <c r="FCA93" s="4"/>
      <c r="FCB93" s="4"/>
      <c r="FCC93" s="4"/>
      <c r="FCD93" s="4"/>
      <c r="FCE93" s="4"/>
      <c r="FCF93" s="4"/>
      <c r="FCG93" s="4"/>
      <c r="FCH93" s="4"/>
      <c r="FCI93" s="4"/>
      <c r="FCJ93" s="4"/>
      <c r="FCK93" s="4"/>
      <c r="FCL93" s="4"/>
      <c r="FCM93" s="4"/>
      <c r="FCN93" s="4"/>
      <c r="FCO93" s="4"/>
      <c r="FCP93" s="4"/>
      <c r="FCQ93" s="4"/>
      <c r="FCR93" s="4"/>
      <c r="FCS93" s="4"/>
      <c r="FCT93" s="4"/>
      <c r="FCU93" s="4"/>
      <c r="FCV93" s="4"/>
      <c r="FCW93" s="4"/>
      <c r="FCX93" s="4"/>
      <c r="FCY93" s="4"/>
      <c r="FCZ93" s="4"/>
      <c r="FDA93" s="4"/>
      <c r="FDB93" s="4"/>
      <c r="FDC93" s="4"/>
      <c r="FDD93" s="4"/>
      <c r="FDE93" s="4"/>
      <c r="FDF93" s="4"/>
      <c r="FDG93" s="4"/>
      <c r="FDH93" s="4"/>
      <c r="FDI93" s="4"/>
      <c r="FDJ93" s="4"/>
      <c r="FDK93" s="4"/>
      <c r="FDL93" s="4"/>
      <c r="FDM93" s="4"/>
      <c r="FDN93" s="4"/>
      <c r="FDO93" s="4"/>
      <c r="FDP93" s="4"/>
      <c r="FDQ93" s="4"/>
      <c r="FDR93" s="4"/>
      <c r="FDS93" s="4"/>
      <c r="FDT93" s="4"/>
      <c r="FDU93" s="4"/>
      <c r="FDV93" s="4"/>
      <c r="FDW93" s="4"/>
      <c r="FDX93" s="4"/>
      <c r="FDY93" s="4"/>
      <c r="FDZ93" s="4"/>
      <c r="FEA93" s="4"/>
      <c r="FEB93" s="4"/>
      <c r="FEC93" s="4"/>
      <c r="FED93" s="4"/>
      <c r="FEE93" s="4"/>
      <c r="FEF93" s="4"/>
      <c r="FEG93" s="4"/>
      <c r="FEH93" s="4"/>
      <c r="FEI93" s="4"/>
      <c r="FEJ93" s="4"/>
      <c r="FEK93" s="4"/>
      <c r="FEL93" s="4"/>
      <c r="FEM93" s="4"/>
      <c r="FEN93" s="4"/>
      <c r="FEO93" s="4"/>
      <c r="FEP93" s="4"/>
      <c r="FEQ93" s="4"/>
      <c r="FER93" s="4"/>
      <c r="FES93" s="4"/>
      <c r="FET93" s="4"/>
      <c r="FEU93" s="4"/>
      <c r="FEV93" s="4"/>
      <c r="FEW93" s="4"/>
      <c r="FEX93" s="4"/>
      <c r="FEY93" s="4"/>
      <c r="FEZ93" s="4"/>
      <c r="FFA93" s="4"/>
      <c r="FFB93" s="4"/>
      <c r="FFC93" s="4"/>
      <c r="FFD93" s="4"/>
      <c r="FFE93" s="4"/>
      <c r="FFF93" s="4"/>
      <c r="FFG93" s="4"/>
      <c r="FFH93" s="4"/>
      <c r="FFI93" s="4"/>
      <c r="FFJ93" s="4"/>
      <c r="FFK93" s="4"/>
      <c r="FFL93" s="4"/>
      <c r="FFM93" s="4"/>
      <c r="FFN93" s="4"/>
      <c r="FFO93" s="4"/>
      <c r="FFP93" s="4"/>
      <c r="FFQ93" s="4"/>
      <c r="FFR93" s="4"/>
      <c r="FFS93" s="4"/>
      <c r="FFT93" s="4"/>
      <c r="FFU93" s="4"/>
      <c r="FFV93" s="4"/>
      <c r="FFW93" s="4"/>
      <c r="FFX93" s="4"/>
      <c r="FFY93" s="4"/>
      <c r="FFZ93" s="4"/>
      <c r="FGA93" s="4"/>
      <c r="FGB93" s="4"/>
      <c r="FGC93" s="4"/>
      <c r="FGD93" s="4"/>
      <c r="FGE93" s="4"/>
      <c r="FGF93" s="4"/>
      <c r="FGG93" s="4"/>
      <c r="FGH93" s="4"/>
      <c r="FGI93" s="4"/>
      <c r="FGJ93" s="4"/>
      <c r="FGK93" s="4"/>
      <c r="FGL93" s="4"/>
      <c r="FGM93" s="4"/>
      <c r="FGN93" s="4"/>
      <c r="FGO93" s="4"/>
      <c r="FGP93" s="4"/>
      <c r="FGQ93" s="4"/>
      <c r="FGR93" s="4"/>
      <c r="FGS93" s="4"/>
      <c r="FGT93" s="4"/>
      <c r="FGU93" s="4"/>
      <c r="FGV93" s="4"/>
      <c r="FGW93" s="4"/>
      <c r="FGX93" s="4"/>
      <c r="FGY93" s="4"/>
      <c r="FGZ93" s="4"/>
      <c r="FHA93" s="4"/>
      <c r="FHB93" s="4"/>
      <c r="FHC93" s="4"/>
      <c r="FHD93" s="4"/>
      <c r="FHE93" s="4"/>
      <c r="FHF93" s="4"/>
      <c r="FHG93" s="4"/>
      <c r="FHH93" s="4"/>
      <c r="FHI93" s="4"/>
      <c r="FHJ93" s="4"/>
      <c r="FHK93" s="4"/>
      <c r="FHL93" s="4"/>
      <c r="FHM93" s="4"/>
      <c r="FHN93" s="4"/>
      <c r="FHO93" s="4"/>
      <c r="FHP93" s="4"/>
      <c r="FHQ93" s="4"/>
      <c r="FHR93" s="4"/>
      <c r="FHS93" s="4"/>
      <c r="FHT93" s="4"/>
      <c r="FHU93" s="4"/>
      <c r="FHV93" s="4"/>
      <c r="FHW93" s="4"/>
      <c r="FHX93" s="4"/>
      <c r="FHY93" s="4"/>
      <c r="FHZ93" s="4"/>
      <c r="FIA93" s="4"/>
      <c r="FIB93" s="4"/>
      <c r="FIC93" s="4"/>
      <c r="FID93" s="4"/>
      <c r="FIE93" s="4"/>
      <c r="FIF93" s="4"/>
      <c r="FIG93" s="4"/>
      <c r="FIH93" s="4"/>
      <c r="FII93" s="4"/>
      <c r="FIJ93" s="4"/>
      <c r="FIK93" s="4"/>
      <c r="FIL93" s="4"/>
      <c r="FIM93" s="4"/>
      <c r="FIN93" s="4"/>
      <c r="FIO93" s="4"/>
      <c r="FIP93" s="4"/>
      <c r="FIQ93" s="4"/>
      <c r="FIR93" s="4"/>
      <c r="FIS93" s="4"/>
      <c r="FIT93" s="4"/>
      <c r="FIU93" s="4"/>
      <c r="FIV93" s="4"/>
      <c r="FIW93" s="4"/>
      <c r="FIX93" s="4"/>
      <c r="FIY93" s="4"/>
      <c r="FIZ93" s="4"/>
      <c r="FJA93" s="4"/>
      <c r="FJB93" s="4"/>
      <c r="FJC93" s="4"/>
      <c r="FJD93" s="4"/>
      <c r="FJE93" s="4"/>
      <c r="FJF93" s="4"/>
      <c r="FJG93" s="4"/>
      <c r="FJH93" s="4"/>
      <c r="FJI93" s="4"/>
      <c r="FJJ93" s="4"/>
      <c r="FJK93" s="4"/>
      <c r="FJL93" s="4"/>
      <c r="FJM93" s="4"/>
      <c r="FJN93" s="4"/>
      <c r="FJO93" s="4"/>
      <c r="FJP93" s="4"/>
      <c r="FJQ93" s="4"/>
      <c r="FJR93" s="4"/>
      <c r="FJS93" s="4"/>
      <c r="FJT93" s="4"/>
      <c r="FJU93" s="4"/>
      <c r="FJV93" s="4"/>
      <c r="FJW93" s="4"/>
      <c r="FJX93" s="4"/>
      <c r="FJY93" s="4"/>
      <c r="FJZ93" s="4"/>
      <c r="FKA93" s="4"/>
      <c r="FKB93" s="4"/>
      <c r="FKC93" s="4"/>
      <c r="FKD93" s="4"/>
      <c r="FKE93" s="4"/>
      <c r="FKF93" s="4"/>
      <c r="FKG93" s="4"/>
      <c r="FKH93" s="4"/>
      <c r="FKI93" s="4"/>
      <c r="FKJ93" s="4"/>
      <c r="FKK93" s="4"/>
      <c r="FKL93" s="4"/>
      <c r="FKM93" s="4"/>
      <c r="FKN93" s="4"/>
      <c r="FKO93" s="4"/>
      <c r="FKP93" s="4"/>
      <c r="FKQ93" s="4"/>
      <c r="FKR93" s="4"/>
      <c r="FKS93" s="4"/>
      <c r="FKT93" s="4"/>
      <c r="FKU93" s="4"/>
      <c r="FKV93" s="4"/>
      <c r="FKW93" s="4"/>
      <c r="FKX93" s="4"/>
      <c r="FKY93" s="4"/>
      <c r="FKZ93" s="4"/>
      <c r="FLA93" s="4"/>
      <c r="FLB93" s="4"/>
      <c r="FLC93" s="4"/>
      <c r="FLD93" s="4"/>
      <c r="FLE93" s="4"/>
      <c r="FLF93" s="4"/>
      <c r="FLG93" s="4"/>
      <c r="FLH93" s="4"/>
      <c r="FLI93" s="4"/>
      <c r="FLJ93" s="4"/>
      <c r="FLK93" s="4"/>
      <c r="FLL93" s="4"/>
      <c r="FLM93" s="4"/>
      <c r="FLN93" s="4"/>
      <c r="FLO93" s="4"/>
      <c r="FLP93" s="4"/>
      <c r="FLQ93" s="4"/>
      <c r="FLR93" s="4"/>
      <c r="FLS93" s="4"/>
      <c r="FLT93" s="4"/>
      <c r="FLU93" s="4"/>
      <c r="FLV93" s="4"/>
      <c r="FLW93" s="4"/>
      <c r="FLX93" s="4"/>
      <c r="FLY93" s="4"/>
      <c r="FLZ93" s="4"/>
      <c r="FMA93" s="4"/>
      <c r="FMB93" s="4"/>
      <c r="FMC93" s="4"/>
      <c r="FMD93" s="4"/>
      <c r="FME93" s="4"/>
      <c r="FMF93" s="4"/>
      <c r="FMG93" s="4"/>
      <c r="FMH93" s="4"/>
      <c r="FMI93" s="4"/>
      <c r="FMJ93" s="4"/>
      <c r="FMK93" s="4"/>
      <c r="FML93" s="4"/>
      <c r="FMM93" s="4"/>
      <c r="FMN93" s="4"/>
      <c r="FMO93" s="4"/>
      <c r="FMP93" s="4"/>
      <c r="FMQ93" s="4"/>
      <c r="FMR93" s="4"/>
      <c r="FMS93" s="4"/>
      <c r="FMT93" s="4"/>
      <c r="FMU93" s="4"/>
      <c r="FMV93" s="4"/>
      <c r="FMW93" s="4"/>
      <c r="FMX93" s="4"/>
      <c r="FMY93" s="4"/>
      <c r="FMZ93" s="4"/>
      <c r="FNA93" s="4"/>
      <c r="FNB93" s="4"/>
      <c r="FNC93" s="4"/>
      <c r="FND93" s="4"/>
      <c r="FNE93" s="4"/>
      <c r="FNF93" s="4"/>
      <c r="FNG93" s="4"/>
      <c r="FNH93" s="4"/>
      <c r="FNI93" s="4"/>
      <c r="FNJ93" s="4"/>
      <c r="FNK93" s="4"/>
      <c r="FNL93" s="4"/>
      <c r="FNM93" s="4"/>
      <c r="FNN93" s="4"/>
      <c r="FNO93" s="4"/>
      <c r="FNP93" s="4"/>
      <c r="FNQ93" s="4"/>
      <c r="FNR93" s="4"/>
      <c r="FNS93" s="4"/>
      <c r="FNT93" s="4"/>
      <c r="FNU93" s="4"/>
      <c r="FNV93" s="4"/>
      <c r="FNW93" s="4"/>
      <c r="FNX93" s="4"/>
      <c r="FNY93" s="4"/>
      <c r="FNZ93" s="4"/>
      <c r="FOA93" s="4"/>
      <c r="FOB93" s="4"/>
      <c r="FOC93" s="4"/>
      <c r="FOD93" s="4"/>
      <c r="FOE93" s="4"/>
      <c r="FOF93" s="4"/>
      <c r="FOG93" s="4"/>
      <c r="FOH93" s="4"/>
      <c r="FOI93" s="4"/>
      <c r="FOJ93" s="4"/>
      <c r="FOK93" s="4"/>
      <c r="FOL93" s="4"/>
      <c r="FOM93" s="4"/>
      <c r="FON93" s="4"/>
      <c r="FOO93" s="4"/>
      <c r="FOP93" s="4"/>
      <c r="FOQ93" s="4"/>
      <c r="FOR93" s="4"/>
      <c r="FOS93" s="4"/>
      <c r="FOT93" s="4"/>
      <c r="FOU93" s="4"/>
      <c r="FOV93" s="4"/>
      <c r="FOW93" s="4"/>
      <c r="FOX93" s="4"/>
      <c r="FOY93" s="4"/>
      <c r="FOZ93" s="4"/>
      <c r="FPA93" s="4"/>
      <c r="FPB93" s="4"/>
      <c r="FPC93" s="4"/>
      <c r="FPD93" s="4"/>
      <c r="FPE93" s="4"/>
      <c r="FPF93" s="4"/>
      <c r="FPG93" s="4"/>
      <c r="FPH93" s="4"/>
      <c r="FPI93" s="4"/>
      <c r="FPJ93" s="4"/>
      <c r="FPK93" s="4"/>
      <c r="FPL93" s="4"/>
      <c r="FPM93" s="4"/>
      <c r="FPN93" s="4"/>
      <c r="FPO93" s="4"/>
      <c r="FPP93" s="4"/>
      <c r="FPQ93" s="4"/>
      <c r="FPR93" s="4"/>
      <c r="FPS93" s="4"/>
      <c r="FPT93" s="4"/>
      <c r="FPU93" s="4"/>
      <c r="FPV93" s="4"/>
      <c r="FPW93" s="4"/>
      <c r="FPX93" s="4"/>
      <c r="FPY93" s="4"/>
      <c r="FPZ93" s="4"/>
      <c r="FQA93" s="4"/>
      <c r="FQB93" s="4"/>
      <c r="FQC93" s="4"/>
      <c r="FQD93" s="4"/>
      <c r="FQE93" s="4"/>
      <c r="FQF93" s="4"/>
      <c r="FQG93" s="4"/>
      <c r="FQH93" s="4"/>
      <c r="FQI93" s="4"/>
      <c r="FQJ93" s="4"/>
      <c r="FQK93" s="4"/>
      <c r="FQL93" s="4"/>
      <c r="FQM93" s="4"/>
      <c r="FQN93" s="4"/>
      <c r="FQO93" s="4"/>
      <c r="FQP93" s="4"/>
      <c r="FQQ93" s="4"/>
      <c r="FQR93" s="4"/>
      <c r="FQS93" s="4"/>
      <c r="FQT93" s="4"/>
      <c r="FQU93" s="4"/>
      <c r="FQV93" s="4"/>
      <c r="FQW93" s="4"/>
      <c r="FQX93" s="4"/>
      <c r="FQY93" s="4"/>
      <c r="FQZ93" s="4"/>
      <c r="FRA93" s="4"/>
      <c r="FRB93" s="4"/>
      <c r="FRC93" s="4"/>
      <c r="FRD93" s="4"/>
      <c r="FRE93" s="4"/>
      <c r="FRF93" s="4"/>
      <c r="FRG93" s="4"/>
      <c r="FRH93" s="4"/>
      <c r="FRI93" s="4"/>
      <c r="FRJ93" s="4"/>
      <c r="FRK93" s="4"/>
      <c r="FRL93" s="4"/>
      <c r="FRM93" s="4"/>
      <c r="FRN93" s="4"/>
      <c r="FRO93" s="4"/>
      <c r="FRP93" s="4"/>
      <c r="FRQ93" s="4"/>
      <c r="FRR93" s="4"/>
      <c r="FRS93" s="4"/>
      <c r="FRT93" s="4"/>
      <c r="FRU93" s="4"/>
      <c r="FRV93" s="4"/>
      <c r="FRW93" s="4"/>
      <c r="FRX93" s="4"/>
      <c r="FRY93" s="4"/>
      <c r="FRZ93" s="4"/>
      <c r="FSA93" s="4"/>
      <c r="FSB93" s="4"/>
      <c r="FSC93" s="4"/>
      <c r="FSD93" s="4"/>
      <c r="FSE93" s="4"/>
      <c r="FSF93" s="4"/>
      <c r="FSG93" s="4"/>
      <c r="FSH93" s="4"/>
      <c r="FSI93" s="4"/>
      <c r="FSJ93" s="4"/>
      <c r="FSK93" s="4"/>
      <c r="FSL93" s="4"/>
      <c r="FSM93" s="4"/>
      <c r="FSN93" s="4"/>
      <c r="FSO93" s="4"/>
      <c r="FSP93" s="4"/>
      <c r="FSQ93" s="4"/>
      <c r="FSR93" s="4"/>
      <c r="FSS93" s="4"/>
      <c r="FST93" s="4"/>
      <c r="FSU93" s="4"/>
      <c r="FSV93" s="4"/>
      <c r="FSW93" s="4"/>
      <c r="FSX93" s="4"/>
      <c r="FSY93" s="4"/>
      <c r="FSZ93" s="4"/>
      <c r="FTA93" s="4"/>
      <c r="FTB93" s="4"/>
      <c r="FTC93" s="4"/>
      <c r="FTD93" s="4"/>
      <c r="FTE93" s="4"/>
      <c r="FTF93" s="4"/>
      <c r="FTG93" s="4"/>
      <c r="FTH93" s="4"/>
      <c r="FTI93" s="4"/>
      <c r="FTJ93" s="4"/>
      <c r="FTK93" s="4"/>
      <c r="FTL93" s="4"/>
      <c r="FTM93" s="4"/>
      <c r="FTN93" s="4"/>
      <c r="FTO93" s="4"/>
      <c r="FTP93" s="4"/>
      <c r="FTQ93" s="4"/>
      <c r="FTR93" s="4"/>
      <c r="FTS93" s="4"/>
      <c r="FTT93" s="4"/>
      <c r="FTU93" s="4"/>
      <c r="FTV93" s="4"/>
      <c r="FTW93" s="4"/>
      <c r="FTX93" s="4"/>
      <c r="FTY93" s="4"/>
      <c r="FTZ93" s="4"/>
      <c r="FUA93" s="4"/>
      <c r="FUB93" s="4"/>
      <c r="FUC93" s="4"/>
      <c r="FUD93" s="4"/>
      <c r="FUE93" s="4"/>
      <c r="FUF93" s="4"/>
      <c r="FUG93" s="4"/>
      <c r="FUH93" s="4"/>
      <c r="FUI93" s="4"/>
      <c r="FUJ93" s="4"/>
      <c r="FUK93" s="4"/>
      <c r="FUL93" s="4"/>
      <c r="FUM93" s="4"/>
      <c r="FUN93" s="4"/>
      <c r="FUO93" s="4"/>
      <c r="FUP93" s="4"/>
      <c r="FUQ93" s="4"/>
      <c r="FUR93" s="4"/>
      <c r="FUS93" s="4"/>
    </row>
    <row r="94" spans="1:4621" s="143" customFormat="1">
      <c r="A94" s="151" t="s">
        <v>12</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47"/>
      <c r="AA94" s="147"/>
      <c r="AB94" s="147"/>
      <c r="AC94" s="148"/>
      <c r="AD94" s="142">
        <f>ROW()</f>
        <v>94</v>
      </c>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c r="AML94" s="4"/>
      <c r="AMM94" s="4"/>
      <c r="AMN94" s="4"/>
      <c r="AMO94" s="4"/>
      <c r="AMP94" s="4"/>
      <c r="AMQ94" s="4"/>
      <c r="AMR94" s="4"/>
      <c r="AMS94" s="4"/>
      <c r="AMT94" s="4"/>
      <c r="AMU94" s="4"/>
      <c r="AMV94" s="4"/>
      <c r="AMW94" s="4"/>
      <c r="AMX94" s="4"/>
      <c r="AMY94" s="4"/>
      <c r="AMZ94" s="4"/>
      <c r="ANA94" s="4"/>
      <c r="ANB94" s="4"/>
      <c r="ANC94" s="4"/>
      <c r="AND94" s="4"/>
      <c r="ANE94" s="4"/>
      <c r="ANF94" s="4"/>
      <c r="ANG94" s="4"/>
      <c r="ANH94" s="4"/>
      <c r="ANI94" s="4"/>
      <c r="ANJ94" s="4"/>
      <c r="ANK94" s="4"/>
      <c r="ANL94" s="4"/>
      <c r="ANM94" s="4"/>
      <c r="ANN94" s="4"/>
      <c r="ANO94" s="4"/>
      <c r="ANP94" s="4"/>
      <c r="ANQ94" s="4"/>
      <c r="ANR94" s="4"/>
      <c r="ANS94" s="4"/>
      <c r="ANT94" s="4"/>
      <c r="ANU94" s="4"/>
      <c r="ANV94" s="4"/>
      <c r="ANW94" s="4"/>
      <c r="ANX94" s="4"/>
      <c r="ANY94" s="4"/>
      <c r="ANZ94" s="4"/>
      <c r="AOA94" s="4"/>
      <c r="AOB94" s="4"/>
      <c r="AOC94" s="4"/>
      <c r="AOD94" s="4"/>
      <c r="AOE94" s="4"/>
      <c r="AOF94" s="4"/>
      <c r="AOG94" s="4"/>
      <c r="AOH94" s="4"/>
      <c r="AOI94" s="4"/>
      <c r="AOJ94" s="4"/>
      <c r="AOK94" s="4"/>
      <c r="AOL94" s="4"/>
      <c r="AOM94" s="4"/>
      <c r="AON94" s="4"/>
      <c r="AOO94" s="4"/>
      <c r="AOP94" s="4"/>
      <c r="AOQ94" s="4"/>
      <c r="AOR94" s="4"/>
      <c r="AOS94" s="4"/>
      <c r="AOT94" s="4"/>
      <c r="AOU94" s="4"/>
      <c r="AOV94" s="4"/>
      <c r="AOW94" s="4"/>
      <c r="AOX94" s="4"/>
      <c r="AOY94" s="4"/>
      <c r="AOZ94" s="4"/>
      <c r="APA94" s="4"/>
      <c r="APB94" s="4"/>
      <c r="APC94" s="4"/>
      <c r="APD94" s="4"/>
      <c r="APE94" s="4"/>
      <c r="APF94" s="4"/>
      <c r="APG94" s="4"/>
      <c r="APH94" s="4"/>
      <c r="API94" s="4"/>
      <c r="APJ94" s="4"/>
      <c r="APK94" s="4"/>
      <c r="APL94" s="4"/>
      <c r="APM94" s="4"/>
      <c r="APN94" s="4"/>
      <c r="APO94" s="4"/>
      <c r="APP94" s="4"/>
      <c r="APQ94" s="4"/>
      <c r="APR94" s="4"/>
      <c r="APS94" s="4"/>
      <c r="APT94" s="4"/>
      <c r="APU94" s="4"/>
      <c r="APV94" s="4"/>
      <c r="APW94" s="4"/>
      <c r="APX94" s="4"/>
      <c r="APY94" s="4"/>
      <c r="APZ94" s="4"/>
      <c r="AQA94" s="4"/>
      <c r="AQB94" s="4"/>
      <c r="AQC94" s="4"/>
      <c r="AQD94" s="4"/>
      <c r="AQE94" s="4"/>
      <c r="AQF94" s="4"/>
      <c r="AQG94" s="4"/>
      <c r="AQH94" s="4"/>
      <c r="AQI94" s="4"/>
      <c r="AQJ94" s="4"/>
      <c r="AQK94" s="4"/>
      <c r="AQL94" s="4"/>
      <c r="AQM94" s="4"/>
      <c r="AQN94" s="4"/>
      <c r="AQO94" s="4"/>
      <c r="AQP94" s="4"/>
      <c r="AQQ94" s="4"/>
      <c r="AQR94" s="4"/>
      <c r="AQS94" s="4"/>
      <c r="AQT94" s="4"/>
      <c r="AQU94" s="4"/>
      <c r="AQV94" s="4"/>
      <c r="AQW94" s="4"/>
      <c r="AQX94" s="4"/>
      <c r="AQY94" s="4"/>
      <c r="AQZ94" s="4"/>
      <c r="ARA94" s="4"/>
      <c r="ARB94" s="4"/>
      <c r="ARC94" s="4"/>
      <c r="ARD94" s="4"/>
      <c r="ARE94" s="4"/>
      <c r="ARF94" s="4"/>
      <c r="ARG94" s="4"/>
      <c r="ARH94" s="4"/>
      <c r="ARI94" s="4"/>
      <c r="ARJ94" s="4"/>
      <c r="ARK94" s="4"/>
      <c r="ARL94" s="4"/>
      <c r="ARM94" s="4"/>
      <c r="ARN94" s="4"/>
      <c r="ARO94" s="4"/>
      <c r="ARP94" s="4"/>
      <c r="ARQ94" s="4"/>
      <c r="ARR94" s="4"/>
      <c r="ARS94" s="4"/>
      <c r="ART94" s="4"/>
      <c r="ARU94" s="4"/>
      <c r="ARV94" s="4"/>
      <c r="ARW94" s="4"/>
      <c r="ARX94" s="4"/>
      <c r="ARY94" s="4"/>
      <c r="ARZ94" s="4"/>
      <c r="ASA94" s="4"/>
      <c r="ASB94" s="4"/>
      <c r="ASC94" s="4"/>
      <c r="ASD94" s="4"/>
      <c r="ASE94" s="4"/>
      <c r="ASF94" s="4"/>
      <c r="ASG94" s="4"/>
      <c r="ASH94" s="4"/>
      <c r="ASI94" s="4"/>
      <c r="ASJ94" s="4"/>
      <c r="ASK94" s="4"/>
      <c r="ASL94" s="4"/>
      <c r="ASM94" s="4"/>
      <c r="ASN94" s="4"/>
      <c r="ASO94" s="4"/>
      <c r="ASP94" s="4"/>
      <c r="ASQ94" s="4"/>
      <c r="ASR94" s="4"/>
      <c r="ASS94" s="4"/>
      <c r="AST94" s="4"/>
      <c r="ASU94" s="4"/>
      <c r="ASV94" s="4"/>
      <c r="ASW94" s="4"/>
      <c r="ASX94" s="4"/>
      <c r="ASY94" s="4"/>
      <c r="ASZ94" s="4"/>
      <c r="ATA94" s="4"/>
      <c r="ATB94" s="4"/>
      <c r="ATC94" s="4"/>
      <c r="ATD94" s="4"/>
      <c r="ATE94" s="4"/>
      <c r="ATF94" s="4"/>
      <c r="ATG94" s="4"/>
      <c r="ATH94" s="4"/>
      <c r="ATI94" s="4"/>
      <c r="ATJ94" s="4"/>
      <c r="ATK94" s="4"/>
      <c r="ATL94" s="4"/>
      <c r="ATM94" s="4"/>
      <c r="ATN94" s="4"/>
      <c r="ATO94" s="4"/>
      <c r="ATP94" s="4"/>
      <c r="ATQ94" s="4"/>
      <c r="ATR94" s="4"/>
      <c r="ATS94" s="4"/>
      <c r="ATT94" s="4"/>
      <c r="ATU94" s="4"/>
      <c r="ATV94" s="4"/>
      <c r="ATW94" s="4"/>
      <c r="ATX94" s="4"/>
      <c r="ATY94" s="4"/>
      <c r="ATZ94" s="4"/>
      <c r="AUA94" s="4"/>
      <c r="AUB94" s="4"/>
      <c r="AUC94" s="4"/>
      <c r="AUD94" s="4"/>
      <c r="AUE94" s="4"/>
      <c r="AUF94" s="4"/>
      <c r="AUG94" s="4"/>
      <c r="AUH94" s="4"/>
      <c r="AUI94" s="4"/>
      <c r="AUJ94" s="4"/>
      <c r="AUK94" s="4"/>
      <c r="AUL94" s="4"/>
      <c r="AUM94" s="4"/>
      <c r="AUN94" s="4"/>
      <c r="AUO94" s="4"/>
      <c r="AUP94" s="4"/>
      <c r="AUQ94" s="4"/>
      <c r="AUR94" s="4"/>
      <c r="AUS94" s="4"/>
      <c r="AUT94" s="4"/>
      <c r="AUU94" s="4"/>
      <c r="AUV94" s="4"/>
      <c r="AUW94" s="4"/>
      <c r="AUX94" s="4"/>
      <c r="AUY94" s="4"/>
      <c r="AUZ94" s="4"/>
      <c r="AVA94" s="4"/>
      <c r="AVB94" s="4"/>
      <c r="AVC94" s="4"/>
      <c r="AVD94" s="4"/>
      <c r="AVE94" s="4"/>
      <c r="AVF94" s="4"/>
      <c r="AVG94" s="4"/>
      <c r="AVH94" s="4"/>
      <c r="AVI94" s="4"/>
      <c r="AVJ94" s="4"/>
      <c r="AVK94" s="4"/>
      <c r="AVL94" s="4"/>
      <c r="AVM94" s="4"/>
      <c r="AVN94" s="4"/>
      <c r="AVO94" s="4"/>
      <c r="AVP94" s="4"/>
      <c r="AVQ94" s="4"/>
      <c r="AVR94" s="4"/>
      <c r="AVS94" s="4"/>
      <c r="AVT94" s="4"/>
      <c r="AVU94" s="4"/>
      <c r="AVV94" s="4"/>
      <c r="AVW94" s="4"/>
      <c r="AVX94" s="4"/>
      <c r="AVY94" s="4"/>
      <c r="AVZ94" s="4"/>
      <c r="AWA94" s="4"/>
      <c r="AWB94" s="4"/>
      <c r="AWC94" s="4"/>
      <c r="AWD94" s="4"/>
      <c r="AWE94" s="4"/>
      <c r="AWF94" s="4"/>
      <c r="AWG94" s="4"/>
      <c r="AWH94" s="4"/>
      <c r="AWI94" s="4"/>
      <c r="AWJ94" s="4"/>
      <c r="AWK94" s="4"/>
      <c r="AWL94" s="4"/>
      <c r="AWM94" s="4"/>
      <c r="AWN94" s="4"/>
      <c r="AWO94" s="4"/>
      <c r="AWP94" s="4"/>
      <c r="AWQ94" s="4"/>
      <c r="AWR94" s="4"/>
      <c r="AWS94" s="4"/>
      <c r="AWT94" s="4"/>
      <c r="AWU94" s="4"/>
      <c r="AWV94" s="4"/>
      <c r="AWW94" s="4"/>
      <c r="AWX94" s="4"/>
      <c r="AWY94" s="4"/>
      <c r="AWZ94" s="4"/>
      <c r="AXA94" s="4"/>
      <c r="AXB94" s="4"/>
      <c r="AXC94" s="4"/>
      <c r="AXD94" s="4"/>
      <c r="AXE94" s="4"/>
      <c r="AXF94" s="4"/>
      <c r="AXG94" s="4"/>
      <c r="AXH94" s="4"/>
      <c r="AXI94" s="4"/>
      <c r="AXJ94" s="4"/>
      <c r="AXK94" s="4"/>
      <c r="AXL94" s="4"/>
      <c r="AXM94" s="4"/>
      <c r="AXN94" s="4"/>
      <c r="AXO94" s="4"/>
      <c r="AXP94" s="4"/>
      <c r="AXQ94" s="4"/>
      <c r="AXR94" s="4"/>
      <c r="AXS94" s="4"/>
      <c r="AXT94" s="4"/>
      <c r="AXU94" s="4"/>
      <c r="AXV94" s="4"/>
      <c r="AXW94" s="4"/>
      <c r="AXX94" s="4"/>
      <c r="AXY94" s="4"/>
      <c r="AXZ94" s="4"/>
      <c r="AYA94" s="4"/>
      <c r="AYB94" s="4"/>
      <c r="AYC94" s="4"/>
      <c r="AYD94" s="4"/>
      <c r="AYE94" s="4"/>
      <c r="AYF94" s="4"/>
      <c r="AYG94" s="4"/>
      <c r="AYH94" s="4"/>
      <c r="AYI94" s="4"/>
      <c r="AYJ94" s="4"/>
      <c r="AYK94" s="4"/>
      <c r="AYL94" s="4"/>
      <c r="AYM94" s="4"/>
      <c r="AYN94" s="4"/>
      <c r="AYO94" s="4"/>
      <c r="AYP94" s="4"/>
      <c r="AYQ94" s="4"/>
      <c r="AYR94" s="4"/>
      <c r="AYS94" s="4"/>
      <c r="AYT94" s="4"/>
      <c r="AYU94" s="4"/>
      <c r="AYV94" s="4"/>
      <c r="AYW94" s="4"/>
      <c r="AYX94" s="4"/>
      <c r="AYY94" s="4"/>
      <c r="AYZ94" s="4"/>
      <c r="AZA94" s="4"/>
      <c r="AZB94" s="4"/>
      <c r="AZC94" s="4"/>
      <c r="AZD94" s="4"/>
      <c r="AZE94" s="4"/>
      <c r="AZF94" s="4"/>
      <c r="AZG94" s="4"/>
      <c r="AZH94" s="4"/>
      <c r="AZI94" s="4"/>
      <c r="AZJ94" s="4"/>
      <c r="AZK94" s="4"/>
      <c r="AZL94" s="4"/>
      <c r="AZM94" s="4"/>
      <c r="AZN94" s="4"/>
      <c r="AZO94" s="4"/>
      <c r="AZP94" s="4"/>
      <c r="AZQ94" s="4"/>
      <c r="AZR94" s="4"/>
      <c r="AZS94" s="4"/>
      <c r="AZT94" s="4"/>
      <c r="AZU94" s="4"/>
      <c r="AZV94" s="4"/>
      <c r="AZW94" s="4"/>
      <c r="AZX94" s="4"/>
      <c r="AZY94" s="4"/>
      <c r="AZZ94" s="4"/>
      <c r="BAA94" s="4"/>
      <c r="BAB94" s="4"/>
      <c r="BAC94" s="4"/>
      <c r="BAD94" s="4"/>
      <c r="BAE94" s="4"/>
      <c r="BAF94" s="4"/>
      <c r="BAG94" s="4"/>
      <c r="BAH94" s="4"/>
      <c r="BAI94" s="4"/>
      <c r="BAJ94" s="4"/>
      <c r="BAK94" s="4"/>
      <c r="BAL94" s="4"/>
      <c r="BAM94" s="4"/>
      <c r="BAN94" s="4"/>
      <c r="BAO94" s="4"/>
      <c r="BAP94" s="4"/>
      <c r="BAQ94" s="4"/>
      <c r="BAR94" s="4"/>
      <c r="BAS94" s="4"/>
      <c r="BAT94" s="4"/>
      <c r="BAU94" s="4"/>
      <c r="BAV94" s="4"/>
      <c r="BAW94" s="4"/>
      <c r="BAX94" s="4"/>
      <c r="BAY94" s="4"/>
      <c r="BAZ94" s="4"/>
      <c r="BBA94" s="4"/>
      <c r="BBB94" s="4"/>
      <c r="BBC94" s="4"/>
      <c r="BBD94" s="4"/>
      <c r="BBE94" s="4"/>
      <c r="BBF94" s="4"/>
      <c r="BBG94" s="4"/>
      <c r="BBH94" s="4"/>
      <c r="BBI94" s="4"/>
      <c r="BBJ94" s="4"/>
      <c r="BBK94" s="4"/>
      <c r="BBL94" s="4"/>
      <c r="BBM94" s="4"/>
      <c r="BBN94" s="4"/>
      <c r="BBO94" s="4"/>
      <c r="BBP94" s="4"/>
      <c r="BBQ94" s="4"/>
      <c r="BBR94" s="4"/>
      <c r="BBS94" s="4"/>
      <c r="BBT94" s="4"/>
      <c r="BBU94" s="4"/>
      <c r="BBV94" s="4"/>
      <c r="BBW94" s="4"/>
      <c r="BBX94" s="4"/>
      <c r="BBY94" s="4"/>
      <c r="BBZ94" s="4"/>
      <c r="BCA94" s="4"/>
      <c r="BCB94" s="4"/>
      <c r="BCC94" s="4"/>
      <c r="BCD94" s="4"/>
      <c r="BCE94" s="4"/>
      <c r="BCF94" s="4"/>
      <c r="BCG94" s="4"/>
      <c r="BCH94" s="4"/>
      <c r="BCI94" s="4"/>
      <c r="BCJ94" s="4"/>
      <c r="BCK94" s="4"/>
      <c r="BCL94" s="4"/>
      <c r="BCM94" s="4"/>
      <c r="BCN94" s="4"/>
      <c r="BCO94" s="4"/>
      <c r="BCP94" s="4"/>
      <c r="BCQ94" s="4"/>
      <c r="BCR94" s="4"/>
      <c r="BCS94" s="4"/>
      <c r="BCT94" s="4"/>
      <c r="BCU94" s="4"/>
      <c r="BCV94" s="4"/>
      <c r="BCW94" s="4"/>
      <c r="BCX94" s="4"/>
      <c r="BCY94" s="4"/>
      <c r="BCZ94" s="4"/>
      <c r="BDA94" s="4"/>
      <c r="BDB94" s="4"/>
      <c r="BDC94" s="4"/>
      <c r="BDD94" s="4"/>
      <c r="BDE94" s="4"/>
      <c r="BDF94" s="4"/>
      <c r="BDG94" s="4"/>
      <c r="BDH94" s="4"/>
      <c r="BDI94" s="4"/>
      <c r="BDJ94" s="4"/>
      <c r="BDK94" s="4"/>
      <c r="BDL94" s="4"/>
      <c r="BDM94" s="4"/>
      <c r="BDN94" s="4"/>
      <c r="BDO94" s="4"/>
      <c r="BDP94" s="4"/>
      <c r="BDQ94" s="4"/>
      <c r="BDR94" s="4"/>
      <c r="BDS94" s="4"/>
      <c r="BDT94" s="4"/>
      <c r="BDU94" s="4"/>
      <c r="BDV94" s="4"/>
      <c r="BDW94" s="4"/>
      <c r="BDX94" s="4"/>
      <c r="BDY94" s="4"/>
      <c r="BDZ94" s="4"/>
      <c r="BEA94" s="4"/>
      <c r="BEB94" s="4"/>
      <c r="BEC94" s="4"/>
      <c r="BED94" s="4"/>
      <c r="BEE94" s="4"/>
      <c r="BEF94" s="4"/>
      <c r="BEG94" s="4"/>
      <c r="BEH94" s="4"/>
      <c r="BEI94" s="4"/>
      <c r="BEJ94" s="4"/>
      <c r="BEK94" s="4"/>
      <c r="BEL94" s="4"/>
      <c r="BEM94" s="4"/>
      <c r="BEN94" s="4"/>
      <c r="BEO94" s="4"/>
      <c r="BEP94" s="4"/>
      <c r="BEQ94" s="4"/>
      <c r="BER94" s="4"/>
      <c r="BES94" s="4"/>
      <c r="BET94" s="4"/>
      <c r="BEU94" s="4"/>
      <c r="BEV94" s="4"/>
      <c r="BEW94" s="4"/>
      <c r="BEX94" s="4"/>
      <c r="BEY94" s="4"/>
      <c r="BEZ94" s="4"/>
      <c r="BFA94" s="4"/>
      <c r="BFB94" s="4"/>
      <c r="BFC94" s="4"/>
      <c r="BFD94" s="4"/>
      <c r="BFE94" s="4"/>
      <c r="BFF94" s="4"/>
      <c r="BFG94" s="4"/>
      <c r="BFH94" s="4"/>
      <c r="BFI94" s="4"/>
      <c r="BFJ94" s="4"/>
      <c r="BFK94" s="4"/>
      <c r="BFL94" s="4"/>
      <c r="BFM94" s="4"/>
      <c r="BFN94" s="4"/>
      <c r="BFO94" s="4"/>
      <c r="BFP94" s="4"/>
      <c r="BFQ94" s="4"/>
      <c r="BFR94" s="4"/>
      <c r="BFS94" s="4"/>
      <c r="BFT94" s="4"/>
      <c r="BFU94" s="4"/>
      <c r="BFV94" s="4"/>
      <c r="BFW94" s="4"/>
      <c r="BFX94" s="4"/>
      <c r="BFY94" s="4"/>
      <c r="BFZ94" s="4"/>
      <c r="BGA94" s="4"/>
      <c r="BGB94" s="4"/>
      <c r="BGC94" s="4"/>
      <c r="BGD94" s="4"/>
      <c r="BGE94" s="4"/>
      <c r="BGF94" s="4"/>
      <c r="BGG94" s="4"/>
      <c r="BGH94" s="4"/>
      <c r="BGI94" s="4"/>
      <c r="BGJ94" s="4"/>
      <c r="BGK94" s="4"/>
      <c r="BGL94" s="4"/>
      <c r="BGM94" s="4"/>
      <c r="BGN94" s="4"/>
      <c r="BGO94" s="4"/>
      <c r="BGP94" s="4"/>
      <c r="BGQ94" s="4"/>
      <c r="BGR94" s="4"/>
      <c r="BGS94" s="4"/>
      <c r="BGT94" s="4"/>
      <c r="BGU94" s="4"/>
      <c r="BGV94" s="4"/>
      <c r="BGW94" s="4"/>
      <c r="BGX94" s="4"/>
      <c r="BGY94" s="4"/>
      <c r="BGZ94" s="4"/>
      <c r="BHA94" s="4"/>
      <c r="BHB94" s="4"/>
      <c r="BHC94" s="4"/>
      <c r="BHD94" s="4"/>
      <c r="BHE94" s="4"/>
      <c r="BHF94" s="4"/>
      <c r="BHG94" s="4"/>
      <c r="BHH94" s="4"/>
      <c r="BHI94" s="4"/>
      <c r="BHJ94" s="4"/>
      <c r="BHK94" s="4"/>
      <c r="BHL94" s="4"/>
      <c r="BHM94" s="4"/>
      <c r="BHN94" s="4"/>
      <c r="BHO94" s="4"/>
      <c r="BHP94" s="4"/>
      <c r="BHQ94" s="4"/>
      <c r="BHR94" s="4"/>
      <c r="BHS94" s="4"/>
      <c r="BHT94" s="4"/>
      <c r="BHU94" s="4"/>
      <c r="BHV94" s="4"/>
      <c r="BHW94" s="4"/>
      <c r="BHX94" s="4"/>
      <c r="BHY94" s="4"/>
      <c r="BHZ94" s="4"/>
      <c r="BIA94" s="4"/>
      <c r="BIB94" s="4"/>
      <c r="BIC94" s="4"/>
      <c r="BID94" s="4"/>
      <c r="BIE94" s="4"/>
      <c r="BIF94" s="4"/>
      <c r="BIG94" s="4"/>
      <c r="BIH94" s="4"/>
      <c r="BII94" s="4"/>
      <c r="BIJ94" s="4"/>
      <c r="BIK94" s="4"/>
      <c r="BIL94" s="4"/>
      <c r="BIM94" s="4"/>
      <c r="BIN94" s="4"/>
      <c r="BIO94" s="4"/>
      <c r="BIP94" s="4"/>
      <c r="BIQ94" s="4"/>
      <c r="BIR94" s="4"/>
      <c r="BIS94" s="4"/>
      <c r="BIT94" s="4"/>
      <c r="BIU94" s="4"/>
      <c r="BIV94" s="4"/>
      <c r="BIW94" s="4"/>
      <c r="BIX94" s="4"/>
      <c r="BIY94" s="4"/>
      <c r="BIZ94" s="4"/>
      <c r="BJA94" s="4"/>
      <c r="BJB94" s="4"/>
      <c r="BJC94" s="4"/>
      <c r="BJD94" s="4"/>
      <c r="BJE94" s="4"/>
      <c r="BJF94" s="4"/>
      <c r="BJG94" s="4"/>
      <c r="BJH94" s="4"/>
      <c r="BJI94" s="4"/>
      <c r="BJJ94" s="4"/>
      <c r="BJK94" s="4"/>
      <c r="BJL94" s="4"/>
      <c r="BJM94" s="4"/>
      <c r="BJN94" s="4"/>
      <c r="BJO94" s="4"/>
      <c r="BJP94" s="4"/>
      <c r="BJQ94" s="4"/>
      <c r="BJR94" s="4"/>
      <c r="BJS94" s="4"/>
      <c r="BJT94" s="4"/>
      <c r="BJU94" s="4"/>
      <c r="BJV94" s="4"/>
      <c r="BJW94" s="4"/>
      <c r="BJX94" s="4"/>
      <c r="BJY94" s="4"/>
      <c r="BJZ94" s="4"/>
      <c r="BKA94" s="4"/>
      <c r="BKB94" s="4"/>
      <c r="BKC94" s="4"/>
      <c r="BKD94" s="4"/>
      <c r="BKE94" s="4"/>
      <c r="BKF94" s="4"/>
      <c r="BKG94" s="4"/>
      <c r="BKH94" s="4"/>
      <c r="BKI94" s="4"/>
      <c r="BKJ94" s="4"/>
      <c r="BKK94" s="4"/>
      <c r="BKL94" s="4"/>
      <c r="BKM94" s="4"/>
      <c r="BKN94" s="4"/>
      <c r="BKO94" s="4"/>
      <c r="BKP94" s="4"/>
      <c r="BKQ94" s="4"/>
      <c r="BKR94" s="4"/>
      <c r="BKS94" s="4"/>
      <c r="BKT94" s="4"/>
      <c r="BKU94" s="4"/>
      <c r="BKV94" s="4"/>
      <c r="BKW94" s="4"/>
      <c r="BKX94" s="4"/>
      <c r="BKY94" s="4"/>
      <c r="BKZ94" s="4"/>
      <c r="BLA94" s="4"/>
      <c r="BLB94" s="4"/>
      <c r="BLC94" s="4"/>
      <c r="BLD94" s="4"/>
      <c r="BLE94" s="4"/>
      <c r="BLF94" s="4"/>
      <c r="BLG94" s="4"/>
      <c r="BLH94" s="4"/>
      <c r="BLI94" s="4"/>
      <c r="BLJ94" s="4"/>
      <c r="BLK94" s="4"/>
      <c r="BLL94" s="4"/>
      <c r="BLM94" s="4"/>
      <c r="BLN94" s="4"/>
      <c r="BLO94" s="4"/>
      <c r="BLP94" s="4"/>
      <c r="BLQ94" s="4"/>
      <c r="BLR94" s="4"/>
      <c r="BLS94" s="4"/>
      <c r="BLT94" s="4"/>
      <c r="BLU94" s="4"/>
      <c r="BLV94" s="4"/>
      <c r="BLW94" s="4"/>
      <c r="BLX94" s="4"/>
      <c r="BLY94" s="4"/>
      <c r="BLZ94" s="4"/>
      <c r="BMA94" s="4"/>
      <c r="BMB94" s="4"/>
      <c r="BMC94" s="4"/>
      <c r="BMD94" s="4"/>
      <c r="BME94" s="4"/>
      <c r="BMF94" s="4"/>
      <c r="BMG94" s="4"/>
      <c r="BMH94" s="4"/>
      <c r="BMI94" s="4"/>
      <c r="BMJ94" s="4"/>
      <c r="BMK94" s="4"/>
      <c r="BML94" s="4"/>
      <c r="BMM94" s="4"/>
      <c r="BMN94" s="4"/>
      <c r="BMO94" s="4"/>
      <c r="BMP94" s="4"/>
      <c r="BMQ94" s="4"/>
      <c r="BMR94" s="4"/>
      <c r="BMS94" s="4"/>
      <c r="BMT94" s="4"/>
      <c r="BMU94" s="4"/>
      <c r="BMV94" s="4"/>
      <c r="BMW94" s="4"/>
      <c r="BMX94" s="4"/>
      <c r="BMY94" s="4"/>
      <c r="BMZ94" s="4"/>
      <c r="BNA94" s="4"/>
      <c r="BNB94" s="4"/>
      <c r="BNC94" s="4"/>
      <c r="BND94" s="4"/>
      <c r="BNE94" s="4"/>
      <c r="BNF94" s="4"/>
      <c r="BNG94" s="4"/>
      <c r="BNH94" s="4"/>
      <c r="BNI94" s="4"/>
      <c r="BNJ94" s="4"/>
      <c r="BNK94" s="4"/>
      <c r="BNL94" s="4"/>
      <c r="BNM94" s="4"/>
      <c r="BNN94" s="4"/>
      <c r="BNO94" s="4"/>
      <c r="BNP94" s="4"/>
      <c r="BNQ94" s="4"/>
      <c r="BNR94" s="4"/>
      <c r="BNS94" s="4"/>
      <c r="BNT94" s="4"/>
      <c r="BNU94" s="4"/>
      <c r="BNV94" s="4"/>
      <c r="BNW94" s="4"/>
      <c r="BNX94" s="4"/>
      <c r="BNY94" s="4"/>
      <c r="BNZ94" s="4"/>
      <c r="BOA94" s="4"/>
      <c r="BOB94" s="4"/>
      <c r="BOC94" s="4"/>
      <c r="BOD94" s="4"/>
      <c r="BOE94" s="4"/>
      <c r="BOF94" s="4"/>
      <c r="BOG94" s="4"/>
      <c r="BOH94" s="4"/>
      <c r="BOI94" s="4"/>
      <c r="BOJ94" s="4"/>
      <c r="BOK94" s="4"/>
      <c r="BOL94" s="4"/>
      <c r="BOM94" s="4"/>
      <c r="BON94" s="4"/>
      <c r="BOO94" s="4"/>
      <c r="BOP94" s="4"/>
      <c r="BOQ94" s="4"/>
      <c r="BOR94" s="4"/>
      <c r="BOS94" s="4"/>
      <c r="BOT94" s="4"/>
      <c r="BOU94" s="4"/>
      <c r="BOV94" s="4"/>
      <c r="BOW94" s="4"/>
      <c r="BOX94" s="4"/>
      <c r="BOY94" s="4"/>
      <c r="BOZ94" s="4"/>
      <c r="BPA94" s="4"/>
      <c r="BPB94" s="4"/>
      <c r="BPC94" s="4"/>
      <c r="BPD94" s="4"/>
      <c r="BPE94" s="4"/>
      <c r="BPF94" s="4"/>
      <c r="BPG94" s="4"/>
      <c r="BPH94" s="4"/>
      <c r="BPI94" s="4"/>
      <c r="BPJ94" s="4"/>
      <c r="BPK94" s="4"/>
      <c r="BPL94" s="4"/>
      <c r="BPM94" s="4"/>
      <c r="BPN94" s="4"/>
      <c r="BPO94" s="4"/>
      <c r="BPP94" s="4"/>
      <c r="BPQ94" s="4"/>
      <c r="BPR94" s="4"/>
      <c r="BPS94" s="4"/>
      <c r="BPT94" s="4"/>
      <c r="BPU94" s="4"/>
      <c r="BPV94" s="4"/>
      <c r="BPW94" s="4"/>
      <c r="BPX94" s="4"/>
      <c r="BPY94" s="4"/>
      <c r="BPZ94" s="4"/>
      <c r="BQA94" s="4"/>
      <c r="BQB94" s="4"/>
      <c r="BQC94" s="4"/>
      <c r="BQD94" s="4"/>
      <c r="BQE94" s="4"/>
      <c r="BQF94" s="4"/>
      <c r="BQG94" s="4"/>
      <c r="BQH94" s="4"/>
      <c r="BQI94" s="4"/>
      <c r="BQJ94" s="4"/>
      <c r="BQK94" s="4"/>
      <c r="BQL94" s="4"/>
      <c r="BQM94" s="4"/>
      <c r="BQN94" s="4"/>
      <c r="BQO94" s="4"/>
      <c r="BQP94" s="4"/>
      <c r="BQQ94" s="4"/>
      <c r="BQR94" s="4"/>
      <c r="BQS94" s="4"/>
      <c r="BQT94" s="4"/>
      <c r="BQU94" s="4"/>
      <c r="BQV94" s="4"/>
      <c r="BQW94" s="4"/>
      <c r="BQX94" s="4"/>
      <c r="BQY94" s="4"/>
      <c r="BQZ94" s="4"/>
      <c r="BRA94" s="4"/>
      <c r="BRB94" s="4"/>
      <c r="BRC94" s="4"/>
      <c r="BRD94" s="4"/>
      <c r="BRE94" s="4"/>
      <c r="BRF94" s="4"/>
      <c r="BRG94" s="4"/>
      <c r="BRH94" s="4"/>
      <c r="BRI94" s="4"/>
      <c r="BRJ94" s="4"/>
      <c r="BRK94" s="4"/>
      <c r="BRL94" s="4"/>
      <c r="BRM94" s="4"/>
      <c r="BRN94" s="4"/>
      <c r="BRO94" s="4"/>
      <c r="BRP94" s="4"/>
      <c r="BRQ94" s="4"/>
      <c r="BRR94" s="4"/>
      <c r="BRS94" s="4"/>
      <c r="BRT94" s="4"/>
      <c r="BRU94" s="4"/>
      <c r="BRV94" s="4"/>
      <c r="BRW94" s="4"/>
      <c r="BRX94" s="4"/>
      <c r="BRY94" s="4"/>
      <c r="BRZ94" s="4"/>
      <c r="BSA94" s="4"/>
      <c r="BSB94" s="4"/>
      <c r="BSC94" s="4"/>
      <c r="BSD94" s="4"/>
      <c r="BSE94" s="4"/>
      <c r="BSF94" s="4"/>
      <c r="BSG94" s="4"/>
      <c r="BSH94" s="4"/>
      <c r="BSI94" s="4"/>
      <c r="BSJ94" s="4"/>
      <c r="BSK94" s="4"/>
      <c r="BSL94" s="4"/>
      <c r="BSM94" s="4"/>
      <c r="BSN94" s="4"/>
      <c r="BSO94" s="4"/>
      <c r="BSP94" s="4"/>
      <c r="BSQ94" s="4"/>
      <c r="BSR94" s="4"/>
      <c r="BSS94" s="4"/>
      <c r="BST94" s="4"/>
      <c r="BSU94" s="4"/>
      <c r="BSV94" s="4"/>
      <c r="BSW94" s="4"/>
      <c r="BSX94" s="4"/>
      <c r="BSY94" s="4"/>
      <c r="BSZ94" s="4"/>
      <c r="BTA94" s="4"/>
      <c r="BTB94" s="4"/>
      <c r="BTC94" s="4"/>
      <c r="BTD94" s="4"/>
      <c r="BTE94" s="4"/>
      <c r="BTF94" s="4"/>
      <c r="BTG94" s="4"/>
      <c r="BTH94" s="4"/>
      <c r="BTI94" s="4"/>
      <c r="BTJ94" s="4"/>
      <c r="BTK94" s="4"/>
      <c r="BTL94" s="4"/>
      <c r="BTM94" s="4"/>
      <c r="BTN94" s="4"/>
      <c r="BTO94" s="4"/>
      <c r="BTP94" s="4"/>
      <c r="BTQ94" s="4"/>
      <c r="BTR94" s="4"/>
      <c r="BTS94" s="4"/>
      <c r="BTT94" s="4"/>
      <c r="BTU94" s="4"/>
      <c r="BTV94" s="4"/>
      <c r="BTW94" s="4"/>
      <c r="BTX94" s="4"/>
      <c r="BTY94" s="4"/>
      <c r="BTZ94" s="4"/>
      <c r="BUA94" s="4"/>
      <c r="BUB94" s="4"/>
      <c r="BUC94" s="4"/>
      <c r="BUD94" s="4"/>
      <c r="BUE94" s="4"/>
      <c r="BUF94" s="4"/>
      <c r="BUG94" s="4"/>
      <c r="BUH94" s="4"/>
      <c r="BUI94" s="4"/>
      <c r="BUJ94" s="4"/>
      <c r="BUK94" s="4"/>
      <c r="BUL94" s="4"/>
      <c r="BUM94" s="4"/>
      <c r="BUN94" s="4"/>
      <c r="BUO94" s="4"/>
      <c r="BUP94" s="4"/>
      <c r="BUQ94" s="4"/>
      <c r="BUR94" s="4"/>
      <c r="BUS94" s="4"/>
      <c r="BUT94" s="4"/>
      <c r="BUU94" s="4"/>
      <c r="BUV94" s="4"/>
      <c r="BUW94" s="4"/>
      <c r="BUX94" s="4"/>
      <c r="BUY94" s="4"/>
      <c r="BUZ94" s="4"/>
      <c r="BVA94" s="4"/>
      <c r="BVB94" s="4"/>
      <c r="BVC94" s="4"/>
      <c r="BVD94" s="4"/>
      <c r="BVE94" s="4"/>
      <c r="BVF94" s="4"/>
      <c r="BVG94" s="4"/>
      <c r="BVH94" s="4"/>
      <c r="BVI94" s="4"/>
      <c r="BVJ94" s="4"/>
      <c r="BVK94" s="4"/>
      <c r="BVL94" s="4"/>
      <c r="BVM94" s="4"/>
      <c r="BVN94" s="4"/>
      <c r="BVO94" s="4"/>
      <c r="BVP94" s="4"/>
      <c r="BVQ94" s="4"/>
      <c r="BVR94" s="4"/>
      <c r="BVS94" s="4"/>
      <c r="BVT94" s="4"/>
      <c r="BVU94" s="4"/>
      <c r="BVV94" s="4"/>
      <c r="BVW94" s="4"/>
      <c r="BVX94" s="4"/>
      <c r="BVY94" s="4"/>
      <c r="BVZ94" s="4"/>
      <c r="BWA94" s="4"/>
      <c r="BWB94" s="4"/>
      <c r="BWC94" s="4"/>
      <c r="BWD94" s="4"/>
      <c r="BWE94" s="4"/>
      <c r="BWF94" s="4"/>
      <c r="BWG94" s="4"/>
      <c r="BWH94" s="4"/>
      <c r="BWI94" s="4"/>
      <c r="BWJ94" s="4"/>
      <c r="BWK94" s="4"/>
      <c r="BWL94" s="4"/>
      <c r="BWM94" s="4"/>
      <c r="BWN94" s="4"/>
      <c r="BWO94" s="4"/>
      <c r="BWP94" s="4"/>
      <c r="BWQ94" s="4"/>
      <c r="BWR94" s="4"/>
      <c r="BWS94" s="4"/>
      <c r="BWT94" s="4"/>
      <c r="BWU94" s="4"/>
      <c r="BWV94" s="4"/>
      <c r="BWW94" s="4"/>
      <c r="BWX94" s="4"/>
      <c r="BWY94" s="4"/>
      <c r="BWZ94" s="4"/>
      <c r="BXA94" s="4"/>
      <c r="BXB94" s="4"/>
      <c r="BXC94" s="4"/>
      <c r="BXD94" s="4"/>
      <c r="BXE94" s="4"/>
      <c r="BXF94" s="4"/>
      <c r="BXG94" s="4"/>
      <c r="BXH94" s="4"/>
      <c r="BXI94" s="4"/>
      <c r="BXJ94" s="4"/>
      <c r="BXK94" s="4"/>
      <c r="BXL94" s="4"/>
      <c r="BXM94" s="4"/>
      <c r="BXN94" s="4"/>
      <c r="BXO94" s="4"/>
      <c r="BXP94" s="4"/>
      <c r="BXQ94" s="4"/>
      <c r="BXR94" s="4"/>
      <c r="BXS94" s="4"/>
      <c r="BXT94" s="4"/>
      <c r="BXU94" s="4"/>
      <c r="BXV94" s="4"/>
      <c r="BXW94" s="4"/>
      <c r="BXX94" s="4"/>
      <c r="BXY94" s="4"/>
      <c r="BXZ94" s="4"/>
      <c r="BYA94" s="4"/>
      <c r="BYB94" s="4"/>
      <c r="BYC94" s="4"/>
      <c r="BYD94" s="4"/>
      <c r="BYE94" s="4"/>
      <c r="BYF94" s="4"/>
      <c r="BYG94" s="4"/>
      <c r="BYH94" s="4"/>
      <c r="BYI94" s="4"/>
      <c r="BYJ94" s="4"/>
      <c r="BYK94" s="4"/>
      <c r="BYL94" s="4"/>
      <c r="BYM94" s="4"/>
      <c r="BYN94" s="4"/>
      <c r="BYO94" s="4"/>
      <c r="BYP94" s="4"/>
      <c r="BYQ94" s="4"/>
      <c r="BYR94" s="4"/>
      <c r="BYS94" s="4"/>
      <c r="BYT94" s="4"/>
      <c r="BYU94" s="4"/>
      <c r="BYV94" s="4"/>
      <c r="BYW94" s="4"/>
      <c r="BYX94" s="4"/>
      <c r="BYY94" s="4"/>
      <c r="BYZ94" s="4"/>
      <c r="BZA94" s="4"/>
      <c r="BZB94" s="4"/>
      <c r="BZC94" s="4"/>
      <c r="BZD94" s="4"/>
      <c r="BZE94" s="4"/>
      <c r="BZF94" s="4"/>
      <c r="BZG94" s="4"/>
      <c r="BZH94" s="4"/>
      <c r="BZI94" s="4"/>
      <c r="BZJ94" s="4"/>
      <c r="BZK94" s="4"/>
      <c r="BZL94" s="4"/>
      <c r="BZM94" s="4"/>
      <c r="BZN94" s="4"/>
      <c r="BZO94" s="4"/>
      <c r="BZP94" s="4"/>
      <c r="BZQ94" s="4"/>
      <c r="BZR94" s="4"/>
      <c r="BZS94" s="4"/>
      <c r="BZT94" s="4"/>
      <c r="BZU94" s="4"/>
      <c r="BZV94" s="4"/>
      <c r="BZW94" s="4"/>
      <c r="BZX94" s="4"/>
      <c r="BZY94" s="4"/>
      <c r="BZZ94" s="4"/>
      <c r="CAA94" s="4"/>
      <c r="CAB94" s="4"/>
      <c r="CAC94" s="4"/>
      <c r="CAD94" s="4"/>
      <c r="CAE94" s="4"/>
      <c r="CAF94" s="4"/>
      <c r="CAG94" s="4"/>
      <c r="CAH94" s="4"/>
      <c r="CAI94" s="4"/>
      <c r="CAJ94" s="4"/>
      <c r="CAK94" s="4"/>
      <c r="CAL94" s="4"/>
      <c r="CAM94" s="4"/>
      <c r="CAN94" s="4"/>
      <c r="CAO94" s="4"/>
      <c r="CAP94" s="4"/>
      <c r="CAQ94" s="4"/>
      <c r="CAR94" s="4"/>
      <c r="CAS94" s="4"/>
      <c r="CAT94" s="4"/>
      <c r="CAU94" s="4"/>
      <c r="CAV94" s="4"/>
      <c r="CAW94" s="4"/>
      <c r="CAX94" s="4"/>
      <c r="CAY94" s="4"/>
      <c r="CAZ94" s="4"/>
      <c r="CBA94" s="4"/>
      <c r="CBB94" s="4"/>
      <c r="CBC94" s="4"/>
      <c r="CBD94" s="4"/>
      <c r="CBE94" s="4"/>
      <c r="CBF94" s="4"/>
      <c r="CBG94" s="4"/>
      <c r="CBH94" s="4"/>
      <c r="CBI94" s="4"/>
      <c r="CBJ94" s="4"/>
      <c r="CBK94" s="4"/>
      <c r="CBL94" s="4"/>
      <c r="CBM94" s="4"/>
      <c r="CBN94" s="4"/>
      <c r="CBO94" s="4"/>
      <c r="CBP94" s="4"/>
      <c r="CBQ94" s="4"/>
      <c r="CBR94" s="4"/>
      <c r="CBS94" s="4"/>
      <c r="CBT94" s="4"/>
      <c r="CBU94" s="4"/>
      <c r="CBV94" s="4"/>
      <c r="CBW94" s="4"/>
      <c r="CBX94" s="4"/>
      <c r="CBY94" s="4"/>
      <c r="CBZ94" s="4"/>
      <c r="CCA94" s="4"/>
      <c r="CCB94" s="4"/>
      <c r="CCC94" s="4"/>
      <c r="CCD94" s="4"/>
      <c r="CCE94" s="4"/>
      <c r="CCF94" s="4"/>
      <c r="CCG94" s="4"/>
      <c r="CCH94" s="4"/>
      <c r="CCI94" s="4"/>
      <c r="CCJ94" s="4"/>
      <c r="CCK94" s="4"/>
      <c r="CCL94" s="4"/>
      <c r="CCM94" s="4"/>
      <c r="CCN94" s="4"/>
      <c r="CCO94" s="4"/>
      <c r="CCP94" s="4"/>
      <c r="CCQ94" s="4"/>
      <c r="CCR94" s="4"/>
      <c r="CCS94" s="4"/>
      <c r="CCT94" s="4"/>
      <c r="CCU94" s="4"/>
      <c r="CCV94" s="4"/>
      <c r="CCW94" s="4"/>
      <c r="CCX94" s="4"/>
      <c r="CCY94" s="4"/>
      <c r="CCZ94" s="4"/>
      <c r="CDA94" s="4"/>
      <c r="CDB94" s="4"/>
      <c r="CDC94" s="4"/>
      <c r="CDD94" s="4"/>
      <c r="CDE94" s="4"/>
      <c r="CDF94" s="4"/>
      <c r="CDG94" s="4"/>
      <c r="CDH94" s="4"/>
      <c r="CDI94" s="4"/>
      <c r="CDJ94" s="4"/>
      <c r="CDK94" s="4"/>
      <c r="CDL94" s="4"/>
      <c r="CDM94" s="4"/>
      <c r="CDN94" s="4"/>
      <c r="CDO94" s="4"/>
      <c r="CDP94" s="4"/>
      <c r="CDQ94" s="4"/>
      <c r="CDR94" s="4"/>
      <c r="CDS94" s="4"/>
      <c r="CDT94" s="4"/>
      <c r="CDU94" s="4"/>
      <c r="CDV94" s="4"/>
      <c r="CDW94" s="4"/>
      <c r="CDX94" s="4"/>
      <c r="CDY94" s="4"/>
      <c r="CDZ94" s="4"/>
      <c r="CEA94" s="4"/>
      <c r="CEB94" s="4"/>
      <c r="CEC94" s="4"/>
      <c r="CED94" s="4"/>
      <c r="CEE94" s="4"/>
      <c r="CEF94" s="4"/>
      <c r="CEG94" s="4"/>
      <c r="CEH94" s="4"/>
      <c r="CEI94" s="4"/>
      <c r="CEJ94" s="4"/>
      <c r="CEK94" s="4"/>
      <c r="CEL94" s="4"/>
      <c r="CEM94" s="4"/>
      <c r="CEN94" s="4"/>
      <c r="CEO94" s="4"/>
      <c r="CEP94" s="4"/>
      <c r="CEQ94" s="4"/>
      <c r="CER94" s="4"/>
      <c r="CES94" s="4"/>
      <c r="CET94" s="4"/>
      <c r="CEU94" s="4"/>
      <c r="CEV94" s="4"/>
      <c r="CEW94" s="4"/>
      <c r="CEX94" s="4"/>
      <c r="CEY94" s="4"/>
      <c r="CEZ94" s="4"/>
      <c r="CFA94" s="4"/>
      <c r="CFB94" s="4"/>
      <c r="CFC94" s="4"/>
      <c r="CFD94" s="4"/>
      <c r="CFE94" s="4"/>
      <c r="CFF94" s="4"/>
      <c r="CFG94" s="4"/>
      <c r="CFH94" s="4"/>
      <c r="CFI94" s="4"/>
      <c r="CFJ94" s="4"/>
      <c r="CFK94" s="4"/>
      <c r="CFL94" s="4"/>
      <c r="CFM94" s="4"/>
      <c r="CFN94" s="4"/>
      <c r="CFO94" s="4"/>
      <c r="CFP94" s="4"/>
      <c r="CFQ94" s="4"/>
      <c r="CFR94" s="4"/>
      <c r="CFS94" s="4"/>
      <c r="CFT94" s="4"/>
      <c r="CFU94" s="4"/>
      <c r="CFV94" s="4"/>
      <c r="CFW94" s="4"/>
      <c r="CFX94" s="4"/>
      <c r="CFY94" s="4"/>
      <c r="CFZ94" s="4"/>
      <c r="CGA94" s="4"/>
      <c r="CGB94" s="4"/>
      <c r="CGC94" s="4"/>
      <c r="CGD94" s="4"/>
      <c r="CGE94" s="4"/>
      <c r="CGF94" s="4"/>
      <c r="CGG94" s="4"/>
      <c r="CGH94" s="4"/>
      <c r="CGI94" s="4"/>
      <c r="CGJ94" s="4"/>
      <c r="CGK94" s="4"/>
      <c r="CGL94" s="4"/>
      <c r="CGM94" s="4"/>
      <c r="CGN94" s="4"/>
      <c r="CGO94" s="4"/>
      <c r="CGP94" s="4"/>
      <c r="CGQ94" s="4"/>
      <c r="CGR94" s="4"/>
      <c r="CGS94" s="4"/>
      <c r="CGT94" s="4"/>
      <c r="CGU94" s="4"/>
      <c r="CGV94" s="4"/>
      <c r="CGW94" s="4"/>
      <c r="CGX94" s="4"/>
      <c r="CGY94" s="4"/>
      <c r="CGZ94" s="4"/>
      <c r="CHA94" s="4"/>
      <c r="CHB94" s="4"/>
      <c r="CHC94" s="4"/>
      <c r="CHD94" s="4"/>
      <c r="CHE94" s="4"/>
      <c r="CHF94" s="4"/>
      <c r="CHG94" s="4"/>
      <c r="CHH94" s="4"/>
      <c r="CHI94" s="4"/>
      <c r="CHJ94" s="4"/>
      <c r="CHK94" s="4"/>
      <c r="CHL94" s="4"/>
      <c r="CHM94" s="4"/>
      <c r="CHN94" s="4"/>
      <c r="CHO94" s="4"/>
      <c r="CHP94" s="4"/>
      <c r="CHQ94" s="4"/>
      <c r="CHR94" s="4"/>
      <c r="CHS94" s="4"/>
      <c r="CHT94" s="4"/>
      <c r="CHU94" s="4"/>
      <c r="CHV94" s="4"/>
      <c r="CHW94" s="4"/>
      <c r="CHX94" s="4"/>
      <c r="CHY94" s="4"/>
      <c r="CHZ94" s="4"/>
      <c r="CIA94" s="4"/>
      <c r="CIB94" s="4"/>
      <c r="CIC94" s="4"/>
      <c r="CID94" s="4"/>
      <c r="CIE94" s="4"/>
      <c r="CIF94" s="4"/>
      <c r="CIG94" s="4"/>
      <c r="CIH94" s="4"/>
      <c r="CII94" s="4"/>
      <c r="CIJ94" s="4"/>
      <c r="CIK94" s="4"/>
      <c r="CIL94" s="4"/>
      <c r="CIM94" s="4"/>
      <c r="CIN94" s="4"/>
      <c r="CIO94" s="4"/>
      <c r="CIP94" s="4"/>
      <c r="CIQ94" s="4"/>
      <c r="CIR94" s="4"/>
      <c r="CIS94" s="4"/>
      <c r="CIT94" s="4"/>
      <c r="CIU94" s="4"/>
      <c r="CIV94" s="4"/>
      <c r="CIW94" s="4"/>
      <c r="CIX94" s="4"/>
      <c r="CIY94" s="4"/>
      <c r="CIZ94" s="4"/>
      <c r="CJA94" s="4"/>
      <c r="CJB94" s="4"/>
      <c r="CJC94" s="4"/>
      <c r="CJD94" s="4"/>
      <c r="CJE94" s="4"/>
      <c r="CJF94" s="4"/>
      <c r="CJG94" s="4"/>
      <c r="CJH94" s="4"/>
      <c r="CJI94" s="4"/>
      <c r="CJJ94" s="4"/>
      <c r="CJK94" s="4"/>
      <c r="CJL94" s="4"/>
      <c r="CJM94" s="4"/>
      <c r="CJN94" s="4"/>
      <c r="CJO94" s="4"/>
      <c r="CJP94" s="4"/>
      <c r="CJQ94" s="4"/>
      <c r="CJR94" s="4"/>
      <c r="CJS94" s="4"/>
      <c r="CJT94" s="4"/>
      <c r="CJU94" s="4"/>
      <c r="CJV94" s="4"/>
      <c r="CJW94" s="4"/>
      <c r="CJX94" s="4"/>
      <c r="CJY94" s="4"/>
      <c r="CJZ94" s="4"/>
      <c r="CKA94" s="4"/>
      <c r="CKB94" s="4"/>
      <c r="CKC94" s="4"/>
      <c r="CKD94" s="4"/>
      <c r="CKE94" s="4"/>
      <c r="CKF94" s="4"/>
      <c r="CKG94" s="4"/>
      <c r="CKH94" s="4"/>
      <c r="CKI94" s="4"/>
      <c r="CKJ94" s="4"/>
      <c r="CKK94" s="4"/>
      <c r="CKL94" s="4"/>
      <c r="CKM94" s="4"/>
      <c r="CKN94" s="4"/>
      <c r="CKO94" s="4"/>
      <c r="CKP94" s="4"/>
      <c r="CKQ94" s="4"/>
      <c r="CKR94" s="4"/>
      <c r="CKS94" s="4"/>
      <c r="CKT94" s="4"/>
      <c r="CKU94" s="4"/>
      <c r="CKV94" s="4"/>
      <c r="CKW94" s="4"/>
      <c r="CKX94" s="4"/>
      <c r="CKY94" s="4"/>
      <c r="CKZ94" s="4"/>
      <c r="CLA94" s="4"/>
      <c r="CLB94" s="4"/>
      <c r="CLC94" s="4"/>
      <c r="CLD94" s="4"/>
      <c r="CLE94" s="4"/>
      <c r="CLF94" s="4"/>
      <c r="CLG94" s="4"/>
      <c r="CLH94" s="4"/>
      <c r="CLI94" s="4"/>
      <c r="CLJ94" s="4"/>
      <c r="CLK94" s="4"/>
      <c r="CLL94" s="4"/>
      <c r="CLM94" s="4"/>
      <c r="CLN94" s="4"/>
      <c r="CLO94" s="4"/>
      <c r="CLP94" s="4"/>
      <c r="CLQ94" s="4"/>
      <c r="CLR94" s="4"/>
      <c r="CLS94" s="4"/>
      <c r="CLT94" s="4"/>
      <c r="CLU94" s="4"/>
      <c r="CLV94" s="4"/>
      <c r="CLW94" s="4"/>
      <c r="CLX94" s="4"/>
      <c r="CLY94" s="4"/>
      <c r="CLZ94" s="4"/>
      <c r="CMA94" s="4"/>
      <c r="CMB94" s="4"/>
      <c r="CMC94" s="4"/>
      <c r="CMD94" s="4"/>
      <c r="CME94" s="4"/>
      <c r="CMF94" s="4"/>
      <c r="CMG94" s="4"/>
      <c r="CMH94" s="4"/>
      <c r="CMI94" s="4"/>
      <c r="CMJ94" s="4"/>
      <c r="CMK94" s="4"/>
      <c r="CML94" s="4"/>
      <c r="CMM94" s="4"/>
      <c r="CMN94" s="4"/>
      <c r="CMO94" s="4"/>
      <c r="CMP94" s="4"/>
      <c r="CMQ94" s="4"/>
      <c r="CMR94" s="4"/>
      <c r="CMS94" s="4"/>
      <c r="CMT94" s="4"/>
      <c r="CMU94" s="4"/>
      <c r="CMV94" s="4"/>
      <c r="CMW94" s="4"/>
      <c r="CMX94" s="4"/>
      <c r="CMY94" s="4"/>
      <c r="CMZ94" s="4"/>
      <c r="CNA94" s="4"/>
      <c r="CNB94" s="4"/>
      <c r="CNC94" s="4"/>
      <c r="CND94" s="4"/>
      <c r="CNE94" s="4"/>
      <c r="CNF94" s="4"/>
      <c r="CNG94" s="4"/>
      <c r="CNH94" s="4"/>
      <c r="CNI94" s="4"/>
      <c r="CNJ94" s="4"/>
      <c r="CNK94" s="4"/>
      <c r="CNL94" s="4"/>
      <c r="CNM94" s="4"/>
      <c r="CNN94" s="4"/>
      <c r="CNO94" s="4"/>
      <c r="CNP94" s="4"/>
      <c r="CNQ94" s="4"/>
      <c r="CNR94" s="4"/>
      <c r="CNS94" s="4"/>
      <c r="CNT94" s="4"/>
      <c r="CNU94" s="4"/>
      <c r="CNV94" s="4"/>
      <c r="CNW94" s="4"/>
      <c r="CNX94" s="4"/>
      <c r="CNY94" s="4"/>
      <c r="CNZ94" s="4"/>
      <c r="COA94" s="4"/>
      <c r="COB94" s="4"/>
      <c r="COC94" s="4"/>
      <c r="COD94" s="4"/>
      <c r="COE94" s="4"/>
      <c r="COF94" s="4"/>
      <c r="COG94" s="4"/>
      <c r="COH94" s="4"/>
      <c r="COI94" s="4"/>
      <c r="COJ94" s="4"/>
      <c r="COK94" s="4"/>
      <c r="COL94" s="4"/>
      <c r="COM94" s="4"/>
      <c r="CON94" s="4"/>
      <c r="COO94" s="4"/>
      <c r="COP94" s="4"/>
      <c r="COQ94" s="4"/>
      <c r="COR94" s="4"/>
      <c r="COS94" s="4"/>
      <c r="COT94" s="4"/>
      <c r="COU94" s="4"/>
      <c r="COV94" s="4"/>
      <c r="COW94" s="4"/>
      <c r="COX94" s="4"/>
      <c r="COY94" s="4"/>
      <c r="COZ94" s="4"/>
      <c r="CPA94" s="4"/>
      <c r="CPB94" s="4"/>
      <c r="CPC94" s="4"/>
      <c r="CPD94" s="4"/>
      <c r="CPE94" s="4"/>
      <c r="CPF94" s="4"/>
      <c r="CPG94" s="4"/>
      <c r="CPH94" s="4"/>
      <c r="CPI94" s="4"/>
      <c r="CPJ94" s="4"/>
      <c r="CPK94" s="4"/>
      <c r="CPL94" s="4"/>
      <c r="CPM94" s="4"/>
      <c r="CPN94" s="4"/>
      <c r="CPO94" s="4"/>
      <c r="CPP94" s="4"/>
      <c r="CPQ94" s="4"/>
      <c r="CPR94" s="4"/>
      <c r="CPS94" s="4"/>
      <c r="CPT94" s="4"/>
      <c r="CPU94" s="4"/>
      <c r="CPV94" s="4"/>
      <c r="CPW94" s="4"/>
      <c r="CPX94" s="4"/>
      <c r="CPY94" s="4"/>
      <c r="CPZ94" s="4"/>
      <c r="CQA94" s="4"/>
      <c r="CQB94" s="4"/>
      <c r="CQC94" s="4"/>
      <c r="CQD94" s="4"/>
      <c r="CQE94" s="4"/>
      <c r="CQF94" s="4"/>
      <c r="CQG94" s="4"/>
      <c r="CQH94" s="4"/>
      <c r="CQI94" s="4"/>
      <c r="CQJ94" s="4"/>
      <c r="CQK94" s="4"/>
      <c r="CQL94" s="4"/>
      <c r="CQM94" s="4"/>
      <c r="CQN94" s="4"/>
      <c r="CQO94" s="4"/>
      <c r="CQP94" s="4"/>
      <c r="CQQ94" s="4"/>
      <c r="CQR94" s="4"/>
      <c r="CQS94" s="4"/>
      <c r="CQT94" s="4"/>
      <c r="CQU94" s="4"/>
      <c r="CQV94" s="4"/>
      <c r="CQW94" s="4"/>
      <c r="CQX94" s="4"/>
      <c r="CQY94" s="4"/>
      <c r="CQZ94" s="4"/>
      <c r="CRA94" s="4"/>
      <c r="CRB94" s="4"/>
      <c r="CRC94" s="4"/>
      <c r="CRD94" s="4"/>
      <c r="CRE94" s="4"/>
      <c r="CRF94" s="4"/>
      <c r="CRG94" s="4"/>
      <c r="CRH94" s="4"/>
      <c r="CRI94" s="4"/>
      <c r="CRJ94" s="4"/>
      <c r="CRK94" s="4"/>
      <c r="CRL94" s="4"/>
      <c r="CRM94" s="4"/>
      <c r="CRN94" s="4"/>
      <c r="CRO94" s="4"/>
      <c r="CRP94" s="4"/>
      <c r="CRQ94" s="4"/>
      <c r="CRR94" s="4"/>
      <c r="CRS94" s="4"/>
      <c r="CRT94" s="4"/>
      <c r="CRU94" s="4"/>
      <c r="CRV94" s="4"/>
      <c r="CRW94" s="4"/>
      <c r="CRX94" s="4"/>
      <c r="CRY94" s="4"/>
      <c r="CRZ94" s="4"/>
      <c r="CSA94" s="4"/>
      <c r="CSB94" s="4"/>
      <c r="CSC94" s="4"/>
      <c r="CSD94" s="4"/>
      <c r="CSE94" s="4"/>
      <c r="CSF94" s="4"/>
      <c r="CSG94" s="4"/>
      <c r="CSH94" s="4"/>
      <c r="CSI94" s="4"/>
      <c r="CSJ94" s="4"/>
      <c r="CSK94" s="4"/>
      <c r="CSL94" s="4"/>
      <c r="CSM94" s="4"/>
      <c r="CSN94" s="4"/>
      <c r="CSO94" s="4"/>
      <c r="CSP94" s="4"/>
      <c r="CSQ94" s="4"/>
      <c r="CSR94" s="4"/>
      <c r="CSS94" s="4"/>
      <c r="CST94" s="4"/>
      <c r="CSU94" s="4"/>
      <c r="CSV94" s="4"/>
      <c r="CSW94" s="4"/>
      <c r="CSX94" s="4"/>
      <c r="CSY94" s="4"/>
      <c r="CSZ94" s="4"/>
      <c r="CTA94" s="4"/>
      <c r="CTB94" s="4"/>
      <c r="CTC94" s="4"/>
      <c r="CTD94" s="4"/>
      <c r="CTE94" s="4"/>
      <c r="CTF94" s="4"/>
      <c r="CTG94" s="4"/>
      <c r="CTH94" s="4"/>
      <c r="CTI94" s="4"/>
      <c r="CTJ94" s="4"/>
      <c r="CTK94" s="4"/>
      <c r="CTL94" s="4"/>
      <c r="CTM94" s="4"/>
      <c r="CTN94" s="4"/>
      <c r="CTO94" s="4"/>
      <c r="CTP94" s="4"/>
      <c r="CTQ94" s="4"/>
      <c r="CTR94" s="4"/>
      <c r="CTS94" s="4"/>
      <c r="CTT94" s="4"/>
      <c r="CTU94" s="4"/>
      <c r="CTV94" s="4"/>
      <c r="CTW94" s="4"/>
      <c r="CTX94" s="4"/>
      <c r="CTY94" s="4"/>
      <c r="CTZ94" s="4"/>
      <c r="CUA94" s="4"/>
      <c r="CUB94" s="4"/>
      <c r="CUC94" s="4"/>
      <c r="CUD94" s="4"/>
      <c r="CUE94" s="4"/>
      <c r="CUF94" s="4"/>
      <c r="CUG94" s="4"/>
      <c r="CUH94" s="4"/>
      <c r="CUI94" s="4"/>
      <c r="CUJ94" s="4"/>
      <c r="CUK94" s="4"/>
      <c r="CUL94" s="4"/>
      <c r="CUM94" s="4"/>
      <c r="CUN94" s="4"/>
      <c r="CUO94" s="4"/>
      <c r="CUP94" s="4"/>
      <c r="CUQ94" s="4"/>
      <c r="CUR94" s="4"/>
      <c r="CUS94" s="4"/>
      <c r="CUT94" s="4"/>
      <c r="CUU94" s="4"/>
      <c r="CUV94" s="4"/>
      <c r="CUW94" s="4"/>
      <c r="CUX94" s="4"/>
      <c r="CUY94" s="4"/>
      <c r="CUZ94" s="4"/>
      <c r="CVA94" s="4"/>
      <c r="CVB94" s="4"/>
      <c r="CVC94" s="4"/>
      <c r="CVD94" s="4"/>
      <c r="CVE94" s="4"/>
      <c r="CVF94" s="4"/>
      <c r="CVG94" s="4"/>
      <c r="CVH94" s="4"/>
      <c r="CVI94" s="4"/>
      <c r="CVJ94" s="4"/>
      <c r="CVK94" s="4"/>
      <c r="CVL94" s="4"/>
      <c r="CVM94" s="4"/>
      <c r="CVN94" s="4"/>
      <c r="CVO94" s="4"/>
      <c r="CVP94" s="4"/>
      <c r="CVQ94" s="4"/>
      <c r="CVR94" s="4"/>
      <c r="CVS94" s="4"/>
      <c r="CVT94" s="4"/>
      <c r="CVU94" s="4"/>
      <c r="CVV94" s="4"/>
      <c r="CVW94" s="4"/>
      <c r="CVX94" s="4"/>
      <c r="CVY94" s="4"/>
      <c r="CVZ94" s="4"/>
      <c r="CWA94" s="4"/>
      <c r="CWB94" s="4"/>
      <c r="CWC94" s="4"/>
      <c r="CWD94" s="4"/>
      <c r="CWE94" s="4"/>
      <c r="CWF94" s="4"/>
      <c r="CWG94" s="4"/>
      <c r="CWH94" s="4"/>
      <c r="CWI94" s="4"/>
      <c r="CWJ94" s="4"/>
      <c r="CWK94" s="4"/>
      <c r="CWL94" s="4"/>
      <c r="CWM94" s="4"/>
      <c r="CWN94" s="4"/>
      <c r="CWO94" s="4"/>
      <c r="CWP94" s="4"/>
      <c r="CWQ94" s="4"/>
      <c r="CWR94" s="4"/>
      <c r="CWS94" s="4"/>
      <c r="CWT94" s="4"/>
      <c r="CWU94" s="4"/>
      <c r="CWV94" s="4"/>
      <c r="CWW94" s="4"/>
      <c r="CWX94" s="4"/>
      <c r="CWY94" s="4"/>
      <c r="CWZ94" s="4"/>
      <c r="CXA94" s="4"/>
      <c r="CXB94" s="4"/>
      <c r="CXC94" s="4"/>
      <c r="CXD94" s="4"/>
      <c r="CXE94" s="4"/>
      <c r="CXF94" s="4"/>
      <c r="CXG94" s="4"/>
      <c r="CXH94" s="4"/>
      <c r="CXI94" s="4"/>
      <c r="CXJ94" s="4"/>
      <c r="CXK94" s="4"/>
      <c r="CXL94" s="4"/>
      <c r="CXM94" s="4"/>
      <c r="CXN94" s="4"/>
      <c r="CXO94" s="4"/>
      <c r="CXP94" s="4"/>
      <c r="CXQ94" s="4"/>
      <c r="CXR94" s="4"/>
      <c r="CXS94" s="4"/>
      <c r="CXT94" s="4"/>
      <c r="CXU94" s="4"/>
      <c r="CXV94" s="4"/>
      <c r="CXW94" s="4"/>
      <c r="CXX94" s="4"/>
      <c r="CXY94" s="4"/>
      <c r="CXZ94" s="4"/>
      <c r="CYA94" s="4"/>
      <c r="CYB94" s="4"/>
      <c r="CYC94" s="4"/>
      <c r="CYD94" s="4"/>
      <c r="CYE94" s="4"/>
      <c r="CYF94" s="4"/>
      <c r="CYG94" s="4"/>
      <c r="CYH94" s="4"/>
      <c r="CYI94" s="4"/>
      <c r="CYJ94" s="4"/>
      <c r="CYK94" s="4"/>
      <c r="CYL94" s="4"/>
      <c r="CYM94" s="4"/>
      <c r="CYN94" s="4"/>
      <c r="CYO94" s="4"/>
      <c r="CYP94" s="4"/>
      <c r="CYQ94" s="4"/>
      <c r="CYR94" s="4"/>
      <c r="CYS94" s="4"/>
      <c r="CYT94" s="4"/>
      <c r="CYU94" s="4"/>
      <c r="CYV94" s="4"/>
      <c r="CYW94" s="4"/>
      <c r="CYX94" s="4"/>
      <c r="CYY94" s="4"/>
      <c r="CYZ94" s="4"/>
      <c r="CZA94" s="4"/>
      <c r="CZB94" s="4"/>
      <c r="CZC94" s="4"/>
      <c r="CZD94" s="4"/>
      <c r="CZE94" s="4"/>
      <c r="CZF94" s="4"/>
      <c r="CZG94" s="4"/>
      <c r="CZH94" s="4"/>
      <c r="CZI94" s="4"/>
      <c r="CZJ94" s="4"/>
      <c r="CZK94" s="4"/>
      <c r="CZL94" s="4"/>
      <c r="CZM94" s="4"/>
      <c r="CZN94" s="4"/>
      <c r="CZO94" s="4"/>
      <c r="CZP94" s="4"/>
      <c r="CZQ94" s="4"/>
      <c r="CZR94" s="4"/>
      <c r="CZS94" s="4"/>
      <c r="CZT94" s="4"/>
      <c r="CZU94" s="4"/>
      <c r="CZV94" s="4"/>
      <c r="CZW94" s="4"/>
      <c r="CZX94" s="4"/>
      <c r="CZY94" s="4"/>
      <c r="CZZ94" s="4"/>
      <c r="DAA94" s="4"/>
      <c r="DAB94" s="4"/>
      <c r="DAC94" s="4"/>
      <c r="DAD94" s="4"/>
      <c r="DAE94" s="4"/>
      <c r="DAF94" s="4"/>
      <c r="DAG94" s="4"/>
      <c r="DAH94" s="4"/>
      <c r="DAI94" s="4"/>
      <c r="DAJ94" s="4"/>
      <c r="DAK94" s="4"/>
      <c r="DAL94" s="4"/>
      <c r="DAM94" s="4"/>
      <c r="DAN94" s="4"/>
      <c r="DAO94" s="4"/>
      <c r="DAP94" s="4"/>
      <c r="DAQ94" s="4"/>
      <c r="DAR94" s="4"/>
      <c r="DAS94" s="4"/>
      <c r="DAT94" s="4"/>
      <c r="DAU94" s="4"/>
      <c r="DAV94" s="4"/>
      <c r="DAW94" s="4"/>
      <c r="DAX94" s="4"/>
      <c r="DAY94" s="4"/>
      <c r="DAZ94" s="4"/>
      <c r="DBA94" s="4"/>
      <c r="DBB94" s="4"/>
      <c r="DBC94" s="4"/>
      <c r="DBD94" s="4"/>
      <c r="DBE94" s="4"/>
      <c r="DBF94" s="4"/>
      <c r="DBG94" s="4"/>
      <c r="DBH94" s="4"/>
      <c r="DBI94" s="4"/>
      <c r="DBJ94" s="4"/>
      <c r="DBK94" s="4"/>
      <c r="DBL94" s="4"/>
      <c r="DBM94" s="4"/>
      <c r="DBN94" s="4"/>
      <c r="DBO94" s="4"/>
      <c r="DBP94" s="4"/>
      <c r="DBQ94" s="4"/>
      <c r="DBR94" s="4"/>
      <c r="DBS94" s="4"/>
      <c r="DBT94" s="4"/>
      <c r="DBU94" s="4"/>
      <c r="DBV94" s="4"/>
      <c r="DBW94" s="4"/>
      <c r="DBX94" s="4"/>
      <c r="DBY94" s="4"/>
      <c r="DBZ94" s="4"/>
      <c r="DCA94" s="4"/>
      <c r="DCB94" s="4"/>
      <c r="DCC94" s="4"/>
      <c r="DCD94" s="4"/>
      <c r="DCE94" s="4"/>
      <c r="DCF94" s="4"/>
      <c r="DCG94" s="4"/>
      <c r="DCH94" s="4"/>
      <c r="DCI94" s="4"/>
      <c r="DCJ94" s="4"/>
      <c r="DCK94" s="4"/>
      <c r="DCL94" s="4"/>
      <c r="DCM94" s="4"/>
      <c r="DCN94" s="4"/>
      <c r="DCO94" s="4"/>
      <c r="DCP94" s="4"/>
      <c r="DCQ94" s="4"/>
      <c r="DCR94" s="4"/>
      <c r="DCS94" s="4"/>
      <c r="DCT94" s="4"/>
      <c r="DCU94" s="4"/>
      <c r="DCV94" s="4"/>
      <c r="DCW94" s="4"/>
      <c r="DCX94" s="4"/>
      <c r="DCY94" s="4"/>
      <c r="DCZ94" s="4"/>
      <c r="DDA94" s="4"/>
      <c r="DDB94" s="4"/>
      <c r="DDC94" s="4"/>
      <c r="DDD94" s="4"/>
      <c r="DDE94" s="4"/>
      <c r="DDF94" s="4"/>
      <c r="DDG94" s="4"/>
      <c r="DDH94" s="4"/>
      <c r="DDI94" s="4"/>
      <c r="DDJ94" s="4"/>
      <c r="DDK94" s="4"/>
      <c r="DDL94" s="4"/>
      <c r="DDM94" s="4"/>
      <c r="DDN94" s="4"/>
      <c r="DDO94" s="4"/>
      <c r="DDP94" s="4"/>
      <c r="DDQ94" s="4"/>
      <c r="DDR94" s="4"/>
      <c r="DDS94" s="4"/>
      <c r="DDT94" s="4"/>
      <c r="DDU94" s="4"/>
      <c r="DDV94" s="4"/>
      <c r="DDW94" s="4"/>
      <c r="DDX94" s="4"/>
      <c r="DDY94" s="4"/>
      <c r="DDZ94" s="4"/>
      <c r="DEA94" s="4"/>
      <c r="DEB94" s="4"/>
      <c r="DEC94" s="4"/>
      <c r="DED94" s="4"/>
      <c r="DEE94" s="4"/>
      <c r="DEF94" s="4"/>
      <c r="DEG94" s="4"/>
      <c r="DEH94" s="4"/>
      <c r="DEI94" s="4"/>
      <c r="DEJ94" s="4"/>
      <c r="DEK94" s="4"/>
      <c r="DEL94" s="4"/>
      <c r="DEM94" s="4"/>
      <c r="DEN94" s="4"/>
      <c r="DEO94" s="4"/>
      <c r="DEP94" s="4"/>
      <c r="DEQ94" s="4"/>
      <c r="DER94" s="4"/>
      <c r="DES94" s="4"/>
      <c r="DET94" s="4"/>
      <c r="DEU94" s="4"/>
      <c r="DEV94" s="4"/>
      <c r="DEW94" s="4"/>
      <c r="DEX94" s="4"/>
      <c r="DEY94" s="4"/>
      <c r="DEZ94" s="4"/>
      <c r="DFA94" s="4"/>
      <c r="DFB94" s="4"/>
      <c r="DFC94" s="4"/>
      <c r="DFD94" s="4"/>
      <c r="DFE94" s="4"/>
      <c r="DFF94" s="4"/>
      <c r="DFG94" s="4"/>
      <c r="DFH94" s="4"/>
      <c r="DFI94" s="4"/>
      <c r="DFJ94" s="4"/>
      <c r="DFK94" s="4"/>
      <c r="DFL94" s="4"/>
      <c r="DFM94" s="4"/>
      <c r="DFN94" s="4"/>
      <c r="DFO94" s="4"/>
      <c r="DFP94" s="4"/>
      <c r="DFQ94" s="4"/>
      <c r="DFR94" s="4"/>
      <c r="DFS94" s="4"/>
      <c r="DFT94" s="4"/>
      <c r="DFU94" s="4"/>
      <c r="DFV94" s="4"/>
      <c r="DFW94" s="4"/>
      <c r="DFX94" s="4"/>
      <c r="DFY94" s="4"/>
      <c r="DFZ94" s="4"/>
      <c r="DGA94" s="4"/>
      <c r="DGB94" s="4"/>
      <c r="DGC94" s="4"/>
      <c r="DGD94" s="4"/>
      <c r="DGE94" s="4"/>
      <c r="DGF94" s="4"/>
      <c r="DGG94" s="4"/>
      <c r="DGH94" s="4"/>
      <c r="DGI94" s="4"/>
      <c r="DGJ94" s="4"/>
      <c r="DGK94" s="4"/>
      <c r="DGL94" s="4"/>
      <c r="DGM94" s="4"/>
      <c r="DGN94" s="4"/>
      <c r="DGO94" s="4"/>
      <c r="DGP94" s="4"/>
      <c r="DGQ94" s="4"/>
      <c r="DGR94" s="4"/>
      <c r="DGS94" s="4"/>
      <c r="DGT94" s="4"/>
      <c r="DGU94" s="4"/>
      <c r="DGV94" s="4"/>
      <c r="DGW94" s="4"/>
      <c r="DGX94" s="4"/>
      <c r="DGY94" s="4"/>
      <c r="DGZ94" s="4"/>
      <c r="DHA94" s="4"/>
      <c r="DHB94" s="4"/>
      <c r="DHC94" s="4"/>
      <c r="DHD94" s="4"/>
      <c r="DHE94" s="4"/>
      <c r="DHF94" s="4"/>
      <c r="DHG94" s="4"/>
      <c r="DHH94" s="4"/>
      <c r="DHI94" s="4"/>
      <c r="DHJ94" s="4"/>
      <c r="DHK94" s="4"/>
      <c r="DHL94" s="4"/>
      <c r="DHM94" s="4"/>
      <c r="DHN94" s="4"/>
      <c r="DHO94" s="4"/>
      <c r="DHP94" s="4"/>
      <c r="DHQ94" s="4"/>
      <c r="DHR94" s="4"/>
      <c r="DHS94" s="4"/>
      <c r="DHT94" s="4"/>
      <c r="DHU94" s="4"/>
      <c r="DHV94" s="4"/>
      <c r="DHW94" s="4"/>
      <c r="DHX94" s="4"/>
      <c r="DHY94" s="4"/>
      <c r="DHZ94" s="4"/>
      <c r="DIA94" s="4"/>
      <c r="DIB94" s="4"/>
      <c r="DIC94" s="4"/>
      <c r="DID94" s="4"/>
      <c r="DIE94" s="4"/>
      <c r="DIF94" s="4"/>
      <c r="DIG94" s="4"/>
      <c r="DIH94" s="4"/>
      <c r="DII94" s="4"/>
      <c r="DIJ94" s="4"/>
      <c r="DIK94" s="4"/>
      <c r="DIL94" s="4"/>
      <c r="DIM94" s="4"/>
      <c r="DIN94" s="4"/>
      <c r="DIO94" s="4"/>
      <c r="DIP94" s="4"/>
      <c r="DIQ94" s="4"/>
      <c r="DIR94" s="4"/>
      <c r="DIS94" s="4"/>
      <c r="DIT94" s="4"/>
      <c r="DIU94" s="4"/>
      <c r="DIV94" s="4"/>
      <c r="DIW94" s="4"/>
      <c r="DIX94" s="4"/>
      <c r="DIY94" s="4"/>
      <c r="DIZ94" s="4"/>
      <c r="DJA94" s="4"/>
      <c r="DJB94" s="4"/>
      <c r="DJC94" s="4"/>
      <c r="DJD94" s="4"/>
      <c r="DJE94" s="4"/>
      <c r="DJF94" s="4"/>
      <c r="DJG94" s="4"/>
      <c r="DJH94" s="4"/>
      <c r="DJI94" s="4"/>
      <c r="DJJ94" s="4"/>
      <c r="DJK94" s="4"/>
      <c r="DJL94" s="4"/>
      <c r="DJM94" s="4"/>
      <c r="DJN94" s="4"/>
      <c r="DJO94" s="4"/>
      <c r="DJP94" s="4"/>
      <c r="DJQ94" s="4"/>
      <c r="DJR94" s="4"/>
      <c r="DJS94" s="4"/>
      <c r="DJT94" s="4"/>
      <c r="DJU94" s="4"/>
      <c r="DJV94" s="4"/>
      <c r="DJW94" s="4"/>
      <c r="DJX94" s="4"/>
      <c r="DJY94" s="4"/>
      <c r="DJZ94" s="4"/>
      <c r="DKA94" s="4"/>
      <c r="DKB94" s="4"/>
      <c r="DKC94" s="4"/>
      <c r="DKD94" s="4"/>
      <c r="DKE94" s="4"/>
      <c r="DKF94" s="4"/>
      <c r="DKG94" s="4"/>
      <c r="DKH94" s="4"/>
      <c r="DKI94" s="4"/>
      <c r="DKJ94" s="4"/>
      <c r="DKK94" s="4"/>
      <c r="DKL94" s="4"/>
      <c r="DKM94" s="4"/>
      <c r="DKN94" s="4"/>
      <c r="DKO94" s="4"/>
      <c r="DKP94" s="4"/>
      <c r="DKQ94" s="4"/>
      <c r="DKR94" s="4"/>
      <c r="DKS94" s="4"/>
      <c r="DKT94" s="4"/>
      <c r="DKU94" s="4"/>
      <c r="DKV94" s="4"/>
      <c r="DKW94" s="4"/>
      <c r="DKX94" s="4"/>
      <c r="DKY94" s="4"/>
      <c r="DKZ94" s="4"/>
      <c r="DLA94" s="4"/>
      <c r="DLB94" s="4"/>
      <c r="DLC94" s="4"/>
      <c r="DLD94" s="4"/>
      <c r="DLE94" s="4"/>
      <c r="DLF94" s="4"/>
      <c r="DLG94" s="4"/>
      <c r="DLH94" s="4"/>
      <c r="DLI94" s="4"/>
      <c r="DLJ94" s="4"/>
      <c r="DLK94" s="4"/>
      <c r="DLL94" s="4"/>
      <c r="DLM94" s="4"/>
      <c r="DLN94" s="4"/>
      <c r="DLO94" s="4"/>
      <c r="DLP94" s="4"/>
      <c r="DLQ94" s="4"/>
      <c r="DLR94" s="4"/>
      <c r="DLS94" s="4"/>
      <c r="DLT94" s="4"/>
      <c r="DLU94" s="4"/>
      <c r="DLV94" s="4"/>
      <c r="DLW94" s="4"/>
      <c r="DLX94" s="4"/>
      <c r="DLY94" s="4"/>
      <c r="DLZ94" s="4"/>
      <c r="DMA94" s="4"/>
      <c r="DMB94" s="4"/>
      <c r="DMC94" s="4"/>
      <c r="DMD94" s="4"/>
      <c r="DME94" s="4"/>
      <c r="DMF94" s="4"/>
      <c r="DMG94" s="4"/>
      <c r="DMH94" s="4"/>
      <c r="DMI94" s="4"/>
      <c r="DMJ94" s="4"/>
      <c r="DMK94" s="4"/>
      <c r="DML94" s="4"/>
      <c r="DMM94" s="4"/>
      <c r="DMN94" s="4"/>
      <c r="DMO94" s="4"/>
      <c r="DMP94" s="4"/>
      <c r="DMQ94" s="4"/>
      <c r="DMR94" s="4"/>
      <c r="DMS94" s="4"/>
      <c r="DMT94" s="4"/>
      <c r="DMU94" s="4"/>
      <c r="DMV94" s="4"/>
      <c r="DMW94" s="4"/>
      <c r="DMX94" s="4"/>
      <c r="DMY94" s="4"/>
      <c r="DMZ94" s="4"/>
      <c r="DNA94" s="4"/>
      <c r="DNB94" s="4"/>
      <c r="DNC94" s="4"/>
      <c r="DND94" s="4"/>
      <c r="DNE94" s="4"/>
      <c r="DNF94" s="4"/>
      <c r="DNG94" s="4"/>
      <c r="DNH94" s="4"/>
      <c r="DNI94" s="4"/>
      <c r="DNJ94" s="4"/>
      <c r="DNK94" s="4"/>
      <c r="DNL94" s="4"/>
      <c r="DNM94" s="4"/>
      <c r="DNN94" s="4"/>
      <c r="DNO94" s="4"/>
      <c r="DNP94" s="4"/>
      <c r="DNQ94" s="4"/>
      <c r="DNR94" s="4"/>
      <c r="DNS94" s="4"/>
      <c r="DNT94" s="4"/>
      <c r="DNU94" s="4"/>
      <c r="DNV94" s="4"/>
      <c r="DNW94" s="4"/>
      <c r="DNX94" s="4"/>
      <c r="DNY94" s="4"/>
      <c r="DNZ94" s="4"/>
      <c r="DOA94" s="4"/>
      <c r="DOB94" s="4"/>
      <c r="DOC94" s="4"/>
      <c r="DOD94" s="4"/>
      <c r="DOE94" s="4"/>
      <c r="DOF94" s="4"/>
      <c r="DOG94" s="4"/>
      <c r="DOH94" s="4"/>
      <c r="DOI94" s="4"/>
      <c r="DOJ94" s="4"/>
      <c r="DOK94" s="4"/>
      <c r="DOL94" s="4"/>
      <c r="DOM94" s="4"/>
      <c r="DON94" s="4"/>
      <c r="DOO94" s="4"/>
      <c r="DOP94" s="4"/>
      <c r="DOQ94" s="4"/>
      <c r="DOR94" s="4"/>
      <c r="DOS94" s="4"/>
      <c r="DOT94" s="4"/>
      <c r="DOU94" s="4"/>
      <c r="DOV94" s="4"/>
      <c r="DOW94" s="4"/>
      <c r="DOX94" s="4"/>
      <c r="DOY94" s="4"/>
      <c r="DOZ94" s="4"/>
      <c r="DPA94" s="4"/>
      <c r="DPB94" s="4"/>
      <c r="DPC94" s="4"/>
      <c r="DPD94" s="4"/>
      <c r="DPE94" s="4"/>
      <c r="DPF94" s="4"/>
      <c r="DPG94" s="4"/>
      <c r="DPH94" s="4"/>
      <c r="DPI94" s="4"/>
      <c r="DPJ94" s="4"/>
      <c r="DPK94" s="4"/>
      <c r="DPL94" s="4"/>
      <c r="DPM94" s="4"/>
      <c r="DPN94" s="4"/>
      <c r="DPO94" s="4"/>
      <c r="DPP94" s="4"/>
      <c r="DPQ94" s="4"/>
      <c r="DPR94" s="4"/>
      <c r="DPS94" s="4"/>
      <c r="DPT94" s="4"/>
      <c r="DPU94" s="4"/>
      <c r="DPV94" s="4"/>
      <c r="DPW94" s="4"/>
      <c r="DPX94" s="4"/>
      <c r="DPY94" s="4"/>
      <c r="DPZ94" s="4"/>
      <c r="DQA94" s="4"/>
      <c r="DQB94" s="4"/>
      <c r="DQC94" s="4"/>
      <c r="DQD94" s="4"/>
      <c r="DQE94" s="4"/>
      <c r="DQF94" s="4"/>
      <c r="DQG94" s="4"/>
      <c r="DQH94" s="4"/>
      <c r="DQI94" s="4"/>
      <c r="DQJ94" s="4"/>
      <c r="DQK94" s="4"/>
      <c r="DQL94" s="4"/>
      <c r="DQM94" s="4"/>
      <c r="DQN94" s="4"/>
      <c r="DQO94" s="4"/>
      <c r="DQP94" s="4"/>
      <c r="DQQ94" s="4"/>
      <c r="DQR94" s="4"/>
      <c r="DQS94" s="4"/>
      <c r="DQT94" s="4"/>
      <c r="DQU94" s="4"/>
      <c r="DQV94" s="4"/>
      <c r="DQW94" s="4"/>
      <c r="DQX94" s="4"/>
      <c r="DQY94" s="4"/>
      <c r="DQZ94" s="4"/>
      <c r="DRA94" s="4"/>
      <c r="DRB94" s="4"/>
      <c r="DRC94" s="4"/>
      <c r="DRD94" s="4"/>
      <c r="DRE94" s="4"/>
      <c r="DRF94" s="4"/>
      <c r="DRG94" s="4"/>
      <c r="DRH94" s="4"/>
      <c r="DRI94" s="4"/>
      <c r="DRJ94" s="4"/>
      <c r="DRK94" s="4"/>
      <c r="DRL94" s="4"/>
      <c r="DRM94" s="4"/>
      <c r="DRN94" s="4"/>
      <c r="DRO94" s="4"/>
      <c r="DRP94" s="4"/>
      <c r="DRQ94" s="4"/>
      <c r="DRR94" s="4"/>
      <c r="DRS94" s="4"/>
      <c r="DRT94" s="4"/>
      <c r="DRU94" s="4"/>
      <c r="DRV94" s="4"/>
      <c r="DRW94" s="4"/>
      <c r="DRX94" s="4"/>
      <c r="DRY94" s="4"/>
      <c r="DRZ94" s="4"/>
      <c r="DSA94" s="4"/>
      <c r="DSB94" s="4"/>
      <c r="DSC94" s="4"/>
      <c r="DSD94" s="4"/>
      <c r="DSE94" s="4"/>
      <c r="DSF94" s="4"/>
      <c r="DSG94" s="4"/>
      <c r="DSH94" s="4"/>
      <c r="DSI94" s="4"/>
      <c r="DSJ94" s="4"/>
      <c r="DSK94" s="4"/>
      <c r="DSL94" s="4"/>
      <c r="DSM94" s="4"/>
      <c r="DSN94" s="4"/>
      <c r="DSO94" s="4"/>
      <c r="DSP94" s="4"/>
      <c r="DSQ94" s="4"/>
      <c r="DSR94" s="4"/>
      <c r="DSS94" s="4"/>
      <c r="DST94" s="4"/>
      <c r="DSU94" s="4"/>
      <c r="DSV94" s="4"/>
      <c r="DSW94" s="4"/>
      <c r="DSX94" s="4"/>
      <c r="DSY94" s="4"/>
      <c r="DSZ94" s="4"/>
      <c r="DTA94" s="4"/>
      <c r="DTB94" s="4"/>
      <c r="DTC94" s="4"/>
      <c r="DTD94" s="4"/>
      <c r="DTE94" s="4"/>
      <c r="DTF94" s="4"/>
      <c r="DTG94" s="4"/>
      <c r="DTH94" s="4"/>
      <c r="DTI94" s="4"/>
      <c r="DTJ94" s="4"/>
      <c r="DTK94" s="4"/>
      <c r="DTL94" s="4"/>
      <c r="DTM94" s="4"/>
      <c r="DTN94" s="4"/>
      <c r="DTO94" s="4"/>
      <c r="DTP94" s="4"/>
      <c r="DTQ94" s="4"/>
      <c r="DTR94" s="4"/>
      <c r="DTS94" s="4"/>
      <c r="DTT94" s="4"/>
      <c r="DTU94" s="4"/>
      <c r="DTV94" s="4"/>
      <c r="DTW94" s="4"/>
      <c r="DTX94" s="4"/>
      <c r="DTY94" s="4"/>
      <c r="DTZ94" s="4"/>
      <c r="DUA94" s="4"/>
      <c r="DUB94" s="4"/>
      <c r="DUC94" s="4"/>
      <c r="DUD94" s="4"/>
      <c r="DUE94" s="4"/>
      <c r="DUF94" s="4"/>
      <c r="DUG94" s="4"/>
      <c r="DUH94" s="4"/>
      <c r="DUI94" s="4"/>
      <c r="DUJ94" s="4"/>
      <c r="DUK94" s="4"/>
      <c r="DUL94" s="4"/>
      <c r="DUM94" s="4"/>
      <c r="DUN94" s="4"/>
      <c r="DUO94" s="4"/>
      <c r="DUP94" s="4"/>
      <c r="DUQ94" s="4"/>
      <c r="DUR94" s="4"/>
      <c r="DUS94" s="4"/>
      <c r="DUT94" s="4"/>
      <c r="DUU94" s="4"/>
      <c r="DUV94" s="4"/>
      <c r="DUW94" s="4"/>
      <c r="DUX94" s="4"/>
      <c r="DUY94" s="4"/>
      <c r="DUZ94" s="4"/>
      <c r="DVA94" s="4"/>
      <c r="DVB94" s="4"/>
      <c r="DVC94" s="4"/>
      <c r="DVD94" s="4"/>
      <c r="DVE94" s="4"/>
      <c r="DVF94" s="4"/>
      <c r="DVG94" s="4"/>
      <c r="DVH94" s="4"/>
      <c r="DVI94" s="4"/>
      <c r="DVJ94" s="4"/>
      <c r="DVK94" s="4"/>
      <c r="DVL94" s="4"/>
      <c r="DVM94" s="4"/>
      <c r="DVN94" s="4"/>
      <c r="DVO94" s="4"/>
      <c r="DVP94" s="4"/>
      <c r="DVQ94" s="4"/>
      <c r="DVR94" s="4"/>
      <c r="DVS94" s="4"/>
      <c r="DVT94" s="4"/>
      <c r="DVU94" s="4"/>
      <c r="DVV94" s="4"/>
      <c r="DVW94" s="4"/>
      <c r="DVX94" s="4"/>
      <c r="DVY94" s="4"/>
      <c r="DVZ94" s="4"/>
      <c r="DWA94" s="4"/>
      <c r="DWB94" s="4"/>
      <c r="DWC94" s="4"/>
      <c r="DWD94" s="4"/>
      <c r="DWE94" s="4"/>
      <c r="DWF94" s="4"/>
      <c r="DWG94" s="4"/>
      <c r="DWH94" s="4"/>
      <c r="DWI94" s="4"/>
      <c r="DWJ94" s="4"/>
      <c r="DWK94" s="4"/>
      <c r="DWL94" s="4"/>
      <c r="DWM94" s="4"/>
      <c r="DWN94" s="4"/>
      <c r="DWO94" s="4"/>
      <c r="DWP94" s="4"/>
      <c r="DWQ94" s="4"/>
      <c r="DWR94" s="4"/>
      <c r="DWS94" s="4"/>
      <c r="DWT94" s="4"/>
      <c r="DWU94" s="4"/>
      <c r="DWV94" s="4"/>
      <c r="DWW94" s="4"/>
      <c r="DWX94" s="4"/>
      <c r="DWY94" s="4"/>
      <c r="DWZ94" s="4"/>
      <c r="DXA94" s="4"/>
      <c r="DXB94" s="4"/>
      <c r="DXC94" s="4"/>
      <c r="DXD94" s="4"/>
      <c r="DXE94" s="4"/>
      <c r="DXF94" s="4"/>
      <c r="DXG94" s="4"/>
      <c r="DXH94" s="4"/>
      <c r="DXI94" s="4"/>
      <c r="DXJ94" s="4"/>
      <c r="DXK94" s="4"/>
      <c r="DXL94" s="4"/>
      <c r="DXM94" s="4"/>
      <c r="DXN94" s="4"/>
      <c r="DXO94" s="4"/>
      <c r="DXP94" s="4"/>
      <c r="DXQ94" s="4"/>
      <c r="DXR94" s="4"/>
      <c r="DXS94" s="4"/>
      <c r="DXT94" s="4"/>
      <c r="DXU94" s="4"/>
      <c r="DXV94" s="4"/>
      <c r="DXW94" s="4"/>
      <c r="DXX94" s="4"/>
      <c r="DXY94" s="4"/>
      <c r="DXZ94" s="4"/>
      <c r="DYA94" s="4"/>
      <c r="DYB94" s="4"/>
      <c r="DYC94" s="4"/>
      <c r="DYD94" s="4"/>
      <c r="DYE94" s="4"/>
      <c r="DYF94" s="4"/>
      <c r="DYG94" s="4"/>
      <c r="DYH94" s="4"/>
      <c r="DYI94" s="4"/>
      <c r="DYJ94" s="4"/>
      <c r="DYK94" s="4"/>
      <c r="DYL94" s="4"/>
      <c r="DYM94" s="4"/>
      <c r="DYN94" s="4"/>
      <c r="DYO94" s="4"/>
      <c r="DYP94" s="4"/>
      <c r="DYQ94" s="4"/>
      <c r="DYR94" s="4"/>
      <c r="DYS94" s="4"/>
      <c r="DYT94" s="4"/>
      <c r="DYU94" s="4"/>
      <c r="DYV94" s="4"/>
      <c r="DYW94" s="4"/>
      <c r="DYX94" s="4"/>
      <c r="DYY94" s="4"/>
      <c r="DYZ94" s="4"/>
      <c r="DZA94" s="4"/>
      <c r="DZB94" s="4"/>
      <c r="DZC94" s="4"/>
      <c r="DZD94" s="4"/>
      <c r="DZE94" s="4"/>
      <c r="DZF94" s="4"/>
      <c r="DZG94" s="4"/>
      <c r="DZH94" s="4"/>
      <c r="DZI94" s="4"/>
      <c r="DZJ94" s="4"/>
      <c r="DZK94" s="4"/>
      <c r="DZL94" s="4"/>
      <c r="DZM94" s="4"/>
      <c r="DZN94" s="4"/>
      <c r="DZO94" s="4"/>
      <c r="DZP94" s="4"/>
      <c r="DZQ94" s="4"/>
      <c r="DZR94" s="4"/>
      <c r="DZS94" s="4"/>
      <c r="DZT94" s="4"/>
      <c r="DZU94" s="4"/>
      <c r="DZV94" s="4"/>
      <c r="DZW94" s="4"/>
      <c r="DZX94" s="4"/>
      <c r="DZY94" s="4"/>
      <c r="DZZ94" s="4"/>
      <c r="EAA94" s="4"/>
      <c r="EAB94" s="4"/>
      <c r="EAC94" s="4"/>
      <c r="EAD94" s="4"/>
      <c r="EAE94" s="4"/>
      <c r="EAF94" s="4"/>
      <c r="EAG94" s="4"/>
      <c r="EAH94" s="4"/>
      <c r="EAI94" s="4"/>
      <c r="EAJ94" s="4"/>
      <c r="EAK94" s="4"/>
      <c r="EAL94" s="4"/>
      <c r="EAM94" s="4"/>
      <c r="EAN94" s="4"/>
      <c r="EAO94" s="4"/>
      <c r="EAP94" s="4"/>
      <c r="EAQ94" s="4"/>
      <c r="EAR94" s="4"/>
      <c r="EAS94" s="4"/>
      <c r="EAT94" s="4"/>
      <c r="EAU94" s="4"/>
      <c r="EAV94" s="4"/>
      <c r="EAW94" s="4"/>
      <c r="EAX94" s="4"/>
      <c r="EAY94" s="4"/>
      <c r="EAZ94" s="4"/>
      <c r="EBA94" s="4"/>
      <c r="EBB94" s="4"/>
      <c r="EBC94" s="4"/>
      <c r="EBD94" s="4"/>
      <c r="EBE94" s="4"/>
      <c r="EBF94" s="4"/>
      <c r="EBG94" s="4"/>
      <c r="EBH94" s="4"/>
      <c r="EBI94" s="4"/>
      <c r="EBJ94" s="4"/>
      <c r="EBK94" s="4"/>
      <c r="EBL94" s="4"/>
      <c r="EBM94" s="4"/>
      <c r="EBN94" s="4"/>
      <c r="EBO94" s="4"/>
      <c r="EBP94" s="4"/>
      <c r="EBQ94" s="4"/>
      <c r="EBR94" s="4"/>
      <c r="EBS94" s="4"/>
      <c r="EBT94" s="4"/>
      <c r="EBU94" s="4"/>
      <c r="EBV94" s="4"/>
      <c r="EBW94" s="4"/>
      <c r="EBX94" s="4"/>
      <c r="EBY94" s="4"/>
      <c r="EBZ94" s="4"/>
      <c r="ECA94" s="4"/>
      <c r="ECB94" s="4"/>
      <c r="ECC94" s="4"/>
      <c r="ECD94" s="4"/>
      <c r="ECE94" s="4"/>
      <c r="ECF94" s="4"/>
      <c r="ECG94" s="4"/>
      <c r="ECH94" s="4"/>
      <c r="ECI94" s="4"/>
      <c r="ECJ94" s="4"/>
      <c r="ECK94" s="4"/>
      <c r="ECL94" s="4"/>
      <c r="ECM94" s="4"/>
      <c r="ECN94" s="4"/>
      <c r="ECO94" s="4"/>
      <c r="ECP94" s="4"/>
      <c r="ECQ94" s="4"/>
      <c r="ECR94" s="4"/>
      <c r="ECS94" s="4"/>
      <c r="ECT94" s="4"/>
      <c r="ECU94" s="4"/>
      <c r="ECV94" s="4"/>
      <c r="ECW94" s="4"/>
      <c r="ECX94" s="4"/>
      <c r="ECY94" s="4"/>
      <c r="ECZ94" s="4"/>
      <c r="EDA94" s="4"/>
      <c r="EDB94" s="4"/>
      <c r="EDC94" s="4"/>
      <c r="EDD94" s="4"/>
      <c r="EDE94" s="4"/>
      <c r="EDF94" s="4"/>
      <c r="EDG94" s="4"/>
      <c r="EDH94" s="4"/>
      <c r="EDI94" s="4"/>
      <c r="EDJ94" s="4"/>
      <c r="EDK94" s="4"/>
      <c r="EDL94" s="4"/>
      <c r="EDM94" s="4"/>
      <c r="EDN94" s="4"/>
      <c r="EDO94" s="4"/>
      <c r="EDP94" s="4"/>
      <c r="EDQ94" s="4"/>
      <c r="EDR94" s="4"/>
      <c r="EDS94" s="4"/>
      <c r="EDT94" s="4"/>
      <c r="EDU94" s="4"/>
      <c r="EDV94" s="4"/>
      <c r="EDW94" s="4"/>
      <c r="EDX94" s="4"/>
      <c r="EDY94" s="4"/>
      <c r="EDZ94" s="4"/>
      <c r="EEA94" s="4"/>
      <c r="EEB94" s="4"/>
      <c r="EEC94" s="4"/>
      <c r="EED94" s="4"/>
      <c r="EEE94" s="4"/>
      <c r="EEF94" s="4"/>
      <c r="EEG94" s="4"/>
      <c r="EEH94" s="4"/>
      <c r="EEI94" s="4"/>
      <c r="EEJ94" s="4"/>
      <c r="EEK94" s="4"/>
      <c r="EEL94" s="4"/>
      <c r="EEM94" s="4"/>
      <c r="EEN94" s="4"/>
      <c r="EEO94" s="4"/>
      <c r="EEP94" s="4"/>
      <c r="EEQ94" s="4"/>
      <c r="EER94" s="4"/>
      <c r="EES94" s="4"/>
      <c r="EET94" s="4"/>
      <c r="EEU94" s="4"/>
      <c r="EEV94" s="4"/>
      <c r="EEW94" s="4"/>
      <c r="EEX94" s="4"/>
      <c r="EEY94" s="4"/>
      <c r="EEZ94" s="4"/>
      <c r="EFA94" s="4"/>
      <c r="EFB94" s="4"/>
      <c r="EFC94" s="4"/>
      <c r="EFD94" s="4"/>
      <c r="EFE94" s="4"/>
      <c r="EFF94" s="4"/>
      <c r="EFG94" s="4"/>
      <c r="EFH94" s="4"/>
      <c r="EFI94" s="4"/>
      <c r="EFJ94" s="4"/>
      <c r="EFK94" s="4"/>
      <c r="EFL94" s="4"/>
      <c r="EFM94" s="4"/>
      <c r="EFN94" s="4"/>
      <c r="EFO94" s="4"/>
      <c r="EFP94" s="4"/>
      <c r="EFQ94" s="4"/>
      <c r="EFR94" s="4"/>
      <c r="EFS94" s="4"/>
      <c r="EFT94" s="4"/>
      <c r="EFU94" s="4"/>
      <c r="EFV94" s="4"/>
      <c r="EFW94" s="4"/>
      <c r="EFX94" s="4"/>
      <c r="EFY94" s="4"/>
      <c r="EFZ94" s="4"/>
      <c r="EGA94" s="4"/>
      <c r="EGB94" s="4"/>
      <c r="EGC94" s="4"/>
      <c r="EGD94" s="4"/>
      <c r="EGE94" s="4"/>
      <c r="EGF94" s="4"/>
      <c r="EGG94" s="4"/>
      <c r="EGH94" s="4"/>
      <c r="EGI94" s="4"/>
      <c r="EGJ94" s="4"/>
      <c r="EGK94" s="4"/>
      <c r="EGL94" s="4"/>
      <c r="EGM94" s="4"/>
      <c r="EGN94" s="4"/>
      <c r="EGO94" s="4"/>
      <c r="EGP94" s="4"/>
      <c r="EGQ94" s="4"/>
      <c r="EGR94" s="4"/>
      <c r="EGS94" s="4"/>
      <c r="EGT94" s="4"/>
      <c r="EGU94" s="4"/>
      <c r="EGV94" s="4"/>
      <c r="EGW94" s="4"/>
      <c r="EGX94" s="4"/>
      <c r="EGY94" s="4"/>
      <c r="EGZ94" s="4"/>
      <c r="EHA94" s="4"/>
      <c r="EHB94" s="4"/>
      <c r="EHC94" s="4"/>
      <c r="EHD94" s="4"/>
      <c r="EHE94" s="4"/>
      <c r="EHF94" s="4"/>
      <c r="EHG94" s="4"/>
      <c r="EHH94" s="4"/>
      <c r="EHI94" s="4"/>
      <c r="EHJ94" s="4"/>
      <c r="EHK94" s="4"/>
      <c r="EHL94" s="4"/>
      <c r="EHM94" s="4"/>
      <c r="EHN94" s="4"/>
      <c r="EHO94" s="4"/>
      <c r="EHP94" s="4"/>
      <c r="EHQ94" s="4"/>
      <c r="EHR94" s="4"/>
      <c r="EHS94" s="4"/>
      <c r="EHT94" s="4"/>
      <c r="EHU94" s="4"/>
      <c r="EHV94" s="4"/>
      <c r="EHW94" s="4"/>
      <c r="EHX94" s="4"/>
      <c r="EHY94" s="4"/>
      <c r="EHZ94" s="4"/>
      <c r="EIA94" s="4"/>
      <c r="EIB94" s="4"/>
      <c r="EIC94" s="4"/>
      <c r="EID94" s="4"/>
      <c r="EIE94" s="4"/>
      <c r="EIF94" s="4"/>
      <c r="EIG94" s="4"/>
      <c r="EIH94" s="4"/>
      <c r="EII94" s="4"/>
      <c r="EIJ94" s="4"/>
      <c r="EIK94" s="4"/>
      <c r="EIL94" s="4"/>
      <c r="EIM94" s="4"/>
      <c r="EIN94" s="4"/>
      <c r="EIO94" s="4"/>
      <c r="EIP94" s="4"/>
      <c r="EIQ94" s="4"/>
      <c r="EIR94" s="4"/>
      <c r="EIS94" s="4"/>
      <c r="EIT94" s="4"/>
      <c r="EIU94" s="4"/>
      <c r="EIV94" s="4"/>
      <c r="EIW94" s="4"/>
      <c r="EIX94" s="4"/>
      <c r="EIY94" s="4"/>
      <c r="EIZ94" s="4"/>
      <c r="EJA94" s="4"/>
      <c r="EJB94" s="4"/>
      <c r="EJC94" s="4"/>
      <c r="EJD94" s="4"/>
      <c r="EJE94" s="4"/>
      <c r="EJF94" s="4"/>
      <c r="EJG94" s="4"/>
      <c r="EJH94" s="4"/>
      <c r="EJI94" s="4"/>
      <c r="EJJ94" s="4"/>
      <c r="EJK94" s="4"/>
      <c r="EJL94" s="4"/>
      <c r="EJM94" s="4"/>
      <c r="EJN94" s="4"/>
      <c r="EJO94" s="4"/>
      <c r="EJP94" s="4"/>
      <c r="EJQ94" s="4"/>
      <c r="EJR94" s="4"/>
      <c r="EJS94" s="4"/>
      <c r="EJT94" s="4"/>
      <c r="EJU94" s="4"/>
      <c r="EJV94" s="4"/>
      <c r="EJW94" s="4"/>
      <c r="EJX94" s="4"/>
      <c r="EJY94" s="4"/>
      <c r="EJZ94" s="4"/>
      <c r="EKA94" s="4"/>
      <c r="EKB94" s="4"/>
      <c r="EKC94" s="4"/>
      <c r="EKD94" s="4"/>
      <c r="EKE94" s="4"/>
      <c r="EKF94" s="4"/>
      <c r="EKG94" s="4"/>
      <c r="EKH94" s="4"/>
      <c r="EKI94" s="4"/>
      <c r="EKJ94" s="4"/>
      <c r="EKK94" s="4"/>
      <c r="EKL94" s="4"/>
      <c r="EKM94" s="4"/>
      <c r="EKN94" s="4"/>
      <c r="EKO94" s="4"/>
      <c r="EKP94" s="4"/>
      <c r="EKQ94" s="4"/>
      <c r="EKR94" s="4"/>
      <c r="EKS94" s="4"/>
      <c r="EKT94" s="4"/>
      <c r="EKU94" s="4"/>
      <c r="EKV94" s="4"/>
      <c r="EKW94" s="4"/>
      <c r="EKX94" s="4"/>
      <c r="EKY94" s="4"/>
      <c r="EKZ94" s="4"/>
      <c r="ELA94" s="4"/>
      <c r="ELB94" s="4"/>
      <c r="ELC94" s="4"/>
      <c r="ELD94" s="4"/>
      <c r="ELE94" s="4"/>
      <c r="ELF94" s="4"/>
      <c r="ELG94" s="4"/>
      <c r="ELH94" s="4"/>
      <c r="ELI94" s="4"/>
      <c r="ELJ94" s="4"/>
      <c r="ELK94" s="4"/>
      <c r="ELL94" s="4"/>
      <c r="ELM94" s="4"/>
      <c r="ELN94" s="4"/>
      <c r="ELO94" s="4"/>
      <c r="ELP94" s="4"/>
      <c r="ELQ94" s="4"/>
      <c r="ELR94" s="4"/>
      <c r="ELS94" s="4"/>
      <c r="ELT94" s="4"/>
      <c r="ELU94" s="4"/>
      <c r="ELV94" s="4"/>
      <c r="ELW94" s="4"/>
      <c r="ELX94" s="4"/>
      <c r="ELY94" s="4"/>
      <c r="ELZ94" s="4"/>
      <c r="EMA94" s="4"/>
      <c r="EMB94" s="4"/>
      <c r="EMC94" s="4"/>
      <c r="EMD94" s="4"/>
      <c r="EME94" s="4"/>
      <c r="EMF94" s="4"/>
      <c r="EMG94" s="4"/>
      <c r="EMH94" s="4"/>
      <c r="EMI94" s="4"/>
      <c r="EMJ94" s="4"/>
      <c r="EMK94" s="4"/>
      <c r="EML94" s="4"/>
      <c r="EMM94" s="4"/>
      <c r="EMN94" s="4"/>
      <c r="EMO94" s="4"/>
      <c r="EMP94" s="4"/>
      <c r="EMQ94" s="4"/>
      <c r="EMR94" s="4"/>
      <c r="EMS94" s="4"/>
      <c r="EMT94" s="4"/>
      <c r="EMU94" s="4"/>
      <c r="EMV94" s="4"/>
      <c r="EMW94" s="4"/>
      <c r="EMX94" s="4"/>
      <c r="EMY94" s="4"/>
      <c r="EMZ94" s="4"/>
      <c r="ENA94" s="4"/>
      <c r="ENB94" s="4"/>
      <c r="ENC94" s="4"/>
      <c r="END94" s="4"/>
      <c r="ENE94" s="4"/>
      <c r="ENF94" s="4"/>
      <c r="ENG94" s="4"/>
      <c r="ENH94" s="4"/>
      <c r="ENI94" s="4"/>
      <c r="ENJ94" s="4"/>
      <c r="ENK94" s="4"/>
      <c r="ENL94" s="4"/>
      <c r="ENM94" s="4"/>
      <c r="ENN94" s="4"/>
      <c r="ENO94" s="4"/>
      <c r="ENP94" s="4"/>
      <c r="ENQ94" s="4"/>
      <c r="ENR94" s="4"/>
      <c r="ENS94" s="4"/>
      <c r="ENT94" s="4"/>
      <c r="ENU94" s="4"/>
      <c r="ENV94" s="4"/>
      <c r="ENW94" s="4"/>
      <c r="ENX94" s="4"/>
      <c r="ENY94" s="4"/>
      <c r="ENZ94" s="4"/>
      <c r="EOA94" s="4"/>
      <c r="EOB94" s="4"/>
      <c r="EOC94" s="4"/>
      <c r="EOD94" s="4"/>
      <c r="EOE94" s="4"/>
      <c r="EOF94" s="4"/>
      <c r="EOG94" s="4"/>
      <c r="EOH94" s="4"/>
      <c r="EOI94" s="4"/>
      <c r="EOJ94" s="4"/>
      <c r="EOK94" s="4"/>
      <c r="EOL94" s="4"/>
      <c r="EOM94" s="4"/>
      <c r="EON94" s="4"/>
      <c r="EOO94" s="4"/>
      <c r="EOP94" s="4"/>
      <c r="EOQ94" s="4"/>
      <c r="EOR94" s="4"/>
      <c r="EOS94" s="4"/>
      <c r="EOT94" s="4"/>
      <c r="EOU94" s="4"/>
      <c r="EOV94" s="4"/>
      <c r="EOW94" s="4"/>
      <c r="EOX94" s="4"/>
      <c r="EOY94" s="4"/>
      <c r="EOZ94" s="4"/>
      <c r="EPA94" s="4"/>
      <c r="EPB94" s="4"/>
      <c r="EPC94" s="4"/>
      <c r="EPD94" s="4"/>
      <c r="EPE94" s="4"/>
      <c r="EPF94" s="4"/>
      <c r="EPG94" s="4"/>
      <c r="EPH94" s="4"/>
      <c r="EPI94" s="4"/>
      <c r="EPJ94" s="4"/>
      <c r="EPK94" s="4"/>
      <c r="EPL94" s="4"/>
      <c r="EPM94" s="4"/>
      <c r="EPN94" s="4"/>
      <c r="EPO94" s="4"/>
      <c r="EPP94" s="4"/>
      <c r="EPQ94" s="4"/>
      <c r="EPR94" s="4"/>
      <c r="EPS94" s="4"/>
      <c r="EPT94" s="4"/>
      <c r="EPU94" s="4"/>
      <c r="EPV94" s="4"/>
      <c r="EPW94" s="4"/>
      <c r="EPX94" s="4"/>
      <c r="EPY94" s="4"/>
      <c r="EPZ94" s="4"/>
      <c r="EQA94" s="4"/>
      <c r="EQB94" s="4"/>
      <c r="EQC94" s="4"/>
      <c r="EQD94" s="4"/>
      <c r="EQE94" s="4"/>
      <c r="EQF94" s="4"/>
      <c r="EQG94" s="4"/>
      <c r="EQH94" s="4"/>
      <c r="EQI94" s="4"/>
      <c r="EQJ94" s="4"/>
      <c r="EQK94" s="4"/>
      <c r="EQL94" s="4"/>
      <c r="EQM94" s="4"/>
      <c r="EQN94" s="4"/>
      <c r="EQO94" s="4"/>
      <c r="EQP94" s="4"/>
      <c r="EQQ94" s="4"/>
      <c r="EQR94" s="4"/>
      <c r="EQS94" s="4"/>
      <c r="EQT94" s="4"/>
      <c r="EQU94" s="4"/>
      <c r="EQV94" s="4"/>
      <c r="EQW94" s="4"/>
      <c r="EQX94" s="4"/>
      <c r="EQY94" s="4"/>
      <c r="EQZ94" s="4"/>
      <c r="ERA94" s="4"/>
      <c r="ERB94" s="4"/>
      <c r="ERC94" s="4"/>
      <c r="ERD94" s="4"/>
      <c r="ERE94" s="4"/>
      <c r="ERF94" s="4"/>
      <c r="ERG94" s="4"/>
      <c r="ERH94" s="4"/>
      <c r="ERI94" s="4"/>
      <c r="ERJ94" s="4"/>
      <c r="ERK94" s="4"/>
      <c r="ERL94" s="4"/>
      <c r="ERM94" s="4"/>
      <c r="ERN94" s="4"/>
      <c r="ERO94" s="4"/>
      <c r="ERP94" s="4"/>
      <c r="ERQ94" s="4"/>
      <c r="ERR94" s="4"/>
      <c r="ERS94" s="4"/>
      <c r="ERT94" s="4"/>
      <c r="ERU94" s="4"/>
      <c r="ERV94" s="4"/>
      <c r="ERW94" s="4"/>
      <c r="ERX94" s="4"/>
      <c r="ERY94" s="4"/>
      <c r="ERZ94" s="4"/>
      <c r="ESA94" s="4"/>
      <c r="ESB94" s="4"/>
      <c r="ESC94" s="4"/>
      <c r="ESD94" s="4"/>
      <c r="ESE94" s="4"/>
      <c r="ESF94" s="4"/>
      <c r="ESG94" s="4"/>
      <c r="ESH94" s="4"/>
      <c r="ESI94" s="4"/>
      <c r="ESJ94" s="4"/>
      <c r="ESK94" s="4"/>
      <c r="ESL94" s="4"/>
      <c r="ESM94" s="4"/>
      <c r="ESN94" s="4"/>
      <c r="ESO94" s="4"/>
      <c r="ESP94" s="4"/>
      <c r="ESQ94" s="4"/>
      <c r="ESR94" s="4"/>
      <c r="ESS94" s="4"/>
      <c r="EST94" s="4"/>
      <c r="ESU94" s="4"/>
      <c r="ESV94" s="4"/>
      <c r="ESW94" s="4"/>
      <c r="ESX94" s="4"/>
      <c r="ESY94" s="4"/>
      <c r="ESZ94" s="4"/>
      <c r="ETA94" s="4"/>
      <c r="ETB94" s="4"/>
      <c r="ETC94" s="4"/>
      <c r="ETD94" s="4"/>
      <c r="ETE94" s="4"/>
      <c r="ETF94" s="4"/>
      <c r="ETG94" s="4"/>
      <c r="ETH94" s="4"/>
      <c r="ETI94" s="4"/>
      <c r="ETJ94" s="4"/>
      <c r="ETK94" s="4"/>
      <c r="ETL94" s="4"/>
      <c r="ETM94" s="4"/>
      <c r="ETN94" s="4"/>
      <c r="ETO94" s="4"/>
      <c r="ETP94" s="4"/>
      <c r="ETQ94" s="4"/>
      <c r="ETR94" s="4"/>
      <c r="ETS94" s="4"/>
      <c r="ETT94" s="4"/>
      <c r="ETU94" s="4"/>
      <c r="ETV94" s="4"/>
      <c r="ETW94" s="4"/>
      <c r="ETX94" s="4"/>
      <c r="ETY94" s="4"/>
      <c r="ETZ94" s="4"/>
      <c r="EUA94" s="4"/>
      <c r="EUB94" s="4"/>
      <c r="EUC94" s="4"/>
      <c r="EUD94" s="4"/>
      <c r="EUE94" s="4"/>
      <c r="EUF94" s="4"/>
      <c r="EUG94" s="4"/>
      <c r="EUH94" s="4"/>
      <c r="EUI94" s="4"/>
      <c r="EUJ94" s="4"/>
      <c r="EUK94" s="4"/>
      <c r="EUL94" s="4"/>
      <c r="EUM94" s="4"/>
      <c r="EUN94" s="4"/>
      <c r="EUO94" s="4"/>
      <c r="EUP94" s="4"/>
      <c r="EUQ94" s="4"/>
      <c r="EUR94" s="4"/>
      <c r="EUS94" s="4"/>
      <c r="EUT94" s="4"/>
      <c r="EUU94" s="4"/>
      <c r="EUV94" s="4"/>
      <c r="EUW94" s="4"/>
      <c r="EUX94" s="4"/>
      <c r="EUY94" s="4"/>
      <c r="EUZ94" s="4"/>
      <c r="EVA94" s="4"/>
      <c r="EVB94" s="4"/>
      <c r="EVC94" s="4"/>
      <c r="EVD94" s="4"/>
      <c r="EVE94" s="4"/>
      <c r="EVF94" s="4"/>
      <c r="EVG94" s="4"/>
      <c r="EVH94" s="4"/>
      <c r="EVI94" s="4"/>
      <c r="EVJ94" s="4"/>
      <c r="EVK94" s="4"/>
      <c r="EVL94" s="4"/>
      <c r="EVM94" s="4"/>
      <c r="EVN94" s="4"/>
      <c r="EVO94" s="4"/>
      <c r="EVP94" s="4"/>
      <c r="EVQ94" s="4"/>
      <c r="EVR94" s="4"/>
      <c r="EVS94" s="4"/>
      <c r="EVT94" s="4"/>
      <c r="EVU94" s="4"/>
      <c r="EVV94" s="4"/>
      <c r="EVW94" s="4"/>
      <c r="EVX94" s="4"/>
      <c r="EVY94" s="4"/>
      <c r="EVZ94" s="4"/>
      <c r="EWA94" s="4"/>
      <c r="EWB94" s="4"/>
      <c r="EWC94" s="4"/>
      <c r="EWD94" s="4"/>
      <c r="EWE94" s="4"/>
      <c r="EWF94" s="4"/>
      <c r="EWG94" s="4"/>
      <c r="EWH94" s="4"/>
      <c r="EWI94" s="4"/>
      <c r="EWJ94" s="4"/>
      <c r="EWK94" s="4"/>
      <c r="EWL94" s="4"/>
      <c r="EWM94" s="4"/>
      <c r="EWN94" s="4"/>
      <c r="EWO94" s="4"/>
      <c r="EWP94" s="4"/>
      <c r="EWQ94" s="4"/>
      <c r="EWR94" s="4"/>
      <c r="EWS94" s="4"/>
      <c r="EWT94" s="4"/>
      <c r="EWU94" s="4"/>
      <c r="EWV94" s="4"/>
      <c r="EWW94" s="4"/>
      <c r="EWX94" s="4"/>
      <c r="EWY94" s="4"/>
      <c r="EWZ94" s="4"/>
      <c r="EXA94" s="4"/>
      <c r="EXB94" s="4"/>
      <c r="EXC94" s="4"/>
      <c r="EXD94" s="4"/>
      <c r="EXE94" s="4"/>
      <c r="EXF94" s="4"/>
      <c r="EXG94" s="4"/>
      <c r="EXH94" s="4"/>
      <c r="EXI94" s="4"/>
      <c r="EXJ94" s="4"/>
      <c r="EXK94" s="4"/>
      <c r="EXL94" s="4"/>
      <c r="EXM94" s="4"/>
      <c r="EXN94" s="4"/>
      <c r="EXO94" s="4"/>
      <c r="EXP94" s="4"/>
      <c r="EXQ94" s="4"/>
      <c r="EXR94" s="4"/>
      <c r="EXS94" s="4"/>
      <c r="EXT94" s="4"/>
      <c r="EXU94" s="4"/>
      <c r="EXV94" s="4"/>
      <c r="EXW94" s="4"/>
      <c r="EXX94" s="4"/>
      <c r="EXY94" s="4"/>
      <c r="EXZ94" s="4"/>
      <c r="EYA94" s="4"/>
      <c r="EYB94" s="4"/>
      <c r="EYC94" s="4"/>
      <c r="EYD94" s="4"/>
      <c r="EYE94" s="4"/>
      <c r="EYF94" s="4"/>
      <c r="EYG94" s="4"/>
      <c r="EYH94" s="4"/>
      <c r="EYI94" s="4"/>
      <c r="EYJ94" s="4"/>
      <c r="EYK94" s="4"/>
      <c r="EYL94" s="4"/>
      <c r="EYM94" s="4"/>
      <c r="EYN94" s="4"/>
      <c r="EYO94" s="4"/>
      <c r="EYP94" s="4"/>
      <c r="EYQ94" s="4"/>
      <c r="EYR94" s="4"/>
      <c r="EYS94" s="4"/>
      <c r="EYT94" s="4"/>
      <c r="EYU94" s="4"/>
      <c r="EYV94" s="4"/>
      <c r="EYW94" s="4"/>
      <c r="EYX94" s="4"/>
      <c r="EYY94" s="4"/>
      <c r="EYZ94" s="4"/>
      <c r="EZA94" s="4"/>
      <c r="EZB94" s="4"/>
      <c r="EZC94" s="4"/>
      <c r="EZD94" s="4"/>
      <c r="EZE94" s="4"/>
      <c r="EZF94" s="4"/>
      <c r="EZG94" s="4"/>
      <c r="EZH94" s="4"/>
      <c r="EZI94" s="4"/>
      <c r="EZJ94" s="4"/>
      <c r="EZK94" s="4"/>
      <c r="EZL94" s="4"/>
      <c r="EZM94" s="4"/>
      <c r="EZN94" s="4"/>
      <c r="EZO94" s="4"/>
      <c r="EZP94" s="4"/>
      <c r="EZQ94" s="4"/>
      <c r="EZR94" s="4"/>
      <c r="EZS94" s="4"/>
      <c r="EZT94" s="4"/>
      <c r="EZU94" s="4"/>
      <c r="EZV94" s="4"/>
      <c r="EZW94" s="4"/>
      <c r="EZX94" s="4"/>
      <c r="EZY94" s="4"/>
      <c r="EZZ94" s="4"/>
      <c r="FAA94" s="4"/>
      <c r="FAB94" s="4"/>
      <c r="FAC94" s="4"/>
      <c r="FAD94" s="4"/>
      <c r="FAE94" s="4"/>
      <c r="FAF94" s="4"/>
      <c r="FAG94" s="4"/>
      <c r="FAH94" s="4"/>
      <c r="FAI94" s="4"/>
      <c r="FAJ94" s="4"/>
      <c r="FAK94" s="4"/>
      <c r="FAL94" s="4"/>
      <c r="FAM94" s="4"/>
      <c r="FAN94" s="4"/>
      <c r="FAO94" s="4"/>
      <c r="FAP94" s="4"/>
      <c r="FAQ94" s="4"/>
      <c r="FAR94" s="4"/>
      <c r="FAS94" s="4"/>
      <c r="FAT94" s="4"/>
      <c r="FAU94" s="4"/>
      <c r="FAV94" s="4"/>
      <c r="FAW94" s="4"/>
      <c r="FAX94" s="4"/>
      <c r="FAY94" s="4"/>
      <c r="FAZ94" s="4"/>
      <c r="FBA94" s="4"/>
      <c r="FBB94" s="4"/>
      <c r="FBC94" s="4"/>
      <c r="FBD94" s="4"/>
      <c r="FBE94" s="4"/>
      <c r="FBF94" s="4"/>
      <c r="FBG94" s="4"/>
      <c r="FBH94" s="4"/>
      <c r="FBI94" s="4"/>
      <c r="FBJ94" s="4"/>
      <c r="FBK94" s="4"/>
      <c r="FBL94" s="4"/>
      <c r="FBM94" s="4"/>
      <c r="FBN94" s="4"/>
      <c r="FBO94" s="4"/>
      <c r="FBP94" s="4"/>
      <c r="FBQ94" s="4"/>
      <c r="FBR94" s="4"/>
      <c r="FBS94" s="4"/>
      <c r="FBT94" s="4"/>
      <c r="FBU94" s="4"/>
      <c r="FBV94" s="4"/>
      <c r="FBW94" s="4"/>
      <c r="FBX94" s="4"/>
      <c r="FBY94" s="4"/>
      <c r="FBZ94" s="4"/>
      <c r="FCA94" s="4"/>
      <c r="FCB94" s="4"/>
      <c r="FCC94" s="4"/>
      <c r="FCD94" s="4"/>
      <c r="FCE94" s="4"/>
      <c r="FCF94" s="4"/>
      <c r="FCG94" s="4"/>
      <c r="FCH94" s="4"/>
      <c r="FCI94" s="4"/>
      <c r="FCJ94" s="4"/>
      <c r="FCK94" s="4"/>
      <c r="FCL94" s="4"/>
      <c r="FCM94" s="4"/>
      <c r="FCN94" s="4"/>
      <c r="FCO94" s="4"/>
      <c r="FCP94" s="4"/>
      <c r="FCQ94" s="4"/>
      <c r="FCR94" s="4"/>
      <c r="FCS94" s="4"/>
      <c r="FCT94" s="4"/>
      <c r="FCU94" s="4"/>
      <c r="FCV94" s="4"/>
      <c r="FCW94" s="4"/>
      <c r="FCX94" s="4"/>
      <c r="FCY94" s="4"/>
      <c r="FCZ94" s="4"/>
      <c r="FDA94" s="4"/>
      <c r="FDB94" s="4"/>
      <c r="FDC94" s="4"/>
      <c r="FDD94" s="4"/>
      <c r="FDE94" s="4"/>
      <c r="FDF94" s="4"/>
      <c r="FDG94" s="4"/>
      <c r="FDH94" s="4"/>
      <c r="FDI94" s="4"/>
      <c r="FDJ94" s="4"/>
      <c r="FDK94" s="4"/>
      <c r="FDL94" s="4"/>
      <c r="FDM94" s="4"/>
      <c r="FDN94" s="4"/>
      <c r="FDO94" s="4"/>
      <c r="FDP94" s="4"/>
      <c r="FDQ94" s="4"/>
      <c r="FDR94" s="4"/>
      <c r="FDS94" s="4"/>
      <c r="FDT94" s="4"/>
      <c r="FDU94" s="4"/>
      <c r="FDV94" s="4"/>
      <c r="FDW94" s="4"/>
      <c r="FDX94" s="4"/>
      <c r="FDY94" s="4"/>
      <c r="FDZ94" s="4"/>
      <c r="FEA94" s="4"/>
      <c r="FEB94" s="4"/>
      <c r="FEC94" s="4"/>
      <c r="FED94" s="4"/>
      <c r="FEE94" s="4"/>
      <c r="FEF94" s="4"/>
      <c r="FEG94" s="4"/>
      <c r="FEH94" s="4"/>
      <c r="FEI94" s="4"/>
      <c r="FEJ94" s="4"/>
      <c r="FEK94" s="4"/>
      <c r="FEL94" s="4"/>
      <c r="FEM94" s="4"/>
      <c r="FEN94" s="4"/>
      <c r="FEO94" s="4"/>
      <c r="FEP94" s="4"/>
      <c r="FEQ94" s="4"/>
      <c r="FER94" s="4"/>
      <c r="FES94" s="4"/>
      <c r="FET94" s="4"/>
      <c r="FEU94" s="4"/>
      <c r="FEV94" s="4"/>
      <c r="FEW94" s="4"/>
      <c r="FEX94" s="4"/>
      <c r="FEY94" s="4"/>
      <c r="FEZ94" s="4"/>
      <c r="FFA94" s="4"/>
      <c r="FFB94" s="4"/>
      <c r="FFC94" s="4"/>
      <c r="FFD94" s="4"/>
      <c r="FFE94" s="4"/>
      <c r="FFF94" s="4"/>
      <c r="FFG94" s="4"/>
      <c r="FFH94" s="4"/>
      <c r="FFI94" s="4"/>
      <c r="FFJ94" s="4"/>
      <c r="FFK94" s="4"/>
      <c r="FFL94" s="4"/>
      <c r="FFM94" s="4"/>
      <c r="FFN94" s="4"/>
      <c r="FFO94" s="4"/>
      <c r="FFP94" s="4"/>
      <c r="FFQ94" s="4"/>
      <c r="FFR94" s="4"/>
      <c r="FFS94" s="4"/>
      <c r="FFT94" s="4"/>
      <c r="FFU94" s="4"/>
      <c r="FFV94" s="4"/>
      <c r="FFW94" s="4"/>
      <c r="FFX94" s="4"/>
      <c r="FFY94" s="4"/>
      <c r="FFZ94" s="4"/>
      <c r="FGA94" s="4"/>
      <c r="FGB94" s="4"/>
      <c r="FGC94" s="4"/>
      <c r="FGD94" s="4"/>
      <c r="FGE94" s="4"/>
      <c r="FGF94" s="4"/>
      <c r="FGG94" s="4"/>
      <c r="FGH94" s="4"/>
      <c r="FGI94" s="4"/>
      <c r="FGJ94" s="4"/>
      <c r="FGK94" s="4"/>
      <c r="FGL94" s="4"/>
      <c r="FGM94" s="4"/>
      <c r="FGN94" s="4"/>
      <c r="FGO94" s="4"/>
      <c r="FGP94" s="4"/>
      <c r="FGQ94" s="4"/>
      <c r="FGR94" s="4"/>
      <c r="FGS94" s="4"/>
      <c r="FGT94" s="4"/>
      <c r="FGU94" s="4"/>
      <c r="FGV94" s="4"/>
      <c r="FGW94" s="4"/>
      <c r="FGX94" s="4"/>
      <c r="FGY94" s="4"/>
      <c r="FGZ94" s="4"/>
      <c r="FHA94" s="4"/>
      <c r="FHB94" s="4"/>
      <c r="FHC94" s="4"/>
      <c r="FHD94" s="4"/>
      <c r="FHE94" s="4"/>
      <c r="FHF94" s="4"/>
      <c r="FHG94" s="4"/>
      <c r="FHH94" s="4"/>
      <c r="FHI94" s="4"/>
      <c r="FHJ94" s="4"/>
      <c r="FHK94" s="4"/>
      <c r="FHL94" s="4"/>
      <c r="FHM94" s="4"/>
      <c r="FHN94" s="4"/>
      <c r="FHO94" s="4"/>
      <c r="FHP94" s="4"/>
      <c r="FHQ94" s="4"/>
      <c r="FHR94" s="4"/>
      <c r="FHS94" s="4"/>
      <c r="FHT94" s="4"/>
      <c r="FHU94" s="4"/>
      <c r="FHV94" s="4"/>
      <c r="FHW94" s="4"/>
      <c r="FHX94" s="4"/>
      <c r="FHY94" s="4"/>
      <c r="FHZ94" s="4"/>
      <c r="FIA94" s="4"/>
      <c r="FIB94" s="4"/>
      <c r="FIC94" s="4"/>
      <c r="FID94" s="4"/>
      <c r="FIE94" s="4"/>
      <c r="FIF94" s="4"/>
      <c r="FIG94" s="4"/>
      <c r="FIH94" s="4"/>
      <c r="FII94" s="4"/>
      <c r="FIJ94" s="4"/>
      <c r="FIK94" s="4"/>
      <c r="FIL94" s="4"/>
      <c r="FIM94" s="4"/>
      <c r="FIN94" s="4"/>
      <c r="FIO94" s="4"/>
      <c r="FIP94" s="4"/>
      <c r="FIQ94" s="4"/>
      <c r="FIR94" s="4"/>
      <c r="FIS94" s="4"/>
      <c r="FIT94" s="4"/>
      <c r="FIU94" s="4"/>
      <c r="FIV94" s="4"/>
      <c r="FIW94" s="4"/>
      <c r="FIX94" s="4"/>
      <c r="FIY94" s="4"/>
      <c r="FIZ94" s="4"/>
      <c r="FJA94" s="4"/>
      <c r="FJB94" s="4"/>
      <c r="FJC94" s="4"/>
      <c r="FJD94" s="4"/>
      <c r="FJE94" s="4"/>
      <c r="FJF94" s="4"/>
      <c r="FJG94" s="4"/>
      <c r="FJH94" s="4"/>
      <c r="FJI94" s="4"/>
      <c r="FJJ94" s="4"/>
      <c r="FJK94" s="4"/>
      <c r="FJL94" s="4"/>
      <c r="FJM94" s="4"/>
      <c r="FJN94" s="4"/>
      <c r="FJO94" s="4"/>
      <c r="FJP94" s="4"/>
      <c r="FJQ94" s="4"/>
      <c r="FJR94" s="4"/>
      <c r="FJS94" s="4"/>
      <c r="FJT94" s="4"/>
      <c r="FJU94" s="4"/>
      <c r="FJV94" s="4"/>
      <c r="FJW94" s="4"/>
      <c r="FJX94" s="4"/>
      <c r="FJY94" s="4"/>
      <c r="FJZ94" s="4"/>
      <c r="FKA94" s="4"/>
      <c r="FKB94" s="4"/>
      <c r="FKC94" s="4"/>
      <c r="FKD94" s="4"/>
      <c r="FKE94" s="4"/>
      <c r="FKF94" s="4"/>
      <c r="FKG94" s="4"/>
      <c r="FKH94" s="4"/>
      <c r="FKI94" s="4"/>
      <c r="FKJ94" s="4"/>
      <c r="FKK94" s="4"/>
      <c r="FKL94" s="4"/>
      <c r="FKM94" s="4"/>
      <c r="FKN94" s="4"/>
      <c r="FKO94" s="4"/>
      <c r="FKP94" s="4"/>
      <c r="FKQ94" s="4"/>
      <c r="FKR94" s="4"/>
      <c r="FKS94" s="4"/>
      <c r="FKT94" s="4"/>
      <c r="FKU94" s="4"/>
      <c r="FKV94" s="4"/>
      <c r="FKW94" s="4"/>
      <c r="FKX94" s="4"/>
      <c r="FKY94" s="4"/>
      <c r="FKZ94" s="4"/>
      <c r="FLA94" s="4"/>
      <c r="FLB94" s="4"/>
      <c r="FLC94" s="4"/>
      <c r="FLD94" s="4"/>
      <c r="FLE94" s="4"/>
      <c r="FLF94" s="4"/>
      <c r="FLG94" s="4"/>
      <c r="FLH94" s="4"/>
      <c r="FLI94" s="4"/>
      <c r="FLJ94" s="4"/>
      <c r="FLK94" s="4"/>
      <c r="FLL94" s="4"/>
      <c r="FLM94" s="4"/>
      <c r="FLN94" s="4"/>
      <c r="FLO94" s="4"/>
      <c r="FLP94" s="4"/>
      <c r="FLQ94" s="4"/>
      <c r="FLR94" s="4"/>
      <c r="FLS94" s="4"/>
      <c r="FLT94" s="4"/>
      <c r="FLU94" s="4"/>
      <c r="FLV94" s="4"/>
      <c r="FLW94" s="4"/>
      <c r="FLX94" s="4"/>
      <c r="FLY94" s="4"/>
      <c r="FLZ94" s="4"/>
      <c r="FMA94" s="4"/>
      <c r="FMB94" s="4"/>
      <c r="FMC94" s="4"/>
      <c r="FMD94" s="4"/>
      <c r="FME94" s="4"/>
      <c r="FMF94" s="4"/>
      <c r="FMG94" s="4"/>
      <c r="FMH94" s="4"/>
      <c r="FMI94" s="4"/>
      <c r="FMJ94" s="4"/>
      <c r="FMK94" s="4"/>
      <c r="FML94" s="4"/>
      <c r="FMM94" s="4"/>
      <c r="FMN94" s="4"/>
      <c r="FMO94" s="4"/>
      <c r="FMP94" s="4"/>
      <c r="FMQ94" s="4"/>
      <c r="FMR94" s="4"/>
      <c r="FMS94" s="4"/>
      <c r="FMT94" s="4"/>
      <c r="FMU94" s="4"/>
      <c r="FMV94" s="4"/>
      <c r="FMW94" s="4"/>
      <c r="FMX94" s="4"/>
      <c r="FMY94" s="4"/>
      <c r="FMZ94" s="4"/>
      <c r="FNA94" s="4"/>
      <c r="FNB94" s="4"/>
      <c r="FNC94" s="4"/>
      <c r="FND94" s="4"/>
      <c r="FNE94" s="4"/>
      <c r="FNF94" s="4"/>
      <c r="FNG94" s="4"/>
      <c r="FNH94" s="4"/>
      <c r="FNI94" s="4"/>
      <c r="FNJ94" s="4"/>
      <c r="FNK94" s="4"/>
      <c r="FNL94" s="4"/>
      <c r="FNM94" s="4"/>
      <c r="FNN94" s="4"/>
      <c r="FNO94" s="4"/>
      <c r="FNP94" s="4"/>
      <c r="FNQ94" s="4"/>
      <c r="FNR94" s="4"/>
      <c r="FNS94" s="4"/>
      <c r="FNT94" s="4"/>
      <c r="FNU94" s="4"/>
      <c r="FNV94" s="4"/>
      <c r="FNW94" s="4"/>
      <c r="FNX94" s="4"/>
      <c r="FNY94" s="4"/>
      <c r="FNZ94" s="4"/>
      <c r="FOA94" s="4"/>
      <c r="FOB94" s="4"/>
      <c r="FOC94" s="4"/>
      <c r="FOD94" s="4"/>
      <c r="FOE94" s="4"/>
      <c r="FOF94" s="4"/>
      <c r="FOG94" s="4"/>
      <c r="FOH94" s="4"/>
      <c r="FOI94" s="4"/>
      <c r="FOJ94" s="4"/>
      <c r="FOK94" s="4"/>
      <c r="FOL94" s="4"/>
      <c r="FOM94" s="4"/>
      <c r="FON94" s="4"/>
      <c r="FOO94" s="4"/>
      <c r="FOP94" s="4"/>
      <c r="FOQ94" s="4"/>
      <c r="FOR94" s="4"/>
      <c r="FOS94" s="4"/>
      <c r="FOT94" s="4"/>
      <c r="FOU94" s="4"/>
      <c r="FOV94" s="4"/>
      <c r="FOW94" s="4"/>
      <c r="FOX94" s="4"/>
      <c r="FOY94" s="4"/>
      <c r="FOZ94" s="4"/>
      <c r="FPA94" s="4"/>
      <c r="FPB94" s="4"/>
      <c r="FPC94" s="4"/>
      <c r="FPD94" s="4"/>
      <c r="FPE94" s="4"/>
      <c r="FPF94" s="4"/>
      <c r="FPG94" s="4"/>
      <c r="FPH94" s="4"/>
      <c r="FPI94" s="4"/>
      <c r="FPJ94" s="4"/>
      <c r="FPK94" s="4"/>
      <c r="FPL94" s="4"/>
      <c r="FPM94" s="4"/>
      <c r="FPN94" s="4"/>
      <c r="FPO94" s="4"/>
      <c r="FPP94" s="4"/>
      <c r="FPQ94" s="4"/>
      <c r="FPR94" s="4"/>
      <c r="FPS94" s="4"/>
      <c r="FPT94" s="4"/>
      <c r="FPU94" s="4"/>
      <c r="FPV94" s="4"/>
      <c r="FPW94" s="4"/>
      <c r="FPX94" s="4"/>
      <c r="FPY94" s="4"/>
      <c r="FPZ94" s="4"/>
      <c r="FQA94" s="4"/>
      <c r="FQB94" s="4"/>
      <c r="FQC94" s="4"/>
      <c r="FQD94" s="4"/>
      <c r="FQE94" s="4"/>
      <c r="FQF94" s="4"/>
      <c r="FQG94" s="4"/>
      <c r="FQH94" s="4"/>
      <c r="FQI94" s="4"/>
      <c r="FQJ94" s="4"/>
      <c r="FQK94" s="4"/>
      <c r="FQL94" s="4"/>
      <c r="FQM94" s="4"/>
      <c r="FQN94" s="4"/>
      <c r="FQO94" s="4"/>
      <c r="FQP94" s="4"/>
      <c r="FQQ94" s="4"/>
      <c r="FQR94" s="4"/>
      <c r="FQS94" s="4"/>
      <c r="FQT94" s="4"/>
      <c r="FQU94" s="4"/>
      <c r="FQV94" s="4"/>
      <c r="FQW94" s="4"/>
      <c r="FQX94" s="4"/>
      <c r="FQY94" s="4"/>
      <c r="FQZ94" s="4"/>
      <c r="FRA94" s="4"/>
      <c r="FRB94" s="4"/>
      <c r="FRC94" s="4"/>
      <c r="FRD94" s="4"/>
      <c r="FRE94" s="4"/>
      <c r="FRF94" s="4"/>
      <c r="FRG94" s="4"/>
      <c r="FRH94" s="4"/>
      <c r="FRI94" s="4"/>
      <c r="FRJ94" s="4"/>
      <c r="FRK94" s="4"/>
      <c r="FRL94" s="4"/>
      <c r="FRM94" s="4"/>
      <c r="FRN94" s="4"/>
      <c r="FRO94" s="4"/>
      <c r="FRP94" s="4"/>
      <c r="FRQ94" s="4"/>
      <c r="FRR94" s="4"/>
      <c r="FRS94" s="4"/>
      <c r="FRT94" s="4"/>
      <c r="FRU94" s="4"/>
      <c r="FRV94" s="4"/>
      <c r="FRW94" s="4"/>
      <c r="FRX94" s="4"/>
      <c r="FRY94" s="4"/>
      <c r="FRZ94" s="4"/>
      <c r="FSA94" s="4"/>
      <c r="FSB94" s="4"/>
      <c r="FSC94" s="4"/>
      <c r="FSD94" s="4"/>
      <c r="FSE94" s="4"/>
      <c r="FSF94" s="4"/>
      <c r="FSG94" s="4"/>
      <c r="FSH94" s="4"/>
      <c r="FSI94" s="4"/>
      <c r="FSJ94" s="4"/>
      <c r="FSK94" s="4"/>
      <c r="FSL94" s="4"/>
      <c r="FSM94" s="4"/>
      <c r="FSN94" s="4"/>
      <c r="FSO94" s="4"/>
      <c r="FSP94" s="4"/>
      <c r="FSQ94" s="4"/>
      <c r="FSR94" s="4"/>
      <c r="FSS94" s="4"/>
      <c r="FST94" s="4"/>
      <c r="FSU94" s="4"/>
      <c r="FSV94" s="4"/>
      <c r="FSW94" s="4"/>
      <c r="FSX94" s="4"/>
      <c r="FSY94" s="4"/>
      <c r="FSZ94" s="4"/>
      <c r="FTA94" s="4"/>
      <c r="FTB94" s="4"/>
      <c r="FTC94" s="4"/>
      <c r="FTD94" s="4"/>
      <c r="FTE94" s="4"/>
      <c r="FTF94" s="4"/>
      <c r="FTG94" s="4"/>
      <c r="FTH94" s="4"/>
      <c r="FTI94" s="4"/>
      <c r="FTJ94" s="4"/>
      <c r="FTK94" s="4"/>
      <c r="FTL94" s="4"/>
      <c r="FTM94" s="4"/>
      <c r="FTN94" s="4"/>
      <c r="FTO94" s="4"/>
      <c r="FTP94" s="4"/>
      <c r="FTQ94" s="4"/>
      <c r="FTR94" s="4"/>
      <c r="FTS94" s="4"/>
      <c r="FTT94" s="4"/>
      <c r="FTU94" s="4"/>
      <c r="FTV94" s="4"/>
      <c r="FTW94" s="4"/>
      <c r="FTX94" s="4"/>
      <c r="FTY94" s="4"/>
      <c r="FTZ94" s="4"/>
      <c r="FUA94" s="4"/>
      <c r="FUB94" s="4"/>
      <c r="FUC94" s="4"/>
      <c r="FUD94" s="4"/>
      <c r="FUE94" s="4"/>
      <c r="FUF94" s="4"/>
      <c r="FUG94" s="4"/>
      <c r="FUH94" s="4"/>
      <c r="FUI94" s="4"/>
      <c r="FUJ94" s="4"/>
      <c r="FUK94" s="4"/>
      <c r="FUL94" s="4"/>
      <c r="FUM94" s="4"/>
      <c r="FUN94" s="4"/>
      <c r="FUO94" s="4"/>
      <c r="FUP94" s="4"/>
      <c r="FUQ94" s="4"/>
      <c r="FUR94" s="4"/>
      <c r="FUS94" s="4"/>
    </row>
    <row r="95" spans="1:4621" s="143" customFormat="1">
      <c r="A95" s="151" t="s">
        <v>13</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47"/>
      <c r="AA95" s="147"/>
      <c r="AB95" s="147"/>
      <c r="AC95" s="148"/>
      <c r="AD95" s="142">
        <f>ROW()</f>
        <v>95</v>
      </c>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c r="AML95" s="4"/>
      <c r="AMM95" s="4"/>
      <c r="AMN95" s="4"/>
      <c r="AMO95" s="4"/>
      <c r="AMP95" s="4"/>
      <c r="AMQ95" s="4"/>
      <c r="AMR95" s="4"/>
      <c r="AMS95" s="4"/>
      <c r="AMT95" s="4"/>
      <c r="AMU95" s="4"/>
      <c r="AMV95" s="4"/>
      <c r="AMW95" s="4"/>
      <c r="AMX95" s="4"/>
      <c r="AMY95" s="4"/>
      <c r="AMZ95" s="4"/>
      <c r="ANA95" s="4"/>
      <c r="ANB95" s="4"/>
      <c r="ANC95" s="4"/>
      <c r="AND95" s="4"/>
      <c r="ANE95" s="4"/>
      <c r="ANF95" s="4"/>
      <c r="ANG95" s="4"/>
      <c r="ANH95" s="4"/>
      <c r="ANI95" s="4"/>
      <c r="ANJ95" s="4"/>
      <c r="ANK95" s="4"/>
      <c r="ANL95" s="4"/>
      <c r="ANM95" s="4"/>
      <c r="ANN95" s="4"/>
      <c r="ANO95" s="4"/>
      <c r="ANP95" s="4"/>
      <c r="ANQ95" s="4"/>
      <c r="ANR95" s="4"/>
      <c r="ANS95" s="4"/>
      <c r="ANT95" s="4"/>
      <c r="ANU95" s="4"/>
      <c r="ANV95" s="4"/>
      <c r="ANW95" s="4"/>
      <c r="ANX95" s="4"/>
      <c r="ANY95" s="4"/>
      <c r="ANZ95" s="4"/>
      <c r="AOA95" s="4"/>
      <c r="AOB95" s="4"/>
      <c r="AOC95" s="4"/>
      <c r="AOD95" s="4"/>
      <c r="AOE95" s="4"/>
      <c r="AOF95" s="4"/>
      <c r="AOG95" s="4"/>
      <c r="AOH95" s="4"/>
      <c r="AOI95" s="4"/>
      <c r="AOJ95" s="4"/>
      <c r="AOK95" s="4"/>
      <c r="AOL95" s="4"/>
      <c r="AOM95" s="4"/>
      <c r="AON95" s="4"/>
      <c r="AOO95" s="4"/>
      <c r="AOP95" s="4"/>
      <c r="AOQ95" s="4"/>
      <c r="AOR95" s="4"/>
      <c r="AOS95" s="4"/>
      <c r="AOT95" s="4"/>
      <c r="AOU95" s="4"/>
      <c r="AOV95" s="4"/>
      <c r="AOW95" s="4"/>
      <c r="AOX95" s="4"/>
      <c r="AOY95" s="4"/>
      <c r="AOZ95" s="4"/>
      <c r="APA95" s="4"/>
      <c r="APB95" s="4"/>
      <c r="APC95" s="4"/>
      <c r="APD95" s="4"/>
      <c r="APE95" s="4"/>
      <c r="APF95" s="4"/>
      <c r="APG95" s="4"/>
      <c r="APH95" s="4"/>
      <c r="API95" s="4"/>
      <c r="APJ95" s="4"/>
      <c r="APK95" s="4"/>
      <c r="APL95" s="4"/>
      <c r="APM95" s="4"/>
      <c r="APN95" s="4"/>
      <c r="APO95" s="4"/>
      <c r="APP95" s="4"/>
      <c r="APQ95" s="4"/>
      <c r="APR95" s="4"/>
      <c r="APS95" s="4"/>
      <c r="APT95" s="4"/>
      <c r="APU95" s="4"/>
      <c r="APV95" s="4"/>
      <c r="APW95" s="4"/>
      <c r="APX95" s="4"/>
      <c r="APY95" s="4"/>
      <c r="APZ95" s="4"/>
      <c r="AQA95" s="4"/>
      <c r="AQB95" s="4"/>
      <c r="AQC95" s="4"/>
      <c r="AQD95" s="4"/>
      <c r="AQE95" s="4"/>
      <c r="AQF95" s="4"/>
      <c r="AQG95" s="4"/>
      <c r="AQH95" s="4"/>
      <c r="AQI95" s="4"/>
      <c r="AQJ95" s="4"/>
      <c r="AQK95" s="4"/>
      <c r="AQL95" s="4"/>
      <c r="AQM95" s="4"/>
      <c r="AQN95" s="4"/>
      <c r="AQO95" s="4"/>
      <c r="AQP95" s="4"/>
      <c r="AQQ95" s="4"/>
      <c r="AQR95" s="4"/>
      <c r="AQS95" s="4"/>
      <c r="AQT95" s="4"/>
      <c r="AQU95" s="4"/>
      <c r="AQV95" s="4"/>
      <c r="AQW95" s="4"/>
      <c r="AQX95" s="4"/>
      <c r="AQY95" s="4"/>
      <c r="AQZ95" s="4"/>
      <c r="ARA95" s="4"/>
      <c r="ARB95" s="4"/>
      <c r="ARC95" s="4"/>
      <c r="ARD95" s="4"/>
      <c r="ARE95" s="4"/>
      <c r="ARF95" s="4"/>
      <c r="ARG95" s="4"/>
      <c r="ARH95" s="4"/>
      <c r="ARI95" s="4"/>
      <c r="ARJ95" s="4"/>
      <c r="ARK95" s="4"/>
      <c r="ARL95" s="4"/>
      <c r="ARM95" s="4"/>
      <c r="ARN95" s="4"/>
      <c r="ARO95" s="4"/>
      <c r="ARP95" s="4"/>
      <c r="ARQ95" s="4"/>
      <c r="ARR95" s="4"/>
      <c r="ARS95" s="4"/>
      <c r="ART95" s="4"/>
      <c r="ARU95" s="4"/>
      <c r="ARV95" s="4"/>
      <c r="ARW95" s="4"/>
      <c r="ARX95" s="4"/>
      <c r="ARY95" s="4"/>
      <c r="ARZ95" s="4"/>
      <c r="ASA95" s="4"/>
      <c r="ASB95" s="4"/>
      <c r="ASC95" s="4"/>
      <c r="ASD95" s="4"/>
      <c r="ASE95" s="4"/>
      <c r="ASF95" s="4"/>
      <c r="ASG95" s="4"/>
      <c r="ASH95" s="4"/>
      <c r="ASI95" s="4"/>
      <c r="ASJ95" s="4"/>
      <c r="ASK95" s="4"/>
      <c r="ASL95" s="4"/>
      <c r="ASM95" s="4"/>
      <c r="ASN95" s="4"/>
      <c r="ASO95" s="4"/>
      <c r="ASP95" s="4"/>
      <c r="ASQ95" s="4"/>
      <c r="ASR95" s="4"/>
      <c r="ASS95" s="4"/>
      <c r="AST95" s="4"/>
      <c r="ASU95" s="4"/>
      <c r="ASV95" s="4"/>
      <c r="ASW95" s="4"/>
      <c r="ASX95" s="4"/>
      <c r="ASY95" s="4"/>
      <c r="ASZ95" s="4"/>
      <c r="ATA95" s="4"/>
      <c r="ATB95" s="4"/>
      <c r="ATC95" s="4"/>
      <c r="ATD95" s="4"/>
      <c r="ATE95" s="4"/>
      <c r="ATF95" s="4"/>
      <c r="ATG95" s="4"/>
      <c r="ATH95" s="4"/>
      <c r="ATI95" s="4"/>
      <c r="ATJ95" s="4"/>
      <c r="ATK95" s="4"/>
      <c r="ATL95" s="4"/>
      <c r="ATM95" s="4"/>
      <c r="ATN95" s="4"/>
      <c r="ATO95" s="4"/>
      <c r="ATP95" s="4"/>
      <c r="ATQ95" s="4"/>
      <c r="ATR95" s="4"/>
      <c r="ATS95" s="4"/>
      <c r="ATT95" s="4"/>
      <c r="ATU95" s="4"/>
      <c r="ATV95" s="4"/>
      <c r="ATW95" s="4"/>
      <c r="ATX95" s="4"/>
      <c r="ATY95" s="4"/>
      <c r="ATZ95" s="4"/>
      <c r="AUA95" s="4"/>
      <c r="AUB95" s="4"/>
      <c r="AUC95" s="4"/>
      <c r="AUD95" s="4"/>
      <c r="AUE95" s="4"/>
      <c r="AUF95" s="4"/>
      <c r="AUG95" s="4"/>
      <c r="AUH95" s="4"/>
      <c r="AUI95" s="4"/>
      <c r="AUJ95" s="4"/>
      <c r="AUK95" s="4"/>
      <c r="AUL95" s="4"/>
      <c r="AUM95" s="4"/>
      <c r="AUN95" s="4"/>
      <c r="AUO95" s="4"/>
      <c r="AUP95" s="4"/>
      <c r="AUQ95" s="4"/>
      <c r="AUR95" s="4"/>
      <c r="AUS95" s="4"/>
      <c r="AUT95" s="4"/>
      <c r="AUU95" s="4"/>
      <c r="AUV95" s="4"/>
      <c r="AUW95" s="4"/>
      <c r="AUX95" s="4"/>
      <c r="AUY95" s="4"/>
      <c r="AUZ95" s="4"/>
      <c r="AVA95" s="4"/>
      <c r="AVB95" s="4"/>
      <c r="AVC95" s="4"/>
      <c r="AVD95" s="4"/>
      <c r="AVE95" s="4"/>
      <c r="AVF95" s="4"/>
      <c r="AVG95" s="4"/>
      <c r="AVH95" s="4"/>
      <c r="AVI95" s="4"/>
      <c r="AVJ95" s="4"/>
      <c r="AVK95" s="4"/>
      <c r="AVL95" s="4"/>
      <c r="AVM95" s="4"/>
      <c r="AVN95" s="4"/>
      <c r="AVO95" s="4"/>
      <c r="AVP95" s="4"/>
      <c r="AVQ95" s="4"/>
      <c r="AVR95" s="4"/>
      <c r="AVS95" s="4"/>
      <c r="AVT95" s="4"/>
      <c r="AVU95" s="4"/>
      <c r="AVV95" s="4"/>
      <c r="AVW95" s="4"/>
      <c r="AVX95" s="4"/>
      <c r="AVY95" s="4"/>
      <c r="AVZ95" s="4"/>
      <c r="AWA95" s="4"/>
      <c r="AWB95" s="4"/>
      <c r="AWC95" s="4"/>
      <c r="AWD95" s="4"/>
      <c r="AWE95" s="4"/>
      <c r="AWF95" s="4"/>
      <c r="AWG95" s="4"/>
      <c r="AWH95" s="4"/>
      <c r="AWI95" s="4"/>
      <c r="AWJ95" s="4"/>
      <c r="AWK95" s="4"/>
      <c r="AWL95" s="4"/>
      <c r="AWM95" s="4"/>
      <c r="AWN95" s="4"/>
      <c r="AWO95" s="4"/>
      <c r="AWP95" s="4"/>
      <c r="AWQ95" s="4"/>
      <c r="AWR95" s="4"/>
      <c r="AWS95" s="4"/>
      <c r="AWT95" s="4"/>
      <c r="AWU95" s="4"/>
      <c r="AWV95" s="4"/>
      <c r="AWW95" s="4"/>
      <c r="AWX95" s="4"/>
      <c r="AWY95" s="4"/>
      <c r="AWZ95" s="4"/>
      <c r="AXA95" s="4"/>
      <c r="AXB95" s="4"/>
      <c r="AXC95" s="4"/>
      <c r="AXD95" s="4"/>
      <c r="AXE95" s="4"/>
      <c r="AXF95" s="4"/>
      <c r="AXG95" s="4"/>
      <c r="AXH95" s="4"/>
      <c r="AXI95" s="4"/>
      <c r="AXJ95" s="4"/>
      <c r="AXK95" s="4"/>
      <c r="AXL95" s="4"/>
      <c r="AXM95" s="4"/>
      <c r="AXN95" s="4"/>
      <c r="AXO95" s="4"/>
      <c r="AXP95" s="4"/>
      <c r="AXQ95" s="4"/>
      <c r="AXR95" s="4"/>
      <c r="AXS95" s="4"/>
      <c r="AXT95" s="4"/>
      <c r="AXU95" s="4"/>
      <c r="AXV95" s="4"/>
      <c r="AXW95" s="4"/>
      <c r="AXX95" s="4"/>
      <c r="AXY95" s="4"/>
      <c r="AXZ95" s="4"/>
      <c r="AYA95" s="4"/>
      <c r="AYB95" s="4"/>
      <c r="AYC95" s="4"/>
      <c r="AYD95" s="4"/>
      <c r="AYE95" s="4"/>
      <c r="AYF95" s="4"/>
      <c r="AYG95" s="4"/>
      <c r="AYH95" s="4"/>
      <c r="AYI95" s="4"/>
      <c r="AYJ95" s="4"/>
      <c r="AYK95" s="4"/>
      <c r="AYL95" s="4"/>
      <c r="AYM95" s="4"/>
      <c r="AYN95" s="4"/>
      <c r="AYO95" s="4"/>
      <c r="AYP95" s="4"/>
      <c r="AYQ95" s="4"/>
      <c r="AYR95" s="4"/>
      <c r="AYS95" s="4"/>
      <c r="AYT95" s="4"/>
      <c r="AYU95" s="4"/>
      <c r="AYV95" s="4"/>
      <c r="AYW95" s="4"/>
      <c r="AYX95" s="4"/>
      <c r="AYY95" s="4"/>
      <c r="AYZ95" s="4"/>
      <c r="AZA95" s="4"/>
      <c r="AZB95" s="4"/>
      <c r="AZC95" s="4"/>
      <c r="AZD95" s="4"/>
      <c r="AZE95" s="4"/>
      <c r="AZF95" s="4"/>
      <c r="AZG95" s="4"/>
      <c r="AZH95" s="4"/>
      <c r="AZI95" s="4"/>
      <c r="AZJ95" s="4"/>
      <c r="AZK95" s="4"/>
      <c r="AZL95" s="4"/>
      <c r="AZM95" s="4"/>
      <c r="AZN95" s="4"/>
      <c r="AZO95" s="4"/>
      <c r="AZP95" s="4"/>
      <c r="AZQ95" s="4"/>
      <c r="AZR95" s="4"/>
      <c r="AZS95" s="4"/>
      <c r="AZT95" s="4"/>
      <c r="AZU95" s="4"/>
      <c r="AZV95" s="4"/>
      <c r="AZW95" s="4"/>
      <c r="AZX95" s="4"/>
      <c r="AZY95" s="4"/>
      <c r="AZZ95" s="4"/>
      <c r="BAA95" s="4"/>
      <c r="BAB95" s="4"/>
      <c r="BAC95" s="4"/>
      <c r="BAD95" s="4"/>
      <c r="BAE95" s="4"/>
      <c r="BAF95" s="4"/>
      <c r="BAG95" s="4"/>
      <c r="BAH95" s="4"/>
      <c r="BAI95" s="4"/>
      <c r="BAJ95" s="4"/>
      <c r="BAK95" s="4"/>
      <c r="BAL95" s="4"/>
      <c r="BAM95" s="4"/>
      <c r="BAN95" s="4"/>
      <c r="BAO95" s="4"/>
      <c r="BAP95" s="4"/>
      <c r="BAQ95" s="4"/>
      <c r="BAR95" s="4"/>
      <c r="BAS95" s="4"/>
      <c r="BAT95" s="4"/>
      <c r="BAU95" s="4"/>
      <c r="BAV95" s="4"/>
      <c r="BAW95" s="4"/>
      <c r="BAX95" s="4"/>
      <c r="BAY95" s="4"/>
      <c r="BAZ95" s="4"/>
      <c r="BBA95" s="4"/>
      <c r="BBB95" s="4"/>
      <c r="BBC95" s="4"/>
      <c r="BBD95" s="4"/>
      <c r="BBE95" s="4"/>
      <c r="BBF95" s="4"/>
      <c r="BBG95" s="4"/>
      <c r="BBH95" s="4"/>
      <c r="BBI95" s="4"/>
      <c r="BBJ95" s="4"/>
      <c r="BBK95" s="4"/>
      <c r="BBL95" s="4"/>
      <c r="BBM95" s="4"/>
      <c r="BBN95" s="4"/>
      <c r="BBO95" s="4"/>
      <c r="BBP95" s="4"/>
      <c r="BBQ95" s="4"/>
      <c r="BBR95" s="4"/>
      <c r="BBS95" s="4"/>
      <c r="BBT95" s="4"/>
      <c r="BBU95" s="4"/>
      <c r="BBV95" s="4"/>
      <c r="BBW95" s="4"/>
      <c r="BBX95" s="4"/>
      <c r="BBY95" s="4"/>
      <c r="BBZ95" s="4"/>
      <c r="BCA95" s="4"/>
      <c r="BCB95" s="4"/>
      <c r="BCC95" s="4"/>
      <c r="BCD95" s="4"/>
      <c r="BCE95" s="4"/>
      <c r="BCF95" s="4"/>
      <c r="BCG95" s="4"/>
      <c r="BCH95" s="4"/>
      <c r="BCI95" s="4"/>
      <c r="BCJ95" s="4"/>
      <c r="BCK95" s="4"/>
      <c r="BCL95" s="4"/>
      <c r="BCM95" s="4"/>
      <c r="BCN95" s="4"/>
      <c r="BCO95" s="4"/>
      <c r="BCP95" s="4"/>
      <c r="BCQ95" s="4"/>
      <c r="BCR95" s="4"/>
      <c r="BCS95" s="4"/>
      <c r="BCT95" s="4"/>
      <c r="BCU95" s="4"/>
      <c r="BCV95" s="4"/>
      <c r="BCW95" s="4"/>
      <c r="BCX95" s="4"/>
      <c r="BCY95" s="4"/>
      <c r="BCZ95" s="4"/>
      <c r="BDA95" s="4"/>
      <c r="BDB95" s="4"/>
      <c r="BDC95" s="4"/>
      <c r="BDD95" s="4"/>
      <c r="BDE95" s="4"/>
      <c r="BDF95" s="4"/>
      <c r="BDG95" s="4"/>
      <c r="BDH95" s="4"/>
      <c r="BDI95" s="4"/>
      <c r="BDJ95" s="4"/>
      <c r="BDK95" s="4"/>
      <c r="BDL95" s="4"/>
      <c r="BDM95" s="4"/>
      <c r="BDN95" s="4"/>
      <c r="BDO95" s="4"/>
      <c r="BDP95" s="4"/>
      <c r="BDQ95" s="4"/>
      <c r="BDR95" s="4"/>
      <c r="BDS95" s="4"/>
      <c r="BDT95" s="4"/>
      <c r="BDU95" s="4"/>
      <c r="BDV95" s="4"/>
      <c r="BDW95" s="4"/>
      <c r="BDX95" s="4"/>
      <c r="BDY95" s="4"/>
      <c r="BDZ95" s="4"/>
      <c r="BEA95" s="4"/>
      <c r="BEB95" s="4"/>
      <c r="BEC95" s="4"/>
      <c r="BED95" s="4"/>
      <c r="BEE95" s="4"/>
      <c r="BEF95" s="4"/>
      <c r="BEG95" s="4"/>
      <c r="BEH95" s="4"/>
      <c r="BEI95" s="4"/>
      <c r="BEJ95" s="4"/>
      <c r="BEK95" s="4"/>
      <c r="BEL95" s="4"/>
      <c r="BEM95" s="4"/>
      <c r="BEN95" s="4"/>
      <c r="BEO95" s="4"/>
      <c r="BEP95" s="4"/>
      <c r="BEQ95" s="4"/>
      <c r="BER95" s="4"/>
      <c r="BES95" s="4"/>
      <c r="BET95" s="4"/>
      <c r="BEU95" s="4"/>
      <c r="BEV95" s="4"/>
      <c r="BEW95" s="4"/>
      <c r="BEX95" s="4"/>
      <c r="BEY95" s="4"/>
      <c r="BEZ95" s="4"/>
      <c r="BFA95" s="4"/>
      <c r="BFB95" s="4"/>
      <c r="BFC95" s="4"/>
      <c r="BFD95" s="4"/>
      <c r="BFE95" s="4"/>
      <c r="BFF95" s="4"/>
      <c r="BFG95" s="4"/>
      <c r="BFH95" s="4"/>
      <c r="BFI95" s="4"/>
      <c r="BFJ95" s="4"/>
      <c r="BFK95" s="4"/>
      <c r="BFL95" s="4"/>
      <c r="BFM95" s="4"/>
      <c r="BFN95" s="4"/>
      <c r="BFO95" s="4"/>
      <c r="BFP95" s="4"/>
      <c r="BFQ95" s="4"/>
      <c r="BFR95" s="4"/>
      <c r="BFS95" s="4"/>
      <c r="BFT95" s="4"/>
      <c r="BFU95" s="4"/>
      <c r="BFV95" s="4"/>
      <c r="BFW95" s="4"/>
      <c r="BFX95" s="4"/>
      <c r="BFY95" s="4"/>
      <c r="BFZ95" s="4"/>
      <c r="BGA95" s="4"/>
      <c r="BGB95" s="4"/>
      <c r="BGC95" s="4"/>
      <c r="BGD95" s="4"/>
      <c r="BGE95" s="4"/>
      <c r="BGF95" s="4"/>
      <c r="BGG95" s="4"/>
      <c r="BGH95" s="4"/>
      <c r="BGI95" s="4"/>
      <c r="BGJ95" s="4"/>
      <c r="BGK95" s="4"/>
      <c r="BGL95" s="4"/>
      <c r="BGM95" s="4"/>
      <c r="BGN95" s="4"/>
      <c r="BGO95" s="4"/>
      <c r="BGP95" s="4"/>
      <c r="BGQ95" s="4"/>
      <c r="BGR95" s="4"/>
      <c r="BGS95" s="4"/>
      <c r="BGT95" s="4"/>
      <c r="BGU95" s="4"/>
      <c r="BGV95" s="4"/>
      <c r="BGW95" s="4"/>
      <c r="BGX95" s="4"/>
      <c r="BGY95" s="4"/>
      <c r="BGZ95" s="4"/>
      <c r="BHA95" s="4"/>
      <c r="BHB95" s="4"/>
      <c r="BHC95" s="4"/>
      <c r="BHD95" s="4"/>
      <c r="BHE95" s="4"/>
      <c r="BHF95" s="4"/>
      <c r="BHG95" s="4"/>
      <c r="BHH95" s="4"/>
      <c r="BHI95" s="4"/>
      <c r="BHJ95" s="4"/>
      <c r="BHK95" s="4"/>
      <c r="BHL95" s="4"/>
      <c r="BHM95" s="4"/>
      <c r="BHN95" s="4"/>
      <c r="BHO95" s="4"/>
      <c r="BHP95" s="4"/>
      <c r="BHQ95" s="4"/>
      <c r="BHR95" s="4"/>
      <c r="BHS95" s="4"/>
      <c r="BHT95" s="4"/>
      <c r="BHU95" s="4"/>
      <c r="BHV95" s="4"/>
      <c r="BHW95" s="4"/>
      <c r="BHX95" s="4"/>
      <c r="BHY95" s="4"/>
      <c r="BHZ95" s="4"/>
      <c r="BIA95" s="4"/>
      <c r="BIB95" s="4"/>
      <c r="BIC95" s="4"/>
      <c r="BID95" s="4"/>
      <c r="BIE95" s="4"/>
      <c r="BIF95" s="4"/>
      <c r="BIG95" s="4"/>
      <c r="BIH95" s="4"/>
      <c r="BII95" s="4"/>
      <c r="BIJ95" s="4"/>
      <c r="BIK95" s="4"/>
      <c r="BIL95" s="4"/>
      <c r="BIM95" s="4"/>
      <c r="BIN95" s="4"/>
      <c r="BIO95" s="4"/>
      <c r="BIP95" s="4"/>
      <c r="BIQ95" s="4"/>
      <c r="BIR95" s="4"/>
      <c r="BIS95" s="4"/>
      <c r="BIT95" s="4"/>
      <c r="BIU95" s="4"/>
      <c r="BIV95" s="4"/>
      <c r="BIW95" s="4"/>
      <c r="BIX95" s="4"/>
      <c r="BIY95" s="4"/>
      <c r="BIZ95" s="4"/>
      <c r="BJA95" s="4"/>
      <c r="BJB95" s="4"/>
      <c r="BJC95" s="4"/>
      <c r="BJD95" s="4"/>
      <c r="BJE95" s="4"/>
      <c r="BJF95" s="4"/>
      <c r="BJG95" s="4"/>
      <c r="BJH95" s="4"/>
      <c r="BJI95" s="4"/>
      <c r="BJJ95" s="4"/>
      <c r="BJK95" s="4"/>
      <c r="BJL95" s="4"/>
      <c r="BJM95" s="4"/>
      <c r="BJN95" s="4"/>
      <c r="BJO95" s="4"/>
      <c r="BJP95" s="4"/>
      <c r="BJQ95" s="4"/>
      <c r="BJR95" s="4"/>
      <c r="BJS95" s="4"/>
      <c r="BJT95" s="4"/>
      <c r="BJU95" s="4"/>
      <c r="BJV95" s="4"/>
      <c r="BJW95" s="4"/>
      <c r="BJX95" s="4"/>
      <c r="BJY95" s="4"/>
      <c r="BJZ95" s="4"/>
      <c r="BKA95" s="4"/>
      <c r="BKB95" s="4"/>
      <c r="BKC95" s="4"/>
      <c r="BKD95" s="4"/>
      <c r="BKE95" s="4"/>
      <c r="BKF95" s="4"/>
      <c r="BKG95" s="4"/>
      <c r="BKH95" s="4"/>
      <c r="BKI95" s="4"/>
      <c r="BKJ95" s="4"/>
      <c r="BKK95" s="4"/>
      <c r="BKL95" s="4"/>
      <c r="BKM95" s="4"/>
      <c r="BKN95" s="4"/>
      <c r="BKO95" s="4"/>
      <c r="BKP95" s="4"/>
      <c r="BKQ95" s="4"/>
      <c r="BKR95" s="4"/>
      <c r="BKS95" s="4"/>
      <c r="BKT95" s="4"/>
      <c r="BKU95" s="4"/>
      <c r="BKV95" s="4"/>
      <c r="BKW95" s="4"/>
      <c r="BKX95" s="4"/>
      <c r="BKY95" s="4"/>
      <c r="BKZ95" s="4"/>
      <c r="BLA95" s="4"/>
      <c r="BLB95" s="4"/>
      <c r="BLC95" s="4"/>
      <c r="BLD95" s="4"/>
      <c r="BLE95" s="4"/>
      <c r="BLF95" s="4"/>
      <c r="BLG95" s="4"/>
      <c r="BLH95" s="4"/>
      <c r="BLI95" s="4"/>
      <c r="BLJ95" s="4"/>
      <c r="BLK95" s="4"/>
      <c r="BLL95" s="4"/>
      <c r="BLM95" s="4"/>
      <c r="BLN95" s="4"/>
      <c r="BLO95" s="4"/>
      <c r="BLP95" s="4"/>
      <c r="BLQ95" s="4"/>
      <c r="BLR95" s="4"/>
      <c r="BLS95" s="4"/>
      <c r="BLT95" s="4"/>
      <c r="BLU95" s="4"/>
      <c r="BLV95" s="4"/>
      <c r="BLW95" s="4"/>
      <c r="BLX95" s="4"/>
      <c r="BLY95" s="4"/>
      <c r="BLZ95" s="4"/>
      <c r="BMA95" s="4"/>
      <c r="BMB95" s="4"/>
      <c r="BMC95" s="4"/>
      <c r="BMD95" s="4"/>
      <c r="BME95" s="4"/>
      <c r="BMF95" s="4"/>
      <c r="BMG95" s="4"/>
      <c r="BMH95" s="4"/>
      <c r="BMI95" s="4"/>
      <c r="BMJ95" s="4"/>
      <c r="BMK95" s="4"/>
      <c r="BML95" s="4"/>
      <c r="BMM95" s="4"/>
      <c r="BMN95" s="4"/>
      <c r="BMO95" s="4"/>
      <c r="BMP95" s="4"/>
      <c r="BMQ95" s="4"/>
      <c r="BMR95" s="4"/>
      <c r="BMS95" s="4"/>
      <c r="BMT95" s="4"/>
      <c r="BMU95" s="4"/>
      <c r="BMV95" s="4"/>
      <c r="BMW95" s="4"/>
      <c r="BMX95" s="4"/>
      <c r="BMY95" s="4"/>
      <c r="BMZ95" s="4"/>
      <c r="BNA95" s="4"/>
      <c r="BNB95" s="4"/>
      <c r="BNC95" s="4"/>
      <c r="BND95" s="4"/>
      <c r="BNE95" s="4"/>
      <c r="BNF95" s="4"/>
      <c r="BNG95" s="4"/>
      <c r="BNH95" s="4"/>
      <c r="BNI95" s="4"/>
      <c r="BNJ95" s="4"/>
      <c r="BNK95" s="4"/>
      <c r="BNL95" s="4"/>
      <c r="BNM95" s="4"/>
      <c r="BNN95" s="4"/>
      <c r="BNO95" s="4"/>
      <c r="BNP95" s="4"/>
      <c r="BNQ95" s="4"/>
      <c r="BNR95" s="4"/>
      <c r="BNS95" s="4"/>
      <c r="BNT95" s="4"/>
      <c r="BNU95" s="4"/>
      <c r="BNV95" s="4"/>
      <c r="BNW95" s="4"/>
      <c r="BNX95" s="4"/>
      <c r="BNY95" s="4"/>
      <c r="BNZ95" s="4"/>
      <c r="BOA95" s="4"/>
      <c r="BOB95" s="4"/>
      <c r="BOC95" s="4"/>
      <c r="BOD95" s="4"/>
      <c r="BOE95" s="4"/>
      <c r="BOF95" s="4"/>
      <c r="BOG95" s="4"/>
      <c r="BOH95" s="4"/>
      <c r="BOI95" s="4"/>
      <c r="BOJ95" s="4"/>
      <c r="BOK95" s="4"/>
      <c r="BOL95" s="4"/>
      <c r="BOM95" s="4"/>
      <c r="BON95" s="4"/>
      <c r="BOO95" s="4"/>
      <c r="BOP95" s="4"/>
      <c r="BOQ95" s="4"/>
      <c r="BOR95" s="4"/>
      <c r="BOS95" s="4"/>
      <c r="BOT95" s="4"/>
      <c r="BOU95" s="4"/>
      <c r="BOV95" s="4"/>
      <c r="BOW95" s="4"/>
      <c r="BOX95" s="4"/>
      <c r="BOY95" s="4"/>
      <c r="BOZ95" s="4"/>
      <c r="BPA95" s="4"/>
      <c r="BPB95" s="4"/>
      <c r="BPC95" s="4"/>
      <c r="BPD95" s="4"/>
      <c r="BPE95" s="4"/>
      <c r="BPF95" s="4"/>
      <c r="BPG95" s="4"/>
      <c r="BPH95" s="4"/>
      <c r="BPI95" s="4"/>
      <c r="BPJ95" s="4"/>
      <c r="BPK95" s="4"/>
      <c r="BPL95" s="4"/>
      <c r="BPM95" s="4"/>
      <c r="BPN95" s="4"/>
      <c r="BPO95" s="4"/>
      <c r="BPP95" s="4"/>
      <c r="BPQ95" s="4"/>
      <c r="BPR95" s="4"/>
      <c r="BPS95" s="4"/>
      <c r="BPT95" s="4"/>
      <c r="BPU95" s="4"/>
      <c r="BPV95" s="4"/>
      <c r="BPW95" s="4"/>
      <c r="BPX95" s="4"/>
      <c r="BPY95" s="4"/>
      <c r="BPZ95" s="4"/>
      <c r="BQA95" s="4"/>
      <c r="BQB95" s="4"/>
      <c r="BQC95" s="4"/>
      <c r="BQD95" s="4"/>
      <c r="BQE95" s="4"/>
      <c r="BQF95" s="4"/>
      <c r="BQG95" s="4"/>
      <c r="BQH95" s="4"/>
      <c r="BQI95" s="4"/>
      <c r="BQJ95" s="4"/>
      <c r="BQK95" s="4"/>
      <c r="BQL95" s="4"/>
      <c r="BQM95" s="4"/>
      <c r="BQN95" s="4"/>
      <c r="BQO95" s="4"/>
      <c r="BQP95" s="4"/>
      <c r="BQQ95" s="4"/>
      <c r="BQR95" s="4"/>
      <c r="BQS95" s="4"/>
      <c r="BQT95" s="4"/>
      <c r="BQU95" s="4"/>
      <c r="BQV95" s="4"/>
      <c r="BQW95" s="4"/>
      <c r="BQX95" s="4"/>
      <c r="BQY95" s="4"/>
      <c r="BQZ95" s="4"/>
      <c r="BRA95" s="4"/>
      <c r="BRB95" s="4"/>
      <c r="BRC95" s="4"/>
      <c r="BRD95" s="4"/>
      <c r="BRE95" s="4"/>
      <c r="BRF95" s="4"/>
      <c r="BRG95" s="4"/>
      <c r="BRH95" s="4"/>
      <c r="BRI95" s="4"/>
      <c r="BRJ95" s="4"/>
      <c r="BRK95" s="4"/>
      <c r="BRL95" s="4"/>
      <c r="BRM95" s="4"/>
      <c r="BRN95" s="4"/>
      <c r="BRO95" s="4"/>
      <c r="BRP95" s="4"/>
      <c r="BRQ95" s="4"/>
      <c r="BRR95" s="4"/>
      <c r="BRS95" s="4"/>
      <c r="BRT95" s="4"/>
      <c r="BRU95" s="4"/>
      <c r="BRV95" s="4"/>
      <c r="BRW95" s="4"/>
      <c r="BRX95" s="4"/>
      <c r="BRY95" s="4"/>
      <c r="BRZ95" s="4"/>
      <c r="BSA95" s="4"/>
      <c r="BSB95" s="4"/>
      <c r="BSC95" s="4"/>
      <c r="BSD95" s="4"/>
      <c r="BSE95" s="4"/>
      <c r="BSF95" s="4"/>
      <c r="BSG95" s="4"/>
      <c r="BSH95" s="4"/>
      <c r="BSI95" s="4"/>
      <c r="BSJ95" s="4"/>
      <c r="BSK95" s="4"/>
      <c r="BSL95" s="4"/>
      <c r="BSM95" s="4"/>
      <c r="BSN95" s="4"/>
      <c r="BSO95" s="4"/>
      <c r="BSP95" s="4"/>
      <c r="BSQ95" s="4"/>
      <c r="BSR95" s="4"/>
      <c r="BSS95" s="4"/>
      <c r="BST95" s="4"/>
      <c r="BSU95" s="4"/>
      <c r="BSV95" s="4"/>
      <c r="BSW95" s="4"/>
      <c r="BSX95" s="4"/>
      <c r="BSY95" s="4"/>
      <c r="BSZ95" s="4"/>
      <c r="BTA95" s="4"/>
      <c r="BTB95" s="4"/>
      <c r="BTC95" s="4"/>
      <c r="BTD95" s="4"/>
      <c r="BTE95" s="4"/>
      <c r="BTF95" s="4"/>
      <c r="BTG95" s="4"/>
      <c r="BTH95" s="4"/>
      <c r="BTI95" s="4"/>
      <c r="BTJ95" s="4"/>
      <c r="BTK95" s="4"/>
      <c r="BTL95" s="4"/>
      <c r="BTM95" s="4"/>
      <c r="BTN95" s="4"/>
      <c r="BTO95" s="4"/>
      <c r="BTP95" s="4"/>
      <c r="BTQ95" s="4"/>
      <c r="BTR95" s="4"/>
      <c r="BTS95" s="4"/>
      <c r="BTT95" s="4"/>
      <c r="BTU95" s="4"/>
      <c r="BTV95" s="4"/>
      <c r="BTW95" s="4"/>
      <c r="BTX95" s="4"/>
      <c r="BTY95" s="4"/>
      <c r="BTZ95" s="4"/>
      <c r="BUA95" s="4"/>
      <c r="BUB95" s="4"/>
      <c r="BUC95" s="4"/>
      <c r="BUD95" s="4"/>
      <c r="BUE95" s="4"/>
      <c r="BUF95" s="4"/>
      <c r="BUG95" s="4"/>
      <c r="BUH95" s="4"/>
      <c r="BUI95" s="4"/>
      <c r="BUJ95" s="4"/>
      <c r="BUK95" s="4"/>
      <c r="BUL95" s="4"/>
      <c r="BUM95" s="4"/>
      <c r="BUN95" s="4"/>
      <c r="BUO95" s="4"/>
      <c r="BUP95" s="4"/>
      <c r="BUQ95" s="4"/>
      <c r="BUR95" s="4"/>
      <c r="BUS95" s="4"/>
      <c r="BUT95" s="4"/>
      <c r="BUU95" s="4"/>
      <c r="BUV95" s="4"/>
      <c r="BUW95" s="4"/>
      <c r="BUX95" s="4"/>
      <c r="BUY95" s="4"/>
      <c r="BUZ95" s="4"/>
      <c r="BVA95" s="4"/>
      <c r="BVB95" s="4"/>
      <c r="BVC95" s="4"/>
      <c r="BVD95" s="4"/>
      <c r="BVE95" s="4"/>
      <c r="BVF95" s="4"/>
      <c r="BVG95" s="4"/>
      <c r="BVH95" s="4"/>
      <c r="BVI95" s="4"/>
      <c r="BVJ95" s="4"/>
      <c r="BVK95" s="4"/>
      <c r="BVL95" s="4"/>
      <c r="BVM95" s="4"/>
      <c r="BVN95" s="4"/>
      <c r="BVO95" s="4"/>
      <c r="BVP95" s="4"/>
      <c r="BVQ95" s="4"/>
      <c r="BVR95" s="4"/>
      <c r="BVS95" s="4"/>
      <c r="BVT95" s="4"/>
      <c r="BVU95" s="4"/>
      <c r="BVV95" s="4"/>
      <c r="BVW95" s="4"/>
      <c r="BVX95" s="4"/>
      <c r="BVY95" s="4"/>
      <c r="BVZ95" s="4"/>
      <c r="BWA95" s="4"/>
      <c r="BWB95" s="4"/>
      <c r="BWC95" s="4"/>
      <c r="BWD95" s="4"/>
      <c r="BWE95" s="4"/>
      <c r="BWF95" s="4"/>
      <c r="BWG95" s="4"/>
      <c r="BWH95" s="4"/>
      <c r="BWI95" s="4"/>
      <c r="BWJ95" s="4"/>
      <c r="BWK95" s="4"/>
      <c r="BWL95" s="4"/>
      <c r="BWM95" s="4"/>
      <c r="BWN95" s="4"/>
      <c r="BWO95" s="4"/>
      <c r="BWP95" s="4"/>
      <c r="BWQ95" s="4"/>
      <c r="BWR95" s="4"/>
      <c r="BWS95" s="4"/>
      <c r="BWT95" s="4"/>
      <c r="BWU95" s="4"/>
      <c r="BWV95" s="4"/>
      <c r="BWW95" s="4"/>
      <c r="BWX95" s="4"/>
      <c r="BWY95" s="4"/>
      <c r="BWZ95" s="4"/>
      <c r="BXA95" s="4"/>
      <c r="BXB95" s="4"/>
      <c r="BXC95" s="4"/>
      <c r="BXD95" s="4"/>
      <c r="BXE95" s="4"/>
      <c r="BXF95" s="4"/>
      <c r="BXG95" s="4"/>
      <c r="BXH95" s="4"/>
      <c r="BXI95" s="4"/>
      <c r="BXJ95" s="4"/>
      <c r="BXK95" s="4"/>
      <c r="BXL95" s="4"/>
      <c r="BXM95" s="4"/>
      <c r="BXN95" s="4"/>
      <c r="BXO95" s="4"/>
      <c r="BXP95" s="4"/>
      <c r="BXQ95" s="4"/>
      <c r="BXR95" s="4"/>
      <c r="BXS95" s="4"/>
      <c r="BXT95" s="4"/>
      <c r="BXU95" s="4"/>
      <c r="BXV95" s="4"/>
      <c r="BXW95" s="4"/>
      <c r="BXX95" s="4"/>
      <c r="BXY95" s="4"/>
      <c r="BXZ95" s="4"/>
      <c r="BYA95" s="4"/>
      <c r="BYB95" s="4"/>
      <c r="BYC95" s="4"/>
      <c r="BYD95" s="4"/>
      <c r="BYE95" s="4"/>
      <c r="BYF95" s="4"/>
      <c r="BYG95" s="4"/>
      <c r="BYH95" s="4"/>
      <c r="BYI95" s="4"/>
      <c r="BYJ95" s="4"/>
      <c r="BYK95" s="4"/>
      <c r="BYL95" s="4"/>
      <c r="BYM95" s="4"/>
      <c r="BYN95" s="4"/>
      <c r="BYO95" s="4"/>
      <c r="BYP95" s="4"/>
      <c r="BYQ95" s="4"/>
      <c r="BYR95" s="4"/>
      <c r="BYS95" s="4"/>
      <c r="BYT95" s="4"/>
      <c r="BYU95" s="4"/>
      <c r="BYV95" s="4"/>
      <c r="BYW95" s="4"/>
      <c r="BYX95" s="4"/>
      <c r="BYY95" s="4"/>
      <c r="BYZ95" s="4"/>
      <c r="BZA95" s="4"/>
      <c r="BZB95" s="4"/>
      <c r="BZC95" s="4"/>
      <c r="BZD95" s="4"/>
      <c r="BZE95" s="4"/>
      <c r="BZF95" s="4"/>
      <c r="BZG95" s="4"/>
      <c r="BZH95" s="4"/>
      <c r="BZI95" s="4"/>
      <c r="BZJ95" s="4"/>
      <c r="BZK95" s="4"/>
      <c r="BZL95" s="4"/>
      <c r="BZM95" s="4"/>
      <c r="BZN95" s="4"/>
      <c r="BZO95" s="4"/>
      <c r="BZP95" s="4"/>
      <c r="BZQ95" s="4"/>
      <c r="BZR95" s="4"/>
      <c r="BZS95" s="4"/>
      <c r="BZT95" s="4"/>
      <c r="BZU95" s="4"/>
      <c r="BZV95" s="4"/>
      <c r="BZW95" s="4"/>
      <c r="BZX95" s="4"/>
      <c r="BZY95" s="4"/>
      <c r="BZZ95" s="4"/>
      <c r="CAA95" s="4"/>
      <c r="CAB95" s="4"/>
      <c r="CAC95" s="4"/>
      <c r="CAD95" s="4"/>
      <c r="CAE95" s="4"/>
      <c r="CAF95" s="4"/>
      <c r="CAG95" s="4"/>
      <c r="CAH95" s="4"/>
      <c r="CAI95" s="4"/>
      <c r="CAJ95" s="4"/>
      <c r="CAK95" s="4"/>
      <c r="CAL95" s="4"/>
      <c r="CAM95" s="4"/>
      <c r="CAN95" s="4"/>
      <c r="CAO95" s="4"/>
      <c r="CAP95" s="4"/>
      <c r="CAQ95" s="4"/>
      <c r="CAR95" s="4"/>
      <c r="CAS95" s="4"/>
      <c r="CAT95" s="4"/>
      <c r="CAU95" s="4"/>
      <c r="CAV95" s="4"/>
      <c r="CAW95" s="4"/>
      <c r="CAX95" s="4"/>
      <c r="CAY95" s="4"/>
      <c r="CAZ95" s="4"/>
      <c r="CBA95" s="4"/>
      <c r="CBB95" s="4"/>
      <c r="CBC95" s="4"/>
      <c r="CBD95" s="4"/>
      <c r="CBE95" s="4"/>
      <c r="CBF95" s="4"/>
      <c r="CBG95" s="4"/>
      <c r="CBH95" s="4"/>
      <c r="CBI95" s="4"/>
      <c r="CBJ95" s="4"/>
      <c r="CBK95" s="4"/>
      <c r="CBL95" s="4"/>
      <c r="CBM95" s="4"/>
      <c r="CBN95" s="4"/>
      <c r="CBO95" s="4"/>
      <c r="CBP95" s="4"/>
      <c r="CBQ95" s="4"/>
      <c r="CBR95" s="4"/>
      <c r="CBS95" s="4"/>
      <c r="CBT95" s="4"/>
      <c r="CBU95" s="4"/>
      <c r="CBV95" s="4"/>
      <c r="CBW95" s="4"/>
      <c r="CBX95" s="4"/>
      <c r="CBY95" s="4"/>
      <c r="CBZ95" s="4"/>
      <c r="CCA95" s="4"/>
      <c r="CCB95" s="4"/>
      <c r="CCC95" s="4"/>
      <c r="CCD95" s="4"/>
      <c r="CCE95" s="4"/>
      <c r="CCF95" s="4"/>
      <c r="CCG95" s="4"/>
      <c r="CCH95" s="4"/>
      <c r="CCI95" s="4"/>
      <c r="CCJ95" s="4"/>
      <c r="CCK95" s="4"/>
      <c r="CCL95" s="4"/>
      <c r="CCM95" s="4"/>
      <c r="CCN95" s="4"/>
      <c r="CCO95" s="4"/>
      <c r="CCP95" s="4"/>
      <c r="CCQ95" s="4"/>
      <c r="CCR95" s="4"/>
      <c r="CCS95" s="4"/>
      <c r="CCT95" s="4"/>
      <c r="CCU95" s="4"/>
      <c r="CCV95" s="4"/>
      <c r="CCW95" s="4"/>
      <c r="CCX95" s="4"/>
      <c r="CCY95" s="4"/>
      <c r="CCZ95" s="4"/>
      <c r="CDA95" s="4"/>
      <c r="CDB95" s="4"/>
      <c r="CDC95" s="4"/>
      <c r="CDD95" s="4"/>
      <c r="CDE95" s="4"/>
      <c r="CDF95" s="4"/>
      <c r="CDG95" s="4"/>
      <c r="CDH95" s="4"/>
      <c r="CDI95" s="4"/>
      <c r="CDJ95" s="4"/>
      <c r="CDK95" s="4"/>
      <c r="CDL95" s="4"/>
      <c r="CDM95" s="4"/>
      <c r="CDN95" s="4"/>
      <c r="CDO95" s="4"/>
      <c r="CDP95" s="4"/>
      <c r="CDQ95" s="4"/>
      <c r="CDR95" s="4"/>
      <c r="CDS95" s="4"/>
      <c r="CDT95" s="4"/>
      <c r="CDU95" s="4"/>
      <c r="CDV95" s="4"/>
      <c r="CDW95" s="4"/>
      <c r="CDX95" s="4"/>
      <c r="CDY95" s="4"/>
      <c r="CDZ95" s="4"/>
      <c r="CEA95" s="4"/>
      <c r="CEB95" s="4"/>
      <c r="CEC95" s="4"/>
      <c r="CED95" s="4"/>
      <c r="CEE95" s="4"/>
      <c r="CEF95" s="4"/>
      <c r="CEG95" s="4"/>
      <c r="CEH95" s="4"/>
      <c r="CEI95" s="4"/>
      <c r="CEJ95" s="4"/>
      <c r="CEK95" s="4"/>
      <c r="CEL95" s="4"/>
      <c r="CEM95" s="4"/>
      <c r="CEN95" s="4"/>
      <c r="CEO95" s="4"/>
      <c r="CEP95" s="4"/>
      <c r="CEQ95" s="4"/>
      <c r="CER95" s="4"/>
      <c r="CES95" s="4"/>
      <c r="CET95" s="4"/>
      <c r="CEU95" s="4"/>
      <c r="CEV95" s="4"/>
      <c r="CEW95" s="4"/>
      <c r="CEX95" s="4"/>
      <c r="CEY95" s="4"/>
      <c r="CEZ95" s="4"/>
      <c r="CFA95" s="4"/>
      <c r="CFB95" s="4"/>
      <c r="CFC95" s="4"/>
      <c r="CFD95" s="4"/>
      <c r="CFE95" s="4"/>
      <c r="CFF95" s="4"/>
      <c r="CFG95" s="4"/>
      <c r="CFH95" s="4"/>
      <c r="CFI95" s="4"/>
      <c r="CFJ95" s="4"/>
      <c r="CFK95" s="4"/>
      <c r="CFL95" s="4"/>
      <c r="CFM95" s="4"/>
      <c r="CFN95" s="4"/>
      <c r="CFO95" s="4"/>
      <c r="CFP95" s="4"/>
      <c r="CFQ95" s="4"/>
      <c r="CFR95" s="4"/>
      <c r="CFS95" s="4"/>
      <c r="CFT95" s="4"/>
      <c r="CFU95" s="4"/>
      <c r="CFV95" s="4"/>
      <c r="CFW95" s="4"/>
      <c r="CFX95" s="4"/>
      <c r="CFY95" s="4"/>
      <c r="CFZ95" s="4"/>
      <c r="CGA95" s="4"/>
      <c r="CGB95" s="4"/>
      <c r="CGC95" s="4"/>
      <c r="CGD95" s="4"/>
      <c r="CGE95" s="4"/>
      <c r="CGF95" s="4"/>
      <c r="CGG95" s="4"/>
      <c r="CGH95" s="4"/>
      <c r="CGI95" s="4"/>
      <c r="CGJ95" s="4"/>
      <c r="CGK95" s="4"/>
      <c r="CGL95" s="4"/>
      <c r="CGM95" s="4"/>
      <c r="CGN95" s="4"/>
      <c r="CGO95" s="4"/>
      <c r="CGP95" s="4"/>
      <c r="CGQ95" s="4"/>
      <c r="CGR95" s="4"/>
      <c r="CGS95" s="4"/>
      <c r="CGT95" s="4"/>
      <c r="CGU95" s="4"/>
      <c r="CGV95" s="4"/>
      <c r="CGW95" s="4"/>
      <c r="CGX95" s="4"/>
      <c r="CGY95" s="4"/>
      <c r="CGZ95" s="4"/>
      <c r="CHA95" s="4"/>
      <c r="CHB95" s="4"/>
      <c r="CHC95" s="4"/>
      <c r="CHD95" s="4"/>
      <c r="CHE95" s="4"/>
      <c r="CHF95" s="4"/>
      <c r="CHG95" s="4"/>
      <c r="CHH95" s="4"/>
      <c r="CHI95" s="4"/>
      <c r="CHJ95" s="4"/>
      <c r="CHK95" s="4"/>
      <c r="CHL95" s="4"/>
      <c r="CHM95" s="4"/>
      <c r="CHN95" s="4"/>
      <c r="CHO95" s="4"/>
      <c r="CHP95" s="4"/>
      <c r="CHQ95" s="4"/>
      <c r="CHR95" s="4"/>
      <c r="CHS95" s="4"/>
      <c r="CHT95" s="4"/>
      <c r="CHU95" s="4"/>
      <c r="CHV95" s="4"/>
      <c r="CHW95" s="4"/>
      <c r="CHX95" s="4"/>
      <c r="CHY95" s="4"/>
      <c r="CHZ95" s="4"/>
      <c r="CIA95" s="4"/>
      <c r="CIB95" s="4"/>
      <c r="CIC95" s="4"/>
      <c r="CID95" s="4"/>
      <c r="CIE95" s="4"/>
      <c r="CIF95" s="4"/>
      <c r="CIG95" s="4"/>
      <c r="CIH95" s="4"/>
      <c r="CII95" s="4"/>
      <c r="CIJ95" s="4"/>
      <c r="CIK95" s="4"/>
      <c r="CIL95" s="4"/>
      <c r="CIM95" s="4"/>
      <c r="CIN95" s="4"/>
      <c r="CIO95" s="4"/>
      <c r="CIP95" s="4"/>
      <c r="CIQ95" s="4"/>
      <c r="CIR95" s="4"/>
      <c r="CIS95" s="4"/>
      <c r="CIT95" s="4"/>
      <c r="CIU95" s="4"/>
      <c r="CIV95" s="4"/>
      <c r="CIW95" s="4"/>
      <c r="CIX95" s="4"/>
      <c r="CIY95" s="4"/>
      <c r="CIZ95" s="4"/>
      <c r="CJA95" s="4"/>
      <c r="CJB95" s="4"/>
      <c r="CJC95" s="4"/>
      <c r="CJD95" s="4"/>
      <c r="CJE95" s="4"/>
      <c r="CJF95" s="4"/>
      <c r="CJG95" s="4"/>
      <c r="CJH95" s="4"/>
      <c r="CJI95" s="4"/>
      <c r="CJJ95" s="4"/>
      <c r="CJK95" s="4"/>
      <c r="CJL95" s="4"/>
      <c r="CJM95" s="4"/>
      <c r="CJN95" s="4"/>
      <c r="CJO95" s="4"/>
      <c r="CJP95" s="4"/>
      <c r="CJQ95" s="4"/>
      <c r="CJR95" s="4"/>
      <c r="CJS95" s="4"/>
      <c r="CJT95" s="4"/>
      <c r="CJU95" s="4"/>
      <c r="CJV95" s="4"/>
      <c r="CJW95" s="4"/>
      <c r="CJX95" s="4"/>
      <c r="CJY95" s="4"/>
      <c r="CJZ95" s="4"/>
      <c r="CKA95" s="4"/>
      <c r="CKB95" s="4"/>
      <c r="CKC95" s="4"/>
      <c r="CKD95" s="4"/>
      <c r="CKE95" s="4"/>
      <c r="CKF95" s="4"/>
      <c r="CKG95" s="4"/>
      <c r="CKH95" s="4"/>
      <c r="CKI95" s="4"/>
      <c r="CKJ95" s="4"/>
      <c r="CKK95" s="4"/>
      <c r="CKL95" s="4"/>
      <c r="CKM95" s="4"/>
      <c r="CKN95" s="4"/>
      <c r="CKO95" s="4"/>
      <c r="CKP95" s="4"/>
      <c r="CKQ95" s="4"/>
      <c r="CKR95" s="4"/>
      <c r="CKS95" s="4"/>
      <c r="CKT95" s="4"/>
      <c r="CKU95" s="4"/>
      <c r="CKV95" s="4"/>
      <c r="CKW95" s="4"/>
      <c r="CKX95" s="4"/>
      <c r="CKY95" s="4"/>
      <c r="CKZ95" s="4"/>
      <c r="CLA95" s="4"/>
      <c r="CLB95" s="4"/>
      <c r="CLC95" s="4"/>
      <c r="CLD95" s="4"/>
      <c r="CLE95" s="4"/>
      <c r="CLF95" s="4"/>
      <c r="CLG95" s="4"/>
      <c r="CLH95" s="4"/>
      <c r="CLI95" s="4"/>
      <c r="CLJ95" s="4"/>
      <c r="CLK95" s="4"/>
      <c r="CLL95" s="4"/>
      <c r="CLM95" s="4"/>
      <c r="CLN95" s="4"/>
      <c r="CLO95" s="4"/>
      <c r="CLP95" s="4"/>
      <c r="CLQ95" s="4"/>
      <c r="CLR95" s="4"/>
      <c r="CLS95" s="4"/>
      <c r="CLT95" s="4"/>
      <c r="CLU95" s="4"/>
      <c r="CLV95" s="4"/>
      <c r="CLW95" s="4"/>
      <c r="CLX95" s="4"/>
      <c r="CLY95" s="4"/>
      <c r="CLZ95" s="4"/>
      <c r="CMA95" s="4"/>
      <c r="CMB95" s="4"/>
      <c r="CMC95" s="4"/>
      <c r="CMD95" s="4"/>
      <c r="CME95" s="4"/>
      <c r="CMF95" s="4"/>
      <c r="CMG95" s="4"/>
      <c r="CMH95" s="4"/>
      <c r="CMI95" s="4"/>
      <c r="CMJ95" s="4"/>
      <c r="CMK95" s="4"/>
      <c r="CML95" s="4"/>
      <c r="CMM95" s="4"/>
      <c r="CMN95" s="4"/>
      <c r="CMO95" s="4"/>
      <c r="CMP95" s="4"/>
      <c r="CMQ95" s="4"/>
      <c r="CMR95" s="4"/>
      <c r="CMS95" s="4"/>
      <c r="CMT95" s="4"/>
      <c r="CMU95" s="4"/>
      <c r="CMV95" s="4"/>
      <c r="CMW95" s="4"/>
      <c r="CMX95" s="4"/>
      <c r="CMY95" s="4"/>
      <c r="CMZ95" s="4"/>
      <c r="CNA95" s="4"/>
      <c r="CNB95" s="4"/>
      <c r="CNC95" s="4"/>
      <c r="CND95" s="4"/>
      <c r="CNE95" s="4"/>
      <c r="CNF95" s="4"/>
      <c r="CNG95" s="4"/>
      <c r="CNH95" s="4"/>
      <c r="CNI95" s="4"/>
      <c r="CNJ95" s="4"/>
      <c r="CNK95" s="4"/>
      <c r="CNL95" s="4"/>
      <c r="CNM95" s="4"/>
      <c r="CNN95" s="4"/>
      <c r="CNO95" s="4"/>
      <c r="CNP95" s="4"/>
      <c r="CNQ95" s="4"/>
      <c r="CNR95" s="4"/>
      <c r="CNS95" s="4"/>
      <c r="CNT95" s="4"/>
      <c r="CNU95" s="4"/>
      <c r="CNV95" s="4"/>
      <c r="CNW95" s="4"/>
      <c r="CNX95" s="4"/>
      <c r="CNY95" s="4"/>
      <c r="CNZ95" s="4"/>
      <c r="COA95" s="4"/>
      <c r="COB95" s="4"/>
      <c r="COC95" s="4"/>
      <c r="COD95" s="4"/>
      <c r="COE95" s="4"/>
      <c r="COF95" s="4"/>
      <c r="COG95" s="4"/>
      <c r="COH95" s="4"/>
      <c r="COI95" s="4"/>
      <c r="COJ95" s="4"/>
      <c r="COK95" s="4"/>
      <c r="COL95" s="4"/>
      <c r="COM95" s="4"/>
      <c r="CON95" s="4"/>
      <c r="COO95" s="4"/>
      <c r="COP95" s="4"/>
      <c r="COQ95" s="4"/>
      <c r="COR95" s="4"/>
      <c r="COS95" s="4"/>
      <c r="COT95" s="4"/>
      <c r="COU95" s="4"/>
      <c r="COV95" s="4"/>
      <c r="COW95" s="4"/>
      <c r="COX95" s="4"/>
      <c r="COY95" s="4"/>
      <c r="COZ95" s="4"/>
      <c r="CPA95" s="4"/>
      <c r="CPB95" s="4"/>
      <c r="CPC95" s="4"/>
      <c r="CPD95" s="4"/>
      <c r="CPE95" s="4"/>
      <c r="CPF95" s="4"/>
      <c r="CPG95" s="4"/>
      <c r="CPH95" s="4"/>
      <c r="CPI95" s="4"/>
      <c r="CPJ95" s="4"/>
      <c r="CPK95" s="4"/>
      <c r="CPL95" s="4"/>
      <c r="CPM95" s="4"/>
      <c r="CPN95" s="4"/>
      <c r="CPO95" s="4"/>
      <c r="CPP95" s="4"/>
      <c r="CPQ95" s="4"/>
      <c r="CPR95" s="4"/>
      <c r="CPS95" s="4"/>
      <c r="CPT95" s="4"/>
      <c r="CPU95" s="4"/>
      <c r="CPV95" s="4"/>
      <c r="CPW95" s="4"/>
      <c r="CPX95" s="4"/>
      <c r="CPY95" s="4"/>
      <c r="CPZ95" s="4"/>
      <c r="CQA95" s="4"/>
      <c r="CQB95" s="4"/>
      <c r="CQC95" s="4"/>
      <c r="CQD95" s="4"/>
      <c r="CQE95" s="4"/>
      <c r="CQF95" s="4"/>
      <c r="CQG95" s="4"/>
      <c r="CQH95" s="4"/>
      <c r="CQI95" s="4"/>
      <c r="CQJ95" s="4"/>
      <c r="CQK95" s="4"/>
      <c r="CQL95" s="4"/>
      <c r="CQM95" s="4"/>
      <c r="CQN95" s="4"/>
      <c r="CQO95" s="4"/>
      <c r="CQP95" s="4"/>
      <c r="CQQ95" s="4"/>
      <c r="CQR95" s="4"/>
      <c r="CQS95" s="4"/>
      <c r="CQT95" s="4"/>
      <c r="CQU95" s="4"/>
      <c r="CQV95" s="4"/>
      <c r="CQW95" s="4"/>
      <c r="CQX95" s="4"/>
      <c r="CQY95" s="4"/>
      <c r="CQZ95" s="4"/>
      <c r="CRA95" s="4"/>
      <c r="CRB95" s="4"/>
      <c r="CRC95" s="4"/>
      <c r="CRD95" s="4"/>
      <c r="CRE95" s="4"/>
      <c r="CRF95" s="4"/>
      <c r="CRG95" s="4"/>
      <c r="CRH95" s="4"/>
      <c r="CRI95" s="4"/>
      <c r="CRJ95" s="4"/>
      <c r="CRK95" s="4"/>
      <c r="CRL95" s="4"/>
      <c r="CRM95" s="4"/>
      <c r="CRN95" s="4"/>
      <c r="CRO95" s="4"/>
      <c r="CRP95" s="4"/>
      <c r="CRQ95" s="4"/>
      <c r="CRR95" s="4"/>
      <c r="CRS95" s="4"/>
      <c r="CRT95" s="4"/>
      <c r="CRU95" s="4"/>
      <c r="CRV95" s="4"/>
      <c r="CRW95" s="4"/>
      <c r="CRX95" s="4"/>
      <c r="CRY95" s="4"/>
      <c r="CRZ95" s="4"/>
      <c r="CSA95" s="4"/>
      <c r="CSB95" s="4"/>
      <c r="CSC95" s="4"/>
      <c r="CSD95" s="4"/>
      <c r="CSE95" s="4"/>
      <c r="CSF95" s="4"/>
      <c r="CSG95" s="4"/>
      <c r="CSH95" s="4"/>
      <c r="CSI95" s="4"/>
      <c r="CSJ95" s="4"/>
      <c r="CSK95" s="4"/>
      <c r="CSL95" s="4"/>
      <c r="CSM95" s="4"/>
      <c r="CSN95" s="4"/>
      <c r="CSO95" s="4"/>
      <c r="CSP95" s="4"/>
      <c r="CSQ95" s="4"/>
      <c r="CSR95" s="4"/>
      <c r="CSS95" s="4"/>
      <c r="CST95" s="4"/>
      <c r="CSU95" s="4"/>
      <c r="CSV95" s="4"/>
      <c r="CSW95" s="4"/>
      <c r="CSX95" s="4"/>
      <c r="CSY95" s="4"/>
      <c r="CSZ95" s="4"/>
      <c r="CTA95" s="4"/>
      <c r="CTB95" s="4"/>
      <c r="CTC95" s="4"/>
      <c r="CTD95" s="4"/>
      <c r="CTE95" s="4"/>
      <c r="CTF95" s="4"/>
      <c r="CTG95" s="4"/>
      <c r="CTH95" s="4"/>
      <c r="CTI95" s="4"/>
      <c r="CTJ95" s="4"/>
      <c r="CTK95" s="4"/>
      <c r="CTL95" s="4"/>
      <c r="CTM95" s="4"/>
      <c r="CTN95" s="4"/>
      <c r="CTO95" s="4"/>
      <c r="CTP95" s="4"/>
      <c r="CTQ95" s="4"/>
      <c r="CTR95" s="4"/>
      <c r="CTS95" s="4"/>
      <c r="CTT95" s="4"/>
      <c r="CTU95" s="4"/>
      <c r="CTV95" s="4"/>
      <c r="CTW95" s="4"/>
      <c r="CTX95" s="4"/>
      <c r="CTY95" s="4"/>
      <c r="CTZ95" s="4"/>
      <c r="CUA95" s="4"/>
      <c r="CUB95" s="4"/>
      <c r="CUC95" s="4"/>
      <c r="CUD95" s="4"/>
      <c r="CUE95" s="4"/>
      <c r="CUF95" s="4"/>
      <c r="CUG95" s="4"/>
      <c r="CUH95" s="4"/>
      <c r="CUI95" s="4"/>
      <c r="CUJ95" s="4"/>
      <c r="CUK95" s="4"/>
      <c r="CUL95" s="4"/>
      <c r="CUM95" s="4"/>
      <c r="CUN95" s="4"/>
      <c r="CUO95" s="4"/>
      <c r="CUP95" s="4"/>
      <c r="CUQ95" s="4"/>
      <c r="CUR95" s="4"/>
      <c r="CUS95" s="4"/>
      <c r="CUT95" s="4"/>
      <c r="CUU95" s="4"/>
      <c r="CUV95" s="4"/>
      <c r="CUW95" s="4"/>
      <c r="CUX95" s="4"/>
      <c r="CUY95" s="4"/>
      <c r="CUZ95" s="4"/>
      <c r="CVA95" s="4"/>
      <c r="CVB95" s="4"/>
      <c r="CVC95" s="4"/>
      <c r="CVD95" s="4"/>
      <c r="CVE95" s="4"/>
      <c r="CVF95" s="4"/>
      <c r="CVG95" s="4"/>
      <c r="CVH95" s="4"/>
      <c r="CVI95" s="4"/>
      <c r="CVJ95" s="4"/>
      <c r="CVK95" s="4"/>
      <c r="CVL95" s="4"/>
      <c r="CVM95" s="4"/>
      <c r="CVN95" s="4"/>
      <c r="CVO95" s="4"/>
      <c r="CVP95" s="4"/>
      <c r="CVQ95" s="4"/>
      <c r="CVR95" s="4"/>
      <c r="CVS95" s="4"/>
      <c r="CVT95" s="4"/>
      <c r="CVU95" s="4"/>
      <c r="CVV95" s="4"/>
      <c r="CVW95" s="4"/>
      <c r="CVX95" s="4"/>
      <c r="CVY95" s="4"/>
      <c r="CVZ95" s="4"/>
      <c r="CWA95" s="4"/>
      <c r="CWB95" s="4"/>
      <c r="CWC95" s="4"/>
      <c r="CWD95" s="4"/>
      <c r="CWE95" s="4"/>
      <c r="CWF95" s="4"/>
      <c r="CWG95" s="4"/>
      <c r="CWH95" s="4"/>
      <c r="CWI95" s="4"/>
      <c r="CWJ95" s="4"/>
      <c r="CWK95" s="4"/>
      <c r="CWL95" s="4"/>
      <c r="CWM95" s="4"/>
      <c r="CWN95" s="4"/>
      <c r="CWO95" s="4"/>
      <c r="CWP95" s="4"/>
      <c r="CWQ95" s="4"/>
      <c r="CWR95" s="4"/>
      <c r="CWS95" s="4"/>
      <c r="CWT95" s="4"/>
      <c r="CWU95" s="4"/>
      <c r="CWV95" s="4"/>
      <c r="CWW95" s="4"/>
      <c r="CWX95" s="4"/>
      <c r="CWY95" s="4"/>
      <c r="CWZ95" s="4"/>
      <c r="CXA95" s="4"/>
      <c r="CXB95" s="4"/>
      <c r="CXC95" s="4"/>
      <c r="CXD95" s="4"/>
      <c r="CXE95" s="4"/>
      <c r="CXF95" s="4"/>
      <c r="CXG95" s="4"/>
      <c r="CXH95" s="4"/>
      <c r="CXI95" s="4"/>
      <c r="CXJ95" s="4"/>
      <c r="CXK95" s="4"/>
      <c r="CXL95" s="4"/>
      <c r="CXM95" s="4"/>
      <c r="CXN95" s="4"/>
      <c r="CXO95" s="4"/>
      <c r="CXP95" s="4"/>
      <c r="CXQ95" s="4"/>
      <c r="CXR95" s="4"/>
      <c r="CXS95" s="4"/>
      <c r="CXT95" s="4"/>
      <c r="CXU95" s="4"/>
      <c r="CXV95" s="4"/>
      <c r="CXW95" s="4"/>
      <c r="CXX95" s="4"/>
      <c r="CXY95" s="4"/>
      <c r="CXZ95" s="4"/>
      <c r="CYA95" s="4"/>
      <c r="CYB95" s="4"/>
      <c r="CYC95" s="4"/>
      <c r="CYD95" s="4"/>
      <c r="CYE95" s="4"/>
      <c r="CYF95" s="4"/>
      <c r="CYG95" s="4"/>
      <c r="CYH95" s="4"/>
      <c r="CYI95" s="4"/>
      <c r="CYJ95" s="4"/>
      <c r="CYK95" s="4"/>
      <c r="CYL95" s="4"/>
      <c r="CYM95" s="4"/>
      <c r="CYN95" s="4"/>
      <c r="CYO95" s="4"/>
      <c r="CYP95" s="4"/>
      <c r="CYQ95" s="4"/>
      <c r="CYR95" s="4"/>
      <c r="CYS95" s="4"/>
      <c r="CYT95" s="4"/>
      <c r="CYU95" s="4"/>
      <c r="CYV95" s="4"/>
      <c r="CYW95" s="4"/>
      <c r="CYX95" s="4"/>
      <c r="CYY95" s="4"/>
      <c r="CYZ95" s="4"/>
      <c r="CZA95" s="4"/>
      <c r="CZB95" s="4"/>
      <c r="CZC95" s="4"/>
      <c r="CZD95" s="4"/>
      <c r="CZE95" s="4"/>
      <c r="CZF95" s="4"/>
      <c r="CZG95" s="4"/>
      <c r="CZH95" s="4"/>
      <c r="CZI95" s="4"/>
      <c r="CZJ95" s="4"/>
      <c r="CZK95" s="4"/>
      <c r="CZL95" s="4"/>
      <c r="CZM95" s="4"/>
      <c r="CZN95" s="4"/>
      <c r="CZO95" s="4"/>
      <c r="CZP95" s="4"/>
      <c r="CZQ95" s="4"/>
      <c r="CZR95" s="4"/>
      <c r="CZS95" s="4"/>
      <c r="CZT95" s="4"/>
      <c r="CZU95" s="4"/>
      <c r="CZV95" s="4"/>
      <c r="CZW95" s="4"/>
      <c r="CZX95" s="4"/>
      <c r="CZY95" s="4"/>
      <c r="CZZ95" s="4"/>
      <c r="DAA95" s="4"/>
      <c r="DAB95" s="4"/>
      <c r="DAC95" s="4"/>
      <c r="DAD95" s="4"/>
      <c r="DAE95" s="4"/>
      <c r="DAF95" s="4"/>
      <c r="DAG95" s="4"/>
      <c r="DAH95" s="4"/>
      <c r="DAI95" s="4"/>
      <c r="DAJ95" s="4"/>
      <c r="DAK95" s="4"/>
      <c r="DAL95" s="4"/>
      <c r="DAM95" s="4"/>
      <c r="DAN95" s="4"/>
      <c r="DAO95" s="4"/>
      <c r="DAP95" s="4"/>
      <c r="DAQ95" s="4"/>
      <c r="DAR95" s="4"/>
      <c r="DAS95" s="4"/>
      <c r="DAT95" s="4"/>
      <c r="DAU95" s="4"/>
      <c r="DAV95" s="4"/>
      <c r="DAW95" s="4"/>
      <c r="DAX95" s="4"/>
      <c r="DAY95" s="4"/>
      <c r="DAZ95" s="4"/>
      <c r="DBA95" s="4"/>
      <c r="DBB95" s="4"/>
      <c r="DBC95" s="4"/>
      <c r="DBD95" s="4"/>
      <c r="DBE95" s="4"/>
      <c r="DBF95" s="4"/>
      <c r="DBG95" s="4"/>
      <c r="DBH95" s="4"/>
      <c r="DBI95" s="4"/>
      <c r="DBJ95" s="4"/>
      <c r="DBK95" s="4"/>
      <c r="DBL95" s="4"/>
      <c r="DBM95" s="4"/>
      <c r="DBN95" s="4"/>
      <c r="DBO95" s="4"/>
      <c r="DBP95" s="4"/>
      <c r="DBQ95" s="4"/>
      <c r="DBR95" s="4"/>
      <c r="DBS95" s="4"/>
      <c r="DBT95" s="4"/>
      <c r="DBU95" s="4"/>
      <c r="DBV95" s="4"/>
      <c r="DBW95" s="4"/>
      <c r="DBX95" s="4"/>
      <c r="DBY95" s="4"/>
      <c r="DBZ95" s="4"/>
      <c r="DCA95" s="4"/>
      <c r="DCB95" s="4"/>
      <c r="DCC95" s="4"/>
      <c r="DCD95" s="4"/>
      <c r="DCE95" s="4"/>
      <c r="DCF95" s="4"/>
      <c r="DCG95" s="4"/>
      <c r="DCH95" s="4"/>
      <c r="DCI95" s="4"/>
      <c r="DCJ95" s="4"/>
      <c r="DCK95" s="4"/>
      <c r="DCL95" s="4"/>
      <c r="DCM95" s="4"/>
      <c r="DCN95" s="4"/>
      <c r="DCO95" s="4"/>
      <c r="DCP95" s="4"/>
      <c r="DCQ95" s="4"/>
      <c r="DCR95" s="4"/>
      <c r="DCS95" s="4"/>
      <c r="DCT95" s="4"/>
      <c r="DCU95" s="4"/>
      <c r="DCV95" s="4"/>
      <c r="DCW95" s="4"/>
      <c r="DCX95" s="4"/>
      <c r="DCY95" s="4"/>
      <c r="DCZ95" s="4"/>
      <c r="DDA95" s="4"/>
      <c r="DDB95" s="4"/>
      <c r="DDC95" s="4"/>
      <c r="DDD95" s="4"/>
      <c r="DDE95" s="4"/>
      <c r="DDF95" s="4"/>
      <c r="DDG95" s="4"/>
      <c r="DDH95" s="4"/>
      <c r="DDI95" s="4"/>
      <c r="DDJ95" s="4"/>
      <c r="DDK95" s="4"/>
      <c r="DDL95" s="4"/>
      <c r="DDM95" s="4"/>
      <c r="DDN95" s="4"/>
      <c r="DDO95" s="4"/>
      <c r="DDP95" s="4"/>
      <c r="DDQ95" s="4"/>
      <c r="DDR95" s="4"/>
      <c r="DDS95" s="4"/>
      <c r="DDT95" s="4"/>
      <c r="DDU95" s="4"/>
      <c r="DDV95" s="4"/>
      <c r="DDW95" s="4"/>
      <c r="DDX95" s="4"/>
      <c r="DDY95" s="4"/>
      <c r="DDZ95" s="4"/>
      <c r="DEA95" s="4"/>
      <c r="DEB95" s="4"/>
      <c r="DEC95" s="4"/>
      <c r="DED95" s="4"/>
      <c r="DEE95" s="4"/>
      <c r="DEF95" s="4"/>
      <c r="DEG95" s="4"/>
      <c r="DEH95" s="4"/>
      <c r="DEI95" s="4"/>
      <c r="DEJ95" s="4"/>
      <c r="DEK95" s="4"/>
      <c r="DEL95" s="4"/>
      <c r="DEM95" s="4"/>
      <c r="DEN95" s="4"/>
      <c r="DEO95" s="4"/>
      <c r="DEP95" s="4"/>
      <c r="DEQ95" s="4"/>
      <c r="DER95" s="4"/>
      <c r="DES95" s="4"/>
      <c r="DET95" s="4"/>
      <c r="DEU95" s="4"/>
      <c r="DEV95" s="4"/>
      <c r="DEW95" s="4"/>
      <c r="DEX95" s="4"/>
      <c r="DEY95" s="4"/>
      <c r="DEZ95" s="4"/>
      <c r="DFA95" s="4"/>
      <c r="DFB95" s="4"/>
      <c r="DFC95" s="4"/>
      <c r="DFD95" s="4"/>
      <c r="DFE95" s="4"/>
      <c r="DFF95" s="4"/>
      <c r="DFG95" s="4"/>
      <c r="DFH95" s="4"/>
      <c r="DFI95" s="4"/>
      <c r="DFJ95" s="4"/>
      <c r="DFK95" s="4"/>
      <c r="DFL95" s="4"/>
      <c r="DFM95" s="4"/>
      <c r="DFN95" s="4"/>
      <c r="DFO95" s="4"/>
      <c r="DFP95" s="4"/>
      <c r="DFQ95" s="4"/>
      <c r="DFR95" s="4"/>
      <c r="DFS95" s="4"/>
      <c r="DFT95" s="4"/>
      <c r="DFU95" s="4"/>
      <c r="DFV95" s="4"/>
      <c r="DFW95" s="4"/>
      <c r="DFX95" s="4"/>
      <c r="DFY95" s="4"/>
      <c r="DFZ95" s="4"/>
      <c r="DGA95" s="4"/>
      <c r="DGB95" s="4"/>
      <c r="DGC95" s="4"/>
      <c r="DGD95" s="4"/>
      <c r="DGE95" s="4"/>
      <c r="DGF95" s="4"/>
      <c r="DGG95" s="4"/>
      <c r="DGH95" s="4"/>
      <c r="DGI95" s="4"/>
      <c r="DGJ95" s="4"/>
      <c r="DGK95" s="4"/>
      <c r="DGL95" s="4"/>
      <c r="DGM95" s="4"/>
      <c r="DGN95" s="4"/>
      <c r="DGO95" s="4"/>
      <c r="DGP95" s="4"/>
      <c r="DGQ95" s="4"/>
      <c r="DGR95" s="4"/>
      <c r="DGS95" s="4"/>
      <c r="DGT95" s="4"/>
      <c r="DGU95" s="4"/>
      <c r="DGV95" s="4"/>
      <c r="DGW95" s="4"/>
      <c r="DGX95" s="4"/>
      <c r="DGY95" s="4"/>
      <c r="DGZ95" s="4"/>
      <c r="DHA95" s="4"/>
      <c r="DHB95" s="4"/>
      <c r="DHC95" s="4"/>
      <c r="DHD95" s="4"/>
      <c r="DHE95" s="4"/>
      <c r="DHF95" s="4"/>
      <c r="DHG95" s="4"/>
      <c r="DHH95" s="4"/>
      <c r="DHI95" s="4"/>
      <c r="DHJ95" s="4"/>
      <c r="DHK95" s="4"/>
      <c r="DHL95" s="4"/>
      <c r="DHM95" s="4"/>
      <c r="DHN95" s="4"/>
      <c r="DHO95" s="4"/>
      <c r="DHP95" s="4"/>
      <c r="DHQ95" s="4"/>
      <c r="DHR95" s="4"/>
      <c r="DHS95" s="4"/>
      <c r="DHT95" s="4"/>
      <c r="DHU95" s="4"/>
      <c r="DHV95" s="4"/>
      <c r="DHW95" s="4"/>
      <c r="DHX95" s="4"/>
      <c r="DHY95" s="4"/>
      <c r="DHZ95" s="4"/>
      <c r="DIA95" s="4"/>
      <c r="DIB95" s="4"/>
      <c r="DIC95" s="4"/>
      <c r="DID95" s="4"/>
      <c r="DIE95" s="4"/>
      <c r="DIF95" s="4"/>
      <c r="DIG95" s="4"/>
      <c r="DIH95" s="4"/>
      <c r="DII95" s="4"/>
      <c r="DIJ95" s="4"/>
      <c r="DIK95" s="4"/>
      <c r="DIL95" s="4"/>
      <c r="DIM95" s="4"/>
      <c r="DIN95" s="4"/>
      <c r="DIO95" s="4"/>
      <c r="DIP95" s="4"/>
      <c r="DIQ95" s="4"/>
      <c r="DIR95" s="4"/>
      <c r="DIS95" s="4"/>
      <c r="DIT95" s="4"/>
      <c r="DIU95" s="4"/>
      <c r="DIV95" s="4"/>
      <c r="DIW95" s="4"/>
      <c r="DIX95" s="4"/>
      <c r="DIY95" s="4"/>
      <c r="DIZ95" s="4"/>
      <c r="DJA95" s="4"/>
      <c r="DJB95" s="4"/>
      <c r="DJC95" s="4"/>
      <c r="DJD95" s="4"/>
      <c r="DJE95" s="4"/>
      <c r="DJF95" s="4"/>
      <c r="DJG95" s="4"/>
      <c r="DJH95" s="4"/>
      <c r="DJI95" s="4"/>
      <c r="DJJ95" s="4"/>
      <c r="DJK95" s="4"/>
      <c r="DJL95" s="4"/>
      <c r="DJM95" s="4"/>
      <c r="DJN95" s="4"/>
      <c r="DJO95" s="4"/>
      <c r="DJP95" s="4"/>
      <c r="DJQ95" s="4"/>
      <c r="DJR95" s="4"/>
      <c r="DJS95" s="4"/>
      <c r="DJT95" s="4"/>
      <c r="DJU95" s="4"/>
      <c r="DJV95" s="4"/>
      <c r="DJW95" s="4"/>
      <c r="DJX95" s="4"/>
      <c r="DJY95" s="4"/>
      <c r="DJZ95" s="4"/>
      <c r="DKA95" s="4"/>
      <c r="DKB95" s="4"/>
      <c r="DKC95" s="4"/>
      <c r="DKD95" s="4"/>
      <c r="DKE95" s="4"/>
      <c r="DKF95" s="4"/>
      <c r="DKG95" s="4"/>
      <c r="DKH95" s="4"/>
      <c r="DKI95" s="4"/>
      <c r="DKJ95" s="4"/>
      <c r="DKK95" s="4"/>
      <c r="DKL95" s="4"/>
      <c r="DKM95" s="4"/>
      <c r="DKN95" s="4"/>
      <c r="DKO95" s="4"/>
      <c r="DKP95" s="4"/>
      <c r="DKQ95" s="4"/>
      <c r="DKR95" s="4"/>
      <c r="DKS95" s="4"/>
      <c r="DKT95" s="4"/>
      <c r="DKU95" s="4"/>
      <c r="DKV95" s="4"/>
      <c r="DKW95" s="4"/>
      <c r="DKX95" s="4"/>
      <c r="DKY95" s="4"/>
      <c r="DKZ95" s="4"/>
      <c r="DLA95" s="4"/>
      <c r="DLB95" s="4"/>
      <c r="DLC95" s="4"/>
      <c r="DLD95" s="4"/>
      <c r="DLE95" s="4"/>
      <c r="DLF95" s="4"/>
      <c r="DLG95" s="4"/>
      <c r="DLH95" s="4"/>
      <c r="DLI95" s="4"/>
      <c r="DLJ95" s="4"/>
      <c r="DLK95" s="4"/>
      <c r="DLL95" s="4"/>
      <c r="DLM95" s="4"/>
      <c r="DLN95" s="4"/>
      <c r="DLO95" s="4"/>
      <c r="DLP95" s="4"/>
      <c r="DLQ95" s="4"/>
      <c r="DLR95" s="4"/>
      <c r="DLS95" s="4"/>
      <c r="DLT95" s="4"/>
      <c r="DLU95" s="4"/>
      <c r="DLV95" s="4"/>
      <c r="DLW95" s="4"/>
      <c r="DLX95" s="4"/>
      <c r="DLY95" s="4"/>
      <c r="DLZ95" s="4"/>
      <c r="DMA95" s="4"/>
      <c r="DMB95" s="4"/>
      <c r="DMC95" s="4"/>
      <c r="DMD95" s="4"/>
      <c r="DME95" s="4"/>
      <c r="DMF95" s="4"/>
      <c r="DMG95" s="4"/>
      <c r="DMH95" s="4"/>
      <c r="DMI95" s="4"/>
      <c r="DMJ95" s="4"/>
      <c r="DMK95" s="4"/>
      <c r="DML95" s="4"/>
      <c r="DMM95" s="4"/>
      <c r="DMN95" s="4"/>
      <c r="DMO95" s="4"/>
      <c r="DMP95" s="4"/>
      <c r="DMQ95" s="4"/>
      <c r="DMR95" s="4"/>
      <c r="DMS95" s="4"/>
      <c r="DMT95" s="4"/>
      <c r="DMU95" s="4"/>
      <c r="DMV95" s="4"/>
      <c r="DMW95" s="4"/>
      <c r="DMX95" s="4"/>
      <c r="DMY95" s="4"/>
      <c r="DMZ95" s="4"/>
      <c r="DNA95" s="4"/>
      <c r="DNB95" s="4"/>
      <c r="DNC95" s="4"/>
      <c r="DND95" s="4"/>
      <c r="DNE95" s="4"/>
      <c r="DNF95" s="4"/>
      <c r="DNG95" s="4"/>
      <c r="DNH95" s="4"/>
      <c r="DNI95" s="4"/>
      <c r="DNJ95" s="4"/>
      <c r="DNK95" s="4"/>
      <c r="DNL95" s="4"/>
      <c r="DNM95" s="4"/>
      <c r="DNN95" s="4"/>
      <c r="DNO95" s="4"/>
      <c r="DNP95" s="4"/>
      <c r="DNQ95" s="4"/>
      <c r="DNR95" s="4"/>
      <c r="DNS95" s="4"/>
      <c r="DNT95" s="4"/>
      <c r="DNU95" s="4"/>
      <c r="DNV95" s="4"/>
      <c r="DNW95" s="4"/>
      <c r="DNX95" s="4"/>
      <c r="DNY95" s="4"/>
      <c r="DNZ95" s="4"/>
      <c r="DOA95" s="4"/>
      <c r="DOB95" s="4"/>
      <c r="DOC95" s="4"/>
      <c r="DOD95" s="4"/>
      <c r="DOE95" s="4"/>
      <c r="DOF95" s="4"/>
      <c r="DOG95" s="4"/>
      <c r="DOH95" s="4"/>
      <c r="DOI95" s="4"/>
      <c r="DOJ95" s="4"/>
      <c r="DOK95" s="4"/>
      <c r="DOL95" s="4"/>
      <c r="DOM95" s="4"/>
      <c r="DON95" s="4"/>
      <c r="DOO95" s="4"/>
      <c r="DOP95" s="4"/>
      <c r="DOQ95" s="4"/>
      <c r="DOR95" s="4"/>
      <c r="DOS95" s="4"/>
      <c r="DOT95" s="4"/>
      <c r="DOU95" s="4"/>
      <c r="DOV95" s="4"/>
      <c r="DOW95" s="4"/>
      <c r="DOX95" s="4"/>
      <c r="DOY95" s="4"/>
      <c r="DOZ95" s="4"/>
      <c r="DPA95" s="4"/>
      <c r="DPB95" s="4"/>
      <c r="DPC95" s="4"/>
      <c r="DPD95" s="4"/>
      <c r="DPE95" s="4"/>
      <c r="DPF95" s="4"/>
      <c r="DPG95" s="4"/>
      <c r="DPH95" s="4"/>
      <c r="DPI95" s="4"/>
      <c r="DPJ95" s="4"/>
      <c r="DPK95" s="4"/>
      <c r="DPL95" s="4"/>
      <c r="DPM95" s="4"/>
      <c r="DPN95" s="4"/>
      <c r="DPO95" s="4"/>
      <c r="DPP95" s="4"/>
      <c r="DPQ95" s="4"/>
      <c r="DPR95" s="4"/>
      <c r="DPS95" s="4"/>
      <c r="DPT95" s="4"/>
      <c r="DPU95" s="4"/>
      <c r="DPV95" s="4"/>
      <c r="DPW95" s="4"/>
      <c r="DPX95" s="4"/>
      <c r="DPY95" s="4"/>
      <c r="DPZ95" s="4"/>
      <c r="DQA95" s="4"/>
      <c r="DQB95" s="4"/>
      <c r="DQC95" s="4"/>
      <c r="DQD95" s="4"/>
      <c r="DQE95" s="4"/>
      <c r="DQF95" s="4"/>
      <c r="DQG95" s="4"/>
      <c r="DQH95" s="4"/>
      <c r="DQI95" s="4"/>
      <c r="DQJ95" s="4"/>
      <c r="DQK95" s="4"/>
      <c r="DQL95" s="4"/>
      <c r="DQM95" s="4"/>
      <c r="DQN95" s="4"/>
      <c r="DQO95" s="4"/>
      <c r="DQP95" s="4"/>
      <c r="DQQ95" s="4"/>
      <c r="DQR95" s="4"/>
      <c r="DQS95" s="4"/>
      <c r="DQT95" s="4"/>
      <c r="DQU95" s="4"/>
      <c r="DQV95" s="4"/>
      <c r="DQW95" s="4"/>
      <c r="DQX95" s="4"/>
      <c r="DQY95" s="4"/>
      <c r="DQZ95" s="4"/>
      <c r="DRA95" s="4"/>
      <c r="DRB95" s="4"/>
      <c r="DRC95" s="4"/>
      <c r="DRD95" s="4"/>
      <c r="DRE95" s="4"/>
      <c r="DRF95" s="4"/>
      <c r="DRG95" s="4"/>
      <c r="DRH95" s="4"/>
      <c r="DRI95" s="4"/>
      <c r="DRJ95" s="4"/>
      <c r="DRK95" s="4"/>
      <c r="DRL95" s="4"/>
      <c r="DRM95" s="4"/>
      <c r="DRN95" s="4"/>
      <c r="DRO95" s="4"/>
      <c r="DRP95" s="4"/>
      <c r="DRQ95" s="4"/>
      <c r="DRR95" s="4"/>
      <c r="DRS95" s="4"/>
      <c r="DRT95" s="4"/>
      <c r="DRU95" s="4"/>
      <c r="DRV95" s="4"/>
      <c r="DRW95" s="4"/>
      <c r="DRX95" s="4"/>
      <c r="DRY95" s="4"/>
      <c r="DRZ95" s="4"/>
      <c r="DSA95" s="4"/>
      <c r="DSB95" s="4"/>
      <c r="DSC95" s="4"/>
      <c r="DSD95" s="4"/>
      <c r="DSE95" s="4"/>
      <c r="DSF95" s="4"/>
      <c r="DSG95" s="4"/>
      <c r="DSH95" s="4"/>
      <c r="DSI95" s="4"/>
      <c r="DSJ95" s="4"/>
      <c r="DSK95" s="4"/>
      <c r="DSL95" s="4"/>
      <c r="DSM95" s="4"/>
      <c r="DSN95" s="4"/>
      <c r="DSO95" s="4"/>
      <c r="DSP95" s="4"/>
      <c r="DSQ95" s="4"/>
      <c r="DSR95" s="4"/>
      <c r="DSS95" s="4"/>
      <c r="DST95" s="4"/>
      <c r="DSU95" s="4"/>
      <c r="DSV95" s="4"/>
      <c r="DSW95" s="4"/>
      <c r="DSX95" s="4"/>
      <c r="DSY95" s="4"/>
      <c r="DSZ95" s="4"/>
      <c r="DTA95" s="4"/>
      <c r="DTB95" s="4"/>
      <c r="DTC95" s="4"/>
      <c r="DTD95" s="4"/>
      <c r="DTE95" s="4"/>
      <c r="DTF95" s="4"/>
      <c r="DTG95" s="4"/>
      <c r="DTH95" s="4"/>
      <c r="DTI95" s="4"/>
      <c r="DTJ95" s="4"/>
      <c r="DTK95" s="4"/>
      <c r="DTL95" s="4"/>
      <c r="DTM95" s="4"/>
      <c r="DTN95" s="4"/>
      <c r="DTO95" s="4"/>
      <c r="DTP95" s="4"/>
      <c r="DTQ95" s="4"/>
      <c r="DTR95" s="4"/>
      <c r="DTS95" s="4"/>
      <c r="DTT95" s="4"/>
      <c r="DTU95" s="4"/>
      <c r="DTV95" s="4"/>
      <c r="DTW95" s="4"/>
      <c r="DTX95" s="4"/>
      <c r="DTY95" s="4"/>
      <c r="DTZ95" s="4"/>
      <c r="DUA95" s="4"/>
      <c r="DUB95" s="4"/>
      <c r="DUC95" s="4"/>
      <c r="DUD95" s="4"/>
      <c r="DUE95" s="4"/>
      <c r="DUF95" s="4"/>
      <c r="DUG95" s="4"/>
      <c r="DUH95" s="4"/>
      <c r="DUI95" s="4"/>
      <c r="DUJ95" s="4"/>
      <c r="DUK95" s="4"/>
      <c r="DUL95" s="4"/>
      <c r="DUM95" s="4"/>
      <c r="DUN95" s="4"/>
      <c r="DUO95" s="4"/>
      <c r="DUP95" s="4"/>
      <c r="DUQ95" s="4"/>
      <c r="DUR95" s="4"/>
      <c r="DUS95" s="4"/>
      <c r="DUT95" s="4"/>
      <c r="DUU95" s="4"/>
      <c r="DUV95" s="4"/>
      <c r="DUW95" s="4"/>
      <c r="DUX95" s="4"/>
      <c r="DUY95" s="4"/>
      <c r="DUZ95" s="4"/>
      <c r="DVA95" s="4"/>
      <c r="DVB95" s="4"/>
      <c r="DVC95" s="4"/>
      <c r="DVD95" s="4"/>
      <c r="DVE95" s="4"/>
      <c r="DVF95" s="4"/>
      <c r="DVG95" s="4"/>
      <c r="DVH95" s="4"/>
      <c r="DVI95" s="4"/>
      <c r="DVJ95" s="4"/>
      <c r="DVK95" s="4"/>
      <c r="DVL95" s="4"/>
      <c r="DVM95" s="4"/>
      <c r="DVN95" s="4"/>
      <c r="DVO95" s="4"/>
      <c r="DVP95" s="4"/>
      <c r="DVQ95" s="4"/>
      <c r="DVR95" s="4"/>
      <c r="DVS95" s="4"/>
      <c r="DVT95" s="4"/>
      <c r="DVU95" s="4"/>
      <c r="DVV95" s="4"/>
      <c r="DVW95" s="4"/>
      <c r="DVX95" s="4"/>
      <c r="DVY95" s="4"/>
      <c r="DVZ95" s="4"/>
      <c r="DWA95" s="4"/>
      <c r="DWB95" s="4"/>
      <c r="DWC95" s="4"/>
      <c r="DWD95" s="4"/>
      <c r="DWE95" s="4"/>
      <c r="DWF95" s="4"/>
      <c r="DWG95" s="4"/>
      <c r="DWH95" s="4"/>
      <c r="DWI95" s="4"/>
      <c r="DWJ95" s="4"/>
      <c r="DWK95" s="4"/>
      <c r="DWL95" s="4"/>
      <c r="DWM95" s="4"/>
      <c r="DWN95" s="4"/>
      <c r="DWO95" s="4"/>
      <c r="DWP95" s="4"/>
      <c r="DWQ95" s="4"/>
      <c r="DWR95" s="4"/>
      <c r="DWS95" s="4"/>
      <c r="DWT95" s="4"/>
      <c r="DWU95" s="4"/>
      <c r="DWV95" s="4"/>
      <c r="DWW95" s="4"/>
      <c r="DWX95" s="4"/>
      <c r="DWY95" s="4"/>
      <c r="DWZ95" s="4"/>
      <c r="DXA95" s="4"/>
      <c r="DXB95" s="4"/>
      <c r="DXC95" s="4"/>
      <c r="DXD95" s="4"/>
      <c r="DXE95" s="4"/>
      <c r="DXF95" s="4"/>
      <c r="DXG95" s="4"/>
      <c r="DXH95" s="4"/>
      <c r="DXI95" s="4"/>
      <c r="DXJ95" s="4"/>
      <c r="DXK95" s="4"/>
      <c r="DXL95" s="4"/>
      <c r="DXM95" s="4"/>
      <c r="DXN95" s="4"/>
      <c r="DXO95" s="4"/>
      <c r="DXP95" s="4"/>
      <c r="DXQ95" s="4"/>
      <c r="DXR95" s="4"/>
      <c r="DXS95" s="4"/>
      <c r="DXT95" s="4"/>
      <c r="DXU95" s="4"/>
      <c r="DXV95" s="4"/>
      <c r="DXW95" s="4"/>
      <c r="DXX95" s="4"/>
      <c r="DXY95" s="4"/>
      <c r="DXZ95" s="4"/>
      <c r="DYA95" s="4"/>
      <c r="DYB95" s="4"/>
      <c r="DYC95" s="4"/>
      <c r="DYD95" s="4"/>
      <c r="DYE95" s="4"/>
      <c r="DYF95" s="4"/>
      <c r="DYG95" s="4"/>
      <c r="DYH95" s="4"/>
      <c r="DYI95" s="4"/>
      <c r="DYJ95" s="4"/>
      <c r="DYK95" s="4"/>
      <c r="DYL95" s="4"/>
      <c r="DYM95" s="4"/>
      <c r="DYN95" s="4"/>
      <c r="DYO95" s="4"/>
      <c r="DYP95" s="4"/>
      <c r="DYQ95" s="4"/>
      <c r="DYR95" s="4"/>
      <c r="DYS95" s="4"/>
      <c r="DYT95" s="4"/>
      <c r="DYU95" s="4"/>
      <c r="DYV95" s="4"/>
      <c r="DYW95" s="4"/>
      <c r="DYX95" s="4"/>
      <c r="DYY95" s="4"/>
      <c r="DYZ95" s="4"/>
      <c r="DZA95" s="4"/>
      <c r="DZB95" s="4"/>
      <c r="DZC95" s="4"/>
      <c r="DZD95" s="4"/>
      <c r="DZE95" s="4"/>
      <c r="DZF95" s="4"/>
      <c r="DZG95" s="4"/>
      <c r="DZH95" s="4"/>
      <c r="DZI95" s="4"/>
      <c r="DZJ95" s="4"/>
      <c r="DZK95" s="4"/>
      <c r="DZL95" s="4"/>
      <c r="DZM95" s="4"/>
      <c r="DZN95" s="4"/>
      <c r="DZO95" s="4"/>
      <c r="DZP95" s="4"/>
      <c r="DZQ95" s="4"/>
      <c r="DZR95" s="4"/>
      <c r="DZS95" s="4"/>
      <c r="DZT95" s="4"/>
      <c r="DZU95" s="4"/>
      <c r="DZV95" s="4"/>
      <c r="DZW95" s="4"/>
      <c r="DZX95" s="4"/>
      <c r="DZY95" s="4"/>
      <c r="DZZ95" s="4"/>
      <c r="EAA95" s="4"/>
      <c r="EAB95" s="4"/>
      <c r="EAC95" s="4"/>
      <c r="EAD95" s="4"/>
      <c r="EAE95" s="4"/>
      <c r="EAF95" s="4"/>
      <c r="EAG95" s="4"/>
      <c r="EAH95" s="4"/>
      <c r="EAI95" s="4"/>
      <c r="EAJ95" s="4"/>
      <c r="EAK95" s="4"/>
      <c r="EAL95" s="4"/>
      <c r="EAM95" s="4"/>
      <c r="EAN95" s="4"/>
      <c r="EAO95" s="4"/>
      <c r="EAP95" s="4"/>
      <c r="EAQ95" s="4"/>
      <c r="EAR95" s="4"/>
      <c r="EAS95" s="4"/>
      <c r="EAT95" s="4"/>
      <c r="EAU95" s="4"/>
      <c r="EAV95" s="4"/>
      <c r="EAW95" s="4"/>
      <c r="EAX95" s="4"/>
      <c r="EAY95" s="4"/>
      <c r="EAZ95" s="4"/>
      <c r="EBA95" s="4"/>
      <c r="EBB95" s="4"/>
      <c r="EBC95" s="4"/>
      <c r="EBD95" s="4"/>
      <c r="EBE95" s="4"/>
      <c r="EBF95" s="4"/>
      <c r="EBG95" s="4"/>
      <c r="EBH95" s="4"/>
      <c r="EBI95" s="4"/>
      <c r="EBJ95" s="4"/>
      <c r="EBK95" s="4"/>
      <c r="EBL95" s="4"/>
      <c r="EBM95" s="4"/>
      <c r="EBN95" s="4"/>
      <c r="EBO95" s="4"/>
      <c r="EBP95" s="4"/>
      <c r="EBQ95" s="4"/>
      <c r="EBR95" s="4"/>
      <c r="EBS95" s="4"/>
      <c r="EBT95" s="4"/>
      <c r="EBU95" s="4"/>
      <c r="EBV95" s="4"/>
      <c r="EBW95" s="4"/>
      <c r="EBX95" s="4"/>
      <c r="EBY95" s="4"/>
      <c r="EBZ95" s="4"/>
      <c r="ECA95" s="4"/>
      <c r="ECB95" s="4"/>
      <c r="ECC95" s="4"/>
      <c r="ECD95" s="4"/>
      <c r="ECE95" s="4"/>
      <c r="ECF95" s="4"/>
      <c r="ECG95" s="4"/>
      <c r="ECH95" s="4"/>
      <c r="ECI95" s="4"/>
      <c r="ECJ95" s="4"/>
      <c r="ECK95" s="4"/>
      <c r="ECL95" s="4"/>
      <c r="ECM95" s="4"/>
      <c r="ECN95" s="4"/>
      <c r="ECO95" s="4"/>
      <c r="ECP95" s="4"/>
      <c r="ECQ95" s="4"/>
      <c r="ECR95" s="4"/>
      <c r="ECS95" s="4"/>
      <c r="ECT95" s="4"/>
      <c r="ECU95" s="4"/>
      <c r="ECV95" s="4"/>
      <c r="ECW95" s="4"/>
      <c r="ECX95" s="4"/>
      <c r="ECY95" s="4"/>
      <c r="ECZ95" s="4"/>
      <c r="EDA95" s="4"/>
      <c r="EDB95" s="4"/>
      <c r="EDC95" s="4"/>
      <c r="EDD95" s="4"/>
      <c r="EDE95" s="4"/>
      <c r="EDF95" s="4"/>
      <c r="EDG95" s="4"/>
      <c r="EDH95" s="4"/>
      <c r="EDI95" s="4"/>
      <c r="EDJ95" s="4"/>
      <c r="EDK95" s="4"/>
      <c r="EDL95" s="4"/>
      <c r="EDM95" s="4"/>
      <c r="EDN95" s="4"/>
      <c r="EDO95" s="4"/>
      <c r="EDP95" s="4"/>
      <c r="EDQ95" s="4"/>
      <c r="EDR95" s="4"/>
      <c r="EDS95" s="4"/>
      <c r="EDT95" s="4"/>
      <c r="EDU95" s="4"/>
      <c r="EDV95" s="4"/>
      <c r="EDW95" s="4"/>
      <c r="EDX95" s="4"/>
      <c r="EDY95" s="4"/>
      <c r="EDZ95" s="4"/>
      <c r="EEA95" s="4"/>
      <c r="EEB95" s="4"/>
      <c r="EEC95" s="4"/>
      <c r="EED95" s="4"/>
      <c r="EEE95" s="4"/>
      <c r="EEF95" s="4"/>
      <c r="EEG95" s="4"/>
      <c r="EEH95" s="4"/>
      <c r="EEI95" s="4"/>
      <c r="EEJ95" s="4"/>
      <c r="EEK95" s="4"/>
      <c r="EEL95" s="4"/>
      <c r="EEM95" s="4"/>
      <c r="EEN95" s="4"/>
      <c r="EEO95" s="4"/>
      <c r="EEP95" s="4"/>
      <c r="EEQ95" s="4"/>
      <c r="EER95" s="4"/>
      <c r="EES95" s="4"/>
      <c r="EET95" s="4"/>
      <c r="EEU95" s="4"/>
      <c r="EEV95" s="4"/>
      <c r="EEW95" s="4"/>
      <c r="EEX95" s="4"/>
      <c r="EEY95" s="4"/>
      <c r="EEZ95" s="4"/>
      <c r="EFA95" s="4"/>
      <c r="EFB95" s="4"/>
      <c r="EFC95" s="4"/>
      <c r="EFD95" s="4"/>
      <c r="EFE95" s="4"/>
      <c r="EFF95" s="4"/>
      <c r="EFG95" s="4"/>
      <c r="EFH95" s="4"/>
      <c r="EFI95" s="4"/>
      <c r="EFJ95" s="4"/>
      <c r="EFK95" s="4"/>
      <c r="EFL95" s="4"/>
      <c r="EFM95" s="4"/>
      <c r="EFN95" s="4"/>
      <c r="EFO95" s="4"/>
      <c r="EFP95" s="4"/>
      <c r="EFQ95" s="4"/>
      <c r="EFR95" s="4"/>
      <c r="EFS95" s="4"/>
      <c r="EFT95" s="4"/>
      <c r="EFU95" s="4"/>
      <c r="EFV95" s="4"/>
      <c r="EFW95" s="4"/>
      <c r="EFX95" s="4"/>
      <c r="EFY95" s="4"/>
      <c r="EFZ95" s="4"/>
      <c r="EGA95" s="4"/>
      <c r="EGB95" s="4"/>
      <c r="EGC95" s="4"/>
      <c r="EGD95" s="4"/>
      <c r="EGE95" s="4"/>
      <c r="EGF95" s="4"/>
      <c r="EGG95" s="4"/>
      <c r="EGH95" s="4"/>
      <c r="EGI95" s="4"/>
      <c r="EGJ95" s="4"/>
      <c r="EGK95" s="4"/>
      <c r="EGL95" s="4"/>
      <c r="EGM95" s="4"/>
      <c r="EGN95" s="4"/>
      <c r="EGO95" s="4"/>
      <c r="EGP95" s="4"/>
      <c r="EGQ95" s="4"/>
      <c r="EGR95" s="4"/>
      <c r="EGS95" s="4"/>
      <c r="EGT95" s="4"/>
      <c r="EGU95" s="4"/>
      <c r="EGV95" s="4"/>
      <c r="EGW95" s="4"/>
      <c r="EGX95" s="4"/>
      <c r="EGY95" s="4"/>
      <c r="EGZ95" s="4"/>
      <c r="EHA95" s="4"/>
      <c r="EHB95" s="4"/>
      <c r="EHC95" s="4"/>
      <c r="EHD95" s="4"/>
      <c r="EHE95" s="4"/>
      <c r="EHF95" s="4"/>
      <c r="EHG95" s="4"/>
      <c r="EHH95" s="4"/>
      <c r="EHI95" s="4"/>
      <c r="EHJ95" s="4"/>
      <c r="EHK95" s="4"/>
      <c r="EHL95" s="4"/>
      <c r="EHM95" s="4"/>
      <c r="EHN95" s="4"/>
      <c r="EHO95" s="4"/>
      <c r="EHP95" s="4"/>
      <c r="EHQ95" s="4"/>
      <c r="EHR95" s="4"/>
      <c r="EHS95" s="4"/>
      <c r="EHT95" s="4"/>
      <c r="EHU95" s="4"/>
      <c r="EHV95" s="4"/>
      <c r="EHW95" s="4"/>
      <c r="EHX95" s="4"/>
      <c r="EHY95" s="4"/>
      <c r="EHZ95" s="4"/>
      <c r="EIA95" s="4"/>
      <c r="EIB95" s="4"/>
      <c r="EIC95" s="4"/>
      <c r="EID95" s="4"/>
      <c r="EIE95" s="4"/>
      <c r="EIF95" s="4"/>
      <c r="EIG95" s="4"/>
      <c r="EIH95" s="4"/>
      <c r="EII95" s="4"/>
      <c r="EIJ95" s="4"/>
      <c r="EIK95" s="4"/>
      <c r="EIL95" s="4"/>
      <c r="EIM95" s="4"/>
      <c r="EIN95" s="4"/>
      <c r="EIO95" s="4"/>
      <c r="EIP95" s="4"/>
      <c r="EIQ95" s="4"/>
      <c r="EIR95" s="4"/>
      <c r="EIS95" s="4"/>
      <c r="EIT95" s="4"/>
      <c r="EIU95" s="4"/>
      <c r="EIV95" s="4"/>
      <c r="EIW95" s="4"/>
      <c r="EIX95" s="4"/>
      <c r="EIY95" s="4"/>
      <c r="EIZ95" s="4"/>
      <c r="EJA95" s="4"/>
      <c r="EJB95" s="4"/>
      <c r="EJC95" s="4"/>
      <c r="EJD95" s="4"/>
      <c r="EJE95" s="4"/>
      <c r="EJF95" s="4"/>
      <c r="EJG95" s="4"/>
      <c r="EJH95" s="4"/>
      <c r="EJI95" s="4"/>
      <c r="EJJ95" s="4"/>
      <c r="EJK95" s="4"/>
      <c r="EJL95" s="4"/>
      <c r="EJM95" s="4"/>
      <c r="EJN95" s="4"/>
      <c r="EJO95" s="4"/>
      <c r="EJP95" s="4"/>
      <c r="EJQ95" s="4"/>
      <c r="EJR95" s="4"/>
      <c r="EJS95" s="4"/>
      <c r="EJT95" s="4"/>
      <c r="EJU95" s="4"/>
      <c r="EJV95" s="4"/>
      <c r="EJW95" s="4"/>
      <c r="EJX95" s="4"/>
      <c r="EJY95" s="4"/>
      <c r="EJZ95" s="4"/>
      <c r="EKA95" s="4"/>
      <c r="EKB95" s="4"/>
      <c r="EKC95" s="4"/>
      <c r="EKD95" s="4"/>
      <c r="EKE95" s="4"/>
      <c r="EKF95" s="4"/>
      <c r="EKG95" s="4"/>
      <c r="EKH95" s="4"/>
      <c r="EKI95" s="4"/>
      <c r="EKJ95" s="4"/>
      <c r="EKK95" s="4"/>
      <c r="EKL95" s="4"/>
      <c r="EKM95" s="4"/>
      <c r="EKN95" s="4"/>
      <c r="EKO95" s="4"/>
      <c r="EKP95" s="4"/>
      <c r="EKQ95" s="4"/>
      <c r="EKR95" s="4"/>
      <c r="EKS95" s="4"/>
      <c r="EKT95" s="4"/>
      <c r="EKU95" s="4"/>
      <c r="EKV95" s="4"/>
      <c r="EKW95" s="4"/>
      <c r="EKX95" s="4"/>
      <c r="EKY95" s="4"/>
      <c r="EKZ95" s="4"/>
      <c r="ELA95" s="4"/>
      <c r="ELB95" s="4"/>
      <c r="ELC95" s="4"/>
      <c r="ELD95" s="4"/>
      <c r="ELE95" s="4"/>
      <c r="ELF95" s="4"/>
      <c r="ELG95" s="4"/>
      <c r="ELH95" s="4"/>
      <c r="ELI95" s="4"/>
      <c r="ELJ95" s="4"/>
      <c r="ELK95" s="4"/>
      <c r="ELL95" s="4"/>
      <c r="ELM95" s="4"/>
      <c r="ELN95" s="4"/>
      <c r="ELO95" s="4"/>
      <c r="ELP95" s="4"/>
      <c r="ELQ95" s="4"/>
      <c r="ELR95" s="4"/>
      <c r="ELS95" s="4"/>
      <c r="ELT95" s="4"/>
      <c r="ELU95" s="4"/>
      <c r="ELV95" s="4"/>
      <c r="ELW95" s="4"/>
      <c r="ELX95" s="4"/>
      <c r="ELY95" s="4"/>
      <c r="ELZ95" s="4"/>
      <c r="EMA95" s="4"/>
      <c r="EMB95" s="4"/>
      <c r="EMC95" s="4"/>
      <c r="EMD95" s="4"/>
      <c r="EME95" s="4"/>
      <c r="EMF95" s="4"/>
      <c r="EMG95" s="4"/>
      <c r="EMH95" s="4"/>
      <c r="EMI95" s="4"/>
      <c r="EMJ95" s="4"/>
      <c r="EMK95" s="4"/>
      <c r="EML95" s="4"/>
      <c r="EMM95" s="4"/>
      <c r="EMN95" s="4"/>
      <c r="EMO95" s="4"/>
      <c r="EMP95" s="4"/>
      <c r="EMQ95" s="4"/>
      <c r="EMR95" s="4"/>
      <c r="EMS95" s="4"/>
      <c r="EMT95" s="4"/>
      <c r="EMU95" s="4"/>
      <c r="EMV95" s="4"/>
      <c r="EMW95" s="4"/>
      <c r="EMX95" s="4"/>
      <c r="EMY95" s="4"/>
      <c r="EMZ95" s="4"/>
      <c r="ENA95" s="4"/>
      <c r="ENB95" s="4"/>
      <c r="ENC95" s="4"/>
      <c r="END95" s="4"/>
      <c r="ENE95" s="4"/>
      <c r="ENF95" s="4"/>
      <c r="ENG95" s="4"/>
      <c r="ENH95" s="4"/>
      <c r="ENI95" s="4"/>
      <c r="ENJ95" s="4"/>
      <c r="ENK95" s="4"/>
      <c r="ENL95" s="4"/>
      <c r="ENM95" s="4"/>
      <c r="ENN95" s="4"/>
      <c r="ENO95" s="4"/>
      <c r="ENP95" s="4"/>
      <c r="ENQ95" s="4"/>
      <c r="ENR95" s="4"/>
      <c r="ENS95" s="4"/>
      <c r="ENT95" s="4"/>
      <c r="ENU95" s="4"/>
      <c r="ENV95" s="4"/>
      <c r="ENW95" s="4"/>
      <c r="ENX95" s="4"/>
      <c r="ENY95" s="4"/>
      <c r="ENZ95" s="4"/>
      <c r="EOA95" s="4"/>
      <c r="EOB95" s="4"/>
      <c r="EOC95" s="4"/>
      <c r="EOD95" s="4"/>
      <c r="EOE95" s="4"/>
      <c r="EOF95" s="4"/>
      <c r="EOG95" s="4"/>
      <c r="EOH95" s="4"/>
      <c r="EOI95" s="4"/>
      <c r="EOJ95" s="4"/>
      <c r="EOK95" s="4"/>
      <c r="EOL95" s="4"/>
      <c r="EOM95" s="4"/>
      <c r="EON95" s="4"/>
      <c r="EOO95" s="4"/>
      <c r="EOP95" s="4"/>
      <c r="EOQ95" s="4"/>
      <c r="EOR95" s="4"/>
      <c r="EOS95" s="4"/>
      <c r="EOT95" s="4"/>
      <c r="EOU95" s="4"/>
      <c r="EOV95" s="4"/>
      <c r="EOW95" s="4"/>
      <c r="EOX95" s="4"/>
      <c r="EOY95" s="4"/>
      <c r="EOZ95" s="4"/>
      <c r="EPA95" s="4"/>
      <c r="EPB95" s="4"/>
      <c r="EPC95" s="4"/>
      <c r="EPD95" s="4"/>
      <c r="EPE95" s="4"/>
      <c r="EPF95" s="4"/>
      <c r="EPG95" s="4"/>
      <c r="EPH95" s="4"/>
      <c r="EPI95" s="4"/>
      <c r="EPJ95" s="4"/>
      <c r="EPK95" s="4"/>
      <c r="EPL95" s="4"/>
      <c r="EPM95" s="4"/>
      <c r="EPN95" s="4"/>
      <c r="EPO95" s="4"/>
      <c r="EPP95" s="4"/>
      <c r="EPQ95" s="4"/>
      <c r="EPR95" s="4"/>
      <c r="EPS95" s="4"/>
      <c r="EPT95" s="4"/>
      <c r="EPU95" s="4"/>
      <c r="EPV95" s="4"/>
      <c r="EPW95" s="4"/>
      <c r="EPX95" s="4"/>
      <c r="EPY95" s="4"/>
      <c r="EPZ95" s="4"/>
      <c r="EQA95" s="4"/>
      <c r="EQB95" s="4"/>
      <c r="EQC95" s="4"/>
      <c r="EQD95" s="4"/>
      <c r="EQE95" s="4"/>
      <c r="EQF95" s="4"/>
      <c r="EQG95" s="4"/>
      <c r="EQH95" s="4"/>
      <c r="EQI95" s="4"/>
      <c r="EQJ95" s="4"/>
      <c r="EQK95" s="4"/>
      <c r="EQL95" s="4"/>
      <c r="EQM95" s="4"/>
      <c r="EQN95" s="4"/>
      <c r="EQO95" s="4"/>
      <c r="EQP95" s="4"/>
      <c r="EQQ95" s="4"/>
      <c r="EQR95" s="4"/>
      <c r="EQS95" s="4"/>
      <c r="EQT95" s="4"/>
      <c r="EQU95" s="4"/>
      <c r="EQV95" s="4"/>
      <c r="EQW95" s="4"/>
      <c r="EQX95" s="4"/>
      <c r="EQY95" s="4"/>
      <c r="EQZ95" s="4"/>
      <c r="ERA95" s="4"/>
      <c r="ERB95" s="4"/>
      <c r="ERC95" s="4"/>
      <c r="ERD95" s="4"/>
      <c r="ERE95" s="4"/>
      <c r="ERF95" s="4"/>
      <c r="ERG95" s="4"/>
      <c r="ERH95" s="4"/>
      <c r="ERI95" s="4"/>
      <c r="ERJ95" s="4"/>
      <c r="ERK95" s="4"/>
      <c r="ERL95" s="4"/>
      <c r="ERM95" s="4"/>
      <c r="ERN95" s="4"/>
      <c r="ERO95" s="4"/>
      <c r="ERP95" s="4"/>
      <c r="ERQ95" s="4"/>
      <c r="ERR95" s="4"/>
      <c r="ERS95" s="4"/>
      <c r="ERT95" s="4"/>
      <c r="ERU95" s="4"/>
      <c r="ERV95" s="4"/>
      <c r="ERW95" s="4"/>
      <c r="ERX95" s="4"/>
      <c r="ERY95" s="4"/>
      <c r="ERZ95" s="4"/>
      <c r="ESA95" s="4"/>
      <c r="ESB95" s="4"/>
      <c r="ESC95" s="4"/>
      <c r="ESD95" s="4"/>
      <c r="ESE95" s="4"/>
      <c r="ESF95" s="4"/>
      <c r="ESG95" s="4"/>
      <c r="ESH95" s="4"/>
      <c r="ESI95" s="4"/>
      <c r="ESJ95" s="4"/>
      <c r="ESK95" s="4"/>
      <c r="ESL95" s="4"/>
      <c r="ESM95" s="4"/>
      <c r="ESN95" s="4"/>
      <c r="ESO95" s="4"/>
      <c r="ESP95" s="4"/>
      <c r="ESQ95" s="4"/>
      <c r="ESR95" s="4"/>
      <c r="ESS95" s="4"/>
      <c r="EST95" s="4"/>
      <c r="ESU95" s="4"/>
      <c r="ESV95" s="4"/>
      <c r="ESW95" s="4"/>
      <c r="ESX95" s="4"/>
      <c r="ESY95" s="4"/>
      <c r="ESZ95" s="4"/>
      <c r="ETA95" s="4"/>
      <c r="ETB95" s="4"/>
      <c r="ETC95" s="4"/>
      <c r="ETD95" s="4"/>
      <c r="ETE95" s="4"/>
      <c r="ETF95" s="4"/>
      <c r="ETG95" s="4"/>
      <c r="ETH95" s="4"/>
      <c r="ETI95" s="4"/>
      <c r="ETJ95" s="4"/>
      <c r="ETK95" s="4"/>
      <c r="ETL95" s="4"/>
      <c r="ETM95" s="4"/>
      <c r="ETN95" s="4"/>
      <c r="ETO95" s="4"/>
      <c r="ETP95" s="4"/>
      <c r="ETQ95" s="4"/>
      <c r="ETR95" s="4"/>
      <c r="ETS95" s="4"/>
      <c r="ETT95" s="4"/>
      <c r="ETU95" s="4"/>
      <c r="ETV95" s="4"/>
      <c r="ETW95" s="4"/>
      <c r="ETX95" s="4"/>
      <c r="ETY95" s="4"/>
      <c r="ETZ95" s="4"/>
      <c r="EUA95" s="4"/>
      <c r="EUB95" s="4"/>
      <c r="EUC95" s="4"/>
      <c r="EUD95" s="4"/>
      <c r="EUE95" s="4"/>
      <c r="EUF95" s="4"/>
      <c r="EUG95" s="4"/>
      <c r="EUH95" s="4"/>
      <c r="EUI95" s="4"/>
      <c r="EUJ95" s="4"/>
      <c r="EUK95" s="4"/>
      <c r="EUL95" s="4"/>
      <c r="EUM95" s="4"/>
      <c r="EUN95" s="4"/>
      <c r="EUO95" s="4"/>
      <c r="EUP95" s="4"/>
      <c r="EUQ95" s="4"/>
      <c r="EUR95" s="4"/>
      <c r="EUS95" s="4"/>
      <c r="EUT95" s="4"/>
      <c r="EUU95" s="4"/>
      <c r="EUV95" s="4"/>
      <c r="EUW95" s="4"/>
      <c r="EUX95" s="4"/>
      <c r="EUY95" s="4"/>
      <c r="EUZ95" s="4"/>
      <c r="EVA95" s="4"/>
      <c r="EVB95" s="4"/>
      <c r="EVC95" s="4"/>
      <c r="EVD95" s="4"/>
      <c r="EVE95" s="4"/>
      <c r="EVF95" s="4"/>
      <c r="EVG95" s="4"/>
      <c r="EVH95" s="4"/>
      <c r="EVI95" s="4"/>
      <c r="EVJ95" s="4"/>
      <c r="EVK95" s="4"/>
      <c r="EVL95" s="4"/>
      <c r="EVM95" s="4"/>
      <c r="EVN95" s="4"/>
      <c r="EVO95" s="4"/>
      <c r="EVP95" s="4"/>
      <c r="EVQ95" s="4"/>
      <c r="EVR95" s="4"/>
      <c r="EVS95" s="4"/>
      <c r="EVT95" s="4"/>
      <c r="EVU95" s="4"/>
      <c r="EVV95" s="4"/>
      <c r="EVW95" s="4"/>
      <c r="EVX95" s="4"/>
      <c r="EVY95" s="4"/>
      <c r="EVZ95" s="4"/>
      <c r="EWA95" s="4"/>
      <c r="EWB95" s="4"/>
      <c r="EWC95" s="4"/>
      <c r="EWD95" s="4"/>
      <c r="EWE95" s="4"/>
      <c r="EWF95" s="4"/>
      <c r="EWG95" s="4"/>
      <c r="EWH95" s="4"/>
      <c r="EWI95" s="4"/>
      <c r="EWJ95" s="4"/>
      <c r="EWK95" s="4"/>
      <c r="EWL95" s="4"/>
      <c r="EWM95" s="4"/>
      <c r="EWN95" s="4"/>
      <c r="EWO95" s="4"/>
      <c r="EWP95" s="4"/>
      <c r="EWQ95" s="4"/>
      <c r="EWR95" s="4"/>
      <c r="EWS95" s="4"/>
      <c r="EWT95" s="4"/>
      <c r="EWU95" s="4"/>
      <c r="EWV95" s="4"/>
      <c r="EWW95" s="4"/>
      <c r="EWX95" s="4"/>
      <c r="EWY95" s="4"/>
      <c r="EWZ95" s="4"/>
      <c r="EXA95" s="4"/>
      <c r="EXB95" s="4"/>
      <c r="EXC95" s="4"/>
      <c r="EXD95" s="4"/>
      <c r="EXE95" s="4"/>
      <c r="EXF95" s="4"/>
      <c r="EXG95" s="4"/>
      <c r="EXH95" s="4"/>
      <c r="EXI95" s="4"/>
      <c r="EXJ95" s="4"/>
      <c r="EXK95" s="4"/>
      <c r="EXL95" s="4"/>
      <c r="EXM95" s="4"/>
      <c r="EXN95" s="4"/>
      <c r="EXO95" s="4"/>
      <c r="EXP95" s="4"/>
      <c r="EXQ95" s="4"/>
      <c r="EXR95" s="4"/>
      <c r="EXS95" s="4"/>
      <c r="EXT95" s="4"/>
      <c r="EXU95" s="4"/>
      <c r="EXV95" s="4"/>
      <c r="EXW95" s="4"/>
      <c r="EXX95" s="4"/>
      <c r="EXY95" s="4"/>
      <c r="EXZ95" s="4"/>
      <c r="EYA95" s="4"/>
      <c r="EYB95" s="4"/>
      <c r="EYC95" s="4"/>
      <c r="EYD95" s="4"/>
      <c r="EYE95" s="4"/>
      <c r="EYF95" s="4"/>
      <c r="EYG95" s="4"/>
      <c r="EYH95" s="4"/>
      <c r="EYI95" s="4"/>
      <c r="EYJ95" s="4"/>
      <c r="EYK95" s="4"/>
      <c r="EYL95" s="4"/>
      <c r="EYM95" s="4"/>
      <c r="EYN95" s="4"/>
      <c r="EYO95" s="4"/>
      <c r="EYP95" s="4"/>
      <c r="EYQ95" s="4"/>
      <c r="EYR95" s="4"/>
      <c r="EYS95" s="4"/>
      <c r="EYT95" s="4"/>
      <c r="EYU95" s="4"/>
      <c r="EYV95" s="4"/>
      <c r="EYW95" s="4"/>
      <c r="EYX95" s="4"/>
      <c r="EYY95" s="4"/>
      <c r="EYZ95" s="4"/>
      <c r="EZA95" s="4"/>
      <c r="EZB95" s="4"/>
      <c r="EZC95" s="4"/>
      <c r="EZD95" s="4"/>
      <c r="EZE95" s="4"/>
      <c r="EZF95" s="4"/>
      <c r="EZG95" s="4"/>
      <c r="EZH95" s="4"/>
      <c r="EZI95" s="4"/>
      <c r="EZJ95" s="4"/>
      <c r="EZK95" s="4"/>
      <c r="EZL95" s="4"/>
      <c r="EZM95" s="4"/>
      <c r="EZN95" s="4"/>
      <c r="EZO95" s="4"/>
      <c r="EZP95" s="4"/>
      <c r="EZQ95" s="4"/>
      <c r="EZR95" s="4"/>
      <c r="EZS95" s="4"/>
      <c r="EZT95" s="4"/>
      <c r="EZU95" s="4"/>
      <c r="EZV95" s="4"/>
      <c r="EZW95" s="4"/>
      <c r="EZX95" s="4"/>
      <c r="EZY95" s="4"/>
      <c r="EZZ95" s="4"/>
      <c r="FAA95" s="4"/>
      <c r="FAB95" s="4"/>
      <c r="FAC95" s="4"/>
      <c r="FAD95" s="4"/>
      <c r="FAE95" s="4"/>
      <c r="FAF95" s="4"/>
      <c r="FAG95" s="4"/>
      <c r="FAH95" s="4"/>
      <c r="FAI95" s="4"/>
      <c r="FAJ95" s="4"/>
      <c r="FAK95" s="4"/>
      <c r="FAL95" s="4"/>
      <c r="FAM95" s="4"/>
      <c r="FAN95" s="4"/>
      <c r="FAO95" s="4"/>
      <c r="FAP95" s="4"/>
      <c r="FAQ95" s="4"/>
      <c r="FAR95" s="4"/>
      <c r="FAS95" s="4"/>
      <c r="FAT95" s="4"/>
      <c r="FAU95" s="4"/>
      <c r="FAV95" s="4"/>
      <c r="FAW95" s="4"/>
      <c r="FAX95" s="4"/>
      <c r="FAY95" s="4"/>
      <c r="FAZ95" s="4"/>
      <c r="FBA95" s="4"/>
      <c r="FBB95" s="4"/>
      <c r="FBC95" s="4"/>
      <c r="FBD95" s="4"/>
      <c r="FBE95" s="4"/>
      <c r="FBF95" s="4"/>
      <c r="FBG95" s="4"/>
      <c r="FBH95" s="4"/>
      <c r="FBI95" s="4"/>
      <c r="FBJ95" s="4"/>
      <c r="FBK95" s="4"/>
      <c r="FBL95" s="4"/>
      <c r="FBM95" s="4"/>
      <c r="FBN95" s="4"/>
      <c r="FBO95" s="4"/>
      <c r="FBP95" s="4"/>
      <c r="FBQ95" s="4"/>
      <c r="FBR95" s="4"/>
      <c r="FBS95" s="4"/>
      <c r="FBT95" s="4"/>
      <c r="FBU95" s="4"/>
      <c r="FBV95" s="4"/>
      <c r="FBW95" s="4"/>
      <c r="FBX95" s="4"/>
      <c r="FBY95" s="4"/>
      <c r="FBZ95" s="4"/>
      <c r="FCA95" s="4"/>
      <c r="FCB95" s="4"/>
      <c r="FCC95" s="4"/>
      <c r="FCD95" s="4"/>
      <c r="FCE95" s="4"/>
      <c r="FCF95" s="4"/>
      <c r="FCG95" s="4"/>
      <c r="FCH95" s="4"/>
      <c r="FCI95" s="4"/>
      <c r="FCJ95" s="4"/>
      <c r="FCK95" s="4"/>
      <c r="FCL95" s="4"/>
      <c r="FCM95" s="4"/>
      <c r="FCN95" s="4"/>
      <c r="FCO95" s="4"/>
      <c r="FCP95" s="4"/>
      <c r="FCQ95" s="4"/>
      <c r="FCR95" s="4"/>
      <c r="FCS95" s="4"/>
      <c r="FCT95" s="4"/>
      <c r="FCU95" s="4"/>
      <c r="FCV95" s="4"/>
      <c r="FCW95" s="4"/>
      <c r="FCX95" s="4"/>
      <c r="FCY95" s="4"/>
      <c r="FCZ95" s="4"/>
      <c r="FDA95" s="4"/>
      <c r="FDB95" s="4"/>
      <c r="FDC95" s="4"/>
      <c r="FDD95" s="4"/>
      <c r="FDE95" s="4"/>
      <c r="FDF95" s="4"/>
      <c r="FDG95" s="4"/>
      <c r="FDH95" s="4"/>
      <c r="FDI95" s="4"/>
      <c r="FDJ95" s="4"/>
      <c r="FDK95" s="4"/>
      <c r="FDL95" s="4"/>
      <c r="FDM95" s="4"/>
      <c r="FDN95" s="4"/>
      <c r="FDO95" s="4"/>
      <c r="FDP95" s="4"/>
      <c r="FDQ95" s="4"/>
      <c r="FDR95" s="4"/>
      <c r="FDS95" s="4"/>
      <c r="FDT95" s="4"/>
      <c r="FDU95" s="4"/>
      <c r="FDV95" s="4"/>
      <c r="FDW95" s="4"/>
      <c r="FDX95" s="4"/>
      <c r="FDY95" s="4"/>
      <c r="FDZ95" s="4"/>
      <c r="FEA95" s="4"/>
      <c r="FEB95" s="4"/>
      <c r="FEC95" s="4"/>
      <c r="FED95" s="4"/>
      <c r="FEE95" s="4"/>
      <c r="FEF95" s="4"/>
      <c r="FEG95" s="4"/>
      <c r="FEH95" s="4"/>
      <c r="FEI95" s="4"/>
      <c r="FEJ95" s="4"/>
      <c r="FEK95" s="4"/>
      <c r="FEL95" s="4"/>
      <c r="FEM95" s="4"/>
      <c r="FEN95" s="4"/>
      <c r="FEO95" s="4"/>
      <c r="FEP95" s="4"/>
      <c r="FEQ95" s="4"/>
      <c r="FER95" s="4"/>
      <c r="FES95" s="4"/>
      <c r="FET95" s="4"/>
      <c r="FEU95" s="4"/>
      <c r="FEV95" s="4"/>
      <c r="FEW95" s="4"/>
      <c r="FEX95" s="4"/>
      <c r="FEY95" s="4"/>
      <c r="FEZ95" s="4"/>
      <c r="FFA95" s="4"/>
      <c r="FFB95" s="4"/>
      <c r="FFC95" s="4"/>
      <c r="FFD95" s="4"/>
      <c r="FFE95" s="4"/>
      <c r="FFF95" s="4"/>
      <c r="FFG95" s="4"/>
      <c r="FFH95" s="4"/>
      <c r="FFI95" s="4"/>
      <c r="FFJ95" s="4"/>
      <c r="FFK95" s="4"/>
      <c r="FFL95" s="4"/>
      <c r="FFM95" s="4"/>
      <c r="FFN95" s="4"/>
      <c r="FFO95" s="4"/>
      <c r="FFP95" s="4"/>
      <c r="FFQ95" s="4"/>
      <c r="FFR95" s="4"/>
      <c r="FFS95" s="4"/>
      <c r="FFT95" s="4"/>
      <c r="FFU95" s="4"/>
      <c r="FFV95" s="4"/>
      <c r="FFW95" s="4"/>
      <c r="FFX95" s="4"/>
      <c r="FFY95" s="4"/>
      <c r="FFZ95" s="4"/>
      <c r="FGA95" s="4"/>
      <c r="FGB95" s="4"/>
      <c r="FGC95" s="4"/>
      <c r="FGD95" s="4"/>
      <c r="FGE95" s="4"/>
      <c r="FGF95" s="4"/>
      <c r="FGG95" s="4"/>
      <c r="FGH95" s="4"/>
      <c r="FGI95" s="4"/>
      <c r="FGJ95" s="4"/>
      <c r="FGK95" s="4"/>
      <c r="FGL95" s="4"/>
      <c r="FGM95" s="4"/>
      <c r="FGN95" s="4"/>
      <c r="FGO95" s="4"/>
      <c r="FGP95" s="4"/>
      <c r="FGQ95" s="4"/>
      <c r="FGR95" s="4"/>
      <c r="FGS95" s="4"/>
      <c r="FGT95" s="4"/>
      <c r="FGU95" s="4"/>
      <c r="FGV95" s="4"/>
      <c r="FGW95" s="4"/>
      <c r="FGX95" s="4"/>
      <c r="FGY95" s="4"/>
      <c r="FGZ95" s="4"/>
      <c r="FHA95" s="4"/>
      <c r="FHB95" s="4"/>
      <c r="FHC95" s="4"/>
      <c r="FHD95" s="4"/>
      <c r="FHE95" s="4"/>
      <c r="FHF95" s="4"/>
      <c r="FHG95" s="4"/>
      <c r="FHH95" s="4"/>
      <c r="FHI95" s="4"/>
      <c r="FHJ95" s="4"/>
      <c r="FHK95" s="4"/>
      <c r="FHL95" s="4"/>
      <c r="FHM95" s="4"/>
      <c r="FHN95" s="4"/>
      <c r="FHO95" s="4"/>
      <c r="FHP95" s="4"/>
      <c r="FHQ95" s="4"/>
      <c r="FHR95" s="4"/>
      <c r="FHS95" s="4"/>
      <c r="FHT95" s="4"/>
      <c r="FHU95" s="4"/>
      <c r="FHV95" s="4"/>
      <c r="FHW95" s="4"/>
      <c r="FHX95" s="4"/>
      <c r="FHY95" s="4"/>
      <c r="FHZ95" s="4"/>
      <c r="FIA95" s="4"/>
      <c r="FIB95" s="4"/>
      <c r="FIC95" s="4"/>
      <c r="FID95" s="4"/>
      <c r="FIE95" s="4"/>
      <c r="FIF95" s="4"/>
      <c r="FIG95" s="4"/>
      <c r="FIH95" s="4"/>
      <c r="FII95" s="4"/>
      <c r="FIJ95" s="4"/>
      <c r="FIK95" s="4"/>
      <c r="FIL95" s="4"/>
      <c r="FIM95" s="4"/>
      <c r="FIN95" s="4"/>
      <c r="FIO95" s="4"/>
      <c r="FIP95" s="4"/>
      <c r="FIQ95" s="4"/>
      <c r="FIR95" s="4"/>
      <c r="FIS95" s="4"/>
      <c r="FIT95" s="4"/>
      <c r="FIU95" s="4"/>
      <c r="FIV95" s="4"/>
      <c r="FIW95" s="4"/>
      <c r="FIX95" s="4"/>
      <c r="FIY95" s="4"/>
      <c r="FIZ95" s="4"/>
      <c r="FJA95" s="4"/>
      <c r="FJB95" s="4"/>
      <c r="FJC95" s="4"/>
      <c r="FJD95" s="4"/>
      <c r="FJE95" s="4"/>
      <c r="FJF95" s="4"/>
      <c r="FJG95" s="4"/>
      <c r="FJH95" s="4"/>
      <c r="FJI95" s="4"/>
      <c r="FJJ95" s="4"/>
      <c r="FJK95" s="4"/>
      <c r="FJL95" s="4"/>
      <c r="FJM95" s="4"/>
      <c r="FJN95" s="4"/>
      <c r="FJO95" s="4"/>
      <c r="FJP95" s="4"/>
      <c r="FJQ95" s="4"/>
      <c r="FJR95" s="4"/>
      <c r="FJS95" s="4"/>
      <c r="FJT95" s="4"/>
      <c r="FJU95" s="4"/>
      <c r="FJV95" s="4"/>
      <c r="FJW95" s="4"/>
      <c r="FJX95" s="4"/>
      <c r="FJY95" s="4"/>
      <c r="FJZ95" s="4"/>
      <c r="FKA95" s="4"/>
      <c r="FKB95" s="4"/>
      <c r="FKC95" s="4"/>
      <c r="FKD95" s="4"/>
      <c r="FKE95" s="4"/>
      <c r="FKF95" s="4"/>
      <c r="FKG95" s="4"/>
      <c r="FKH95" s="4"/>
      <c r="FKI95" s="4"/>
      <c r="FKJ95" s="4"/>
      <c r="FKK95" s="4"/>
      <c r="FKL95" s="4"/>
      <c r="FKM95" s="4"/>
      <c r="FKN95" s="4"/>
      <c r="FKO95" s="4"/>
      <c r="FKP95" s="4"/>
      <c r="FKQ95" s="4"/>
      <c r="FKR95" s="4"/>
      <c r="FKS95" s="4"/>
      <c r="FKT95" s="4"/>
      <c r="FKU95" s="4"/>
      <c r="FKV95" s="4"/>
      <c r="FKW95" s="4"/>
      <c r="FKX95" s="4"/>
      <c r="FKY95" s="4"/>
      <c r="FKZ95" s="4"/>
      <c r="FLA95" s="4"/>
      <c r="FLB95" s="4"/>
      <c r="FLC95" s="4"/>
      <c r="FLD95" s="4"/>
      <c r="FLE95" s="4"/>
      <c r="FLF95" s="4"/>
      <c r="FLG95" s="4"/>
      <c r="FLH95" s="4"/>
      <c r="FLI95" s="4"/>
      <c r="FLJ95" s="4"/>
      <c r="FLK95" s="4"/>
      <c r="FLL95" s="4"/>
      <c r="FLM95" s="4"/>
      <c r="FLN95" s="4"/>
      <c r="FLO95" s="4"/>
      <c r="FLP95" s="4"/>
      <c r="FLQ95" s="4"/>
      <c r="FLR95" s="4"/>
      <c r="FLS95" s="4"/>
      <c r="FLT95" s="4"/>
      <c r="FLU95" s="4"/>
      <c r="FLV95" s="4"/>
      <c r="FLW95" s="4"/>
      <c r="FLX95" s="4"/>
      <c r="FLY95" s="4"/>
      <c r="FLZ95" s="4"/>
      <c r="FMA95" s="4"/>
      <c r="FMB95" s="4"/>
      <c r="FMC95" s="4"/>
      <c r="FMD95" s="4"/>
      <c r="FME95" s="4"/>
      <c r="FMF95" s="4"/>
      <c r="FMG95" s="4"/>
      <c r="FMH95" s="4"/>
      <c r="FMI95" s="4"/>
      <c r="FMJ95" s="4"/>
      <c r="FMK95" s="4"/>
      <c r="FML95" s="4"/>
      <c r="FMM95" s="4"/>
      <c r="FMN95" s="4"/>
      <c r="FMO95" s="4"/>
      <c r="FMP95" s="4"/>
      <c r="FMQ95" s="4"/>
      <c r="FMR95" s="4"/>
      <c r="FMS95" s="4"/>
      <c r="FMT95" s="4"/>
      <c r="FMU95" s="4"/>
      <c r="FMV95" s="4"/>
      <c r="FMW95" s="4"/>
      <c r="FMX95" s="4"/>
      <c r="FMY95" s="4"/>
      <c r="FMZ95" s="4"/>
      <c r="FNA95" s="4"/>
      <c r="FNB95" s="4"/>
      <c r="FNC95" s="4"/>
      <c r="FND95" s="4"/>
      <c r="FNE95" s="4"/>
      <c r="FNF95" s="4"/>
      <c r="FNG95" s="4"/>
      <c r="FNH95" s="4"/>
      <c r="FNI95" s="4"/>
      <c r="FNJ95" s="4"/>
      <c r="FNK95" s="4"/>
      <c r="FNL95" s="4"/>
      <c r="FNM95" s="4"/>
      <c r="FNN95" s="4"/>
      <c r="FNO95" s="4"/>
      <c r="FNP95" s="4"/>
      <c r="FNQ95" s="4"/>
      <c r="FNR95" s="4"/>
      <c r="FNS95" s="4"/>
      <c r="FNT95" s="4"/>
      <c r="FNU95" s="4"/>
      <c r="FNV95" s="4"/>
      <c r="FNW95" s="4"/>
      <c r="FNX95" s="4"/>
      <c r="FNY95" s="4"/>
      <c r="FNZ95" s="4"/>
      <c r="FOA95" s="4"/>
      <c r="FOB95" s="4"/>
      <c r="FOC95" s="4"/>
      <c r="FOD95" s="4"/>
      <c r="FOE95" s="4"/>
      <c r="FOF95" s="4"/>
      <c r="FOG95" s="4"/>
      <c r="FOH95" s="4"/>
      <c r="FOI95" s="4"/>
      <c r="FOJ95" s="4"/>
      <c r="FOK95" s="4"/>
      <c r="FOL95" s="4"/>
      <c r="FOM95" s="4"/>
      <c r="FON95" s="4"/>
      <c r="FOO95" s="4"/>
      <c r="FOP95" s="4"/>
      <c r="FOQ95" s="4"/>
      <c r="FOR95" s="4"/>
      <c r="FOS95" s="4"/>
      <c r="FOT95" s="4"/>
      <c r="FOU95" s="4"/>
      <c r="FOV95" s="4"/>
      <c r="FOW95" s="4"/>
      <c r="FOX95" s="4"/>
      <c r="FOY95" s="4"/>
      <c r="FOZ95" s="4"/>
      <c r="FPA95" s="4"/>
      <c r="FPB95" s="4"/>
      <c r="FPC95" s="4"/>
      <c r="FPD95" s="4"/>
      <c r="FPE95" s="4"/>
      <c r="FPF95" s="4"/>
      <c r="FPG95" s="4"/>
      <c r="FPH95" s="4"/>
      <c r="FPI95" s="4"/>
      <c r="FPJ95" s="4"/>
      <c r="FPK95" s="4"/>
      <c r="FPL95" s="4"/>
      <c r="FPM95" s="4"/>
      <c r="FPN95" s="4"/>
      <c r="FPO95" s="4"/>
      <c r="FPP95" s="4"/>
      <c r="FPQ95" s="4"/>
      <c r="FPR95" s="4"/>
      <c r="FPS95" s="4"/>
      <c r="FPT95" s="4"/>
      <c r="FPU95" s="4"/>
      <c r="FPV95" s="4"/>
      <c r="FPW95" s="4"/>
      <c r="FPX95" s="4"/>
      <c r="FPY95" s="4"/>
      <c r="FPZ95" s="4"/>
      <c r="FQA95" s="4"/>
      <c r="FQB95" s="4"/>
      <c r="FQC95" s="4"/>
      <c r="FQD95" s="4"/>
      <c r="FQE95" s="4"/>
      <c r="FQF95" s="4"/>
      <c r="FQG95" s="4"/>
      <c r="FQH95" s="4"/>
      <c r="FQI95" s="4"/>
      <c r="FQJ95" s="4"/>
      <c r="FQK95" s="4"/>
      <c r="FQL95" s="4"/>
      <c r="FQM95" s="4"/>
      <c r="FQN95" s="4"/>
      <c r="FQO95" s="4"/>
      <c r="FQP95" s="4"/>
      <c r="FQQ95" s="4"/>
      <c r="FQR95" s="4"/>
      <c r="FQS95" s="4"/>
      <c r="FQT95" s="4"/>
      <c r="FQU95" s="4"/>
      <c r="FQV95" s="4"/>
      <c r="FQW95" s="4"/>
      <c r="FQX95" s="4"/>
      <c r="FQY95" s="4"/>
      <c r="FQZ95" s="4"/>
      <c r="FRA95" s="4"/>
      <c r="FRB95" s="4"/>
      <c r="FRC95" s="4"/>
      <c r="FRD95" s="4"/>
      <c r="FRE95" s="4"/>
      <c r="FRF95" s="4"/>
      <c r="FRG95" s="4"/>
      <c r="FRH95" s="4"/>
      <c r="FRI95" s="4"/>
      <c r="FRJ95" s="4"/>
      <c r="FRK95" s="4"/>
      <c r="FRL95" s="4"/>
      <c r="FRM95" s="4"/>
      <c r="FRN95" s="4"/>
      <c r="FRO95" s="4"/>
      <c r="FRP95" s="4"/>
      <c r="FRQ95" s="4"/>
      <c r="FRR95" s="4"/>
      <c r="FRS95" s="4"/>
      <c r="FRT95" s="4"/>
      <c r="FRU95" s="4"/>
      <c r="FRV95" s="4"/>
      <c r="FRW95" s="4"/>
      <c r="FRX95" s="4"/>
      <c r="FRY95" s="4"/>
      <c r="FRZ95" s="4"/>
      <c r="FSA95" s="4"/>
      <c r="FSB95" s="4"/>
      <c r="FSC95" s="4"/>
      <c r="FSD95" s="4"/>
      <c r="FSE95" s="4"/>
      <c r="FSF95" s="4"/>
      <c r="FSG95" s="4"/>
      <c r="FSH95" s="4"/>
      <c r="FSI95" s="4"/>
      <c r="FSJ95" s="4"/>
      <c r="FSK95" s="4"/>
      <c r="FSL95" s="4"/>
      <c r="FSM95" s="4"/>
      <c r="FSN95" s="4"/>
      <c r="FSO95" s="4"/>
      <c r="FSP95" s="4"/>
      <c r="FSQ95" s="4"/>
      <c r="FSR95" s="4"/>
      <c r="FSS95" s="4"/>
      <c r="FST95" s="4"/>
      <c r="FSU95" s="4"/>
      <c r="FSV95" s="4"/>
      <c r="FSW95" s="4"/>
      <c r="FSX95" s="4"/>
      <c r="FSY95" s="4"/>
      <c r="FSZ95" s="4"/>
      <c r="FTA95" s="4"/>
      <c r="FTB95" s="4"/>
      <c r="FTC95" s="4"/>
      <c r="FTD95" s="4"/>
      <c r="FTE95" s="4"/>
      <c r="FTF95" s="4"/>
      <c r="FTG95" s="4"/>
      <c r="FTH95" s="4"/>
      <c r="FTI95" s="4"/>
      <c r="FTJ95" s="4"/>
      <c r="FTK95" s="4"/>
      <c r="FTL95" s="4"/>
      <c r="FTM95" s="4"/>
      <c r="FTN95" s="4"/>
      <c r="FTO95" s="4"/>
      <c r="FTP95" s="4"/>
      <c r="FTQ95" s="4"/>
      <c r="FTR95" s="4"/>
      <c r="FTS95" s="4"/>
      <c r="FTT95" s="4"/>
      <c r="FTU95" s="4"/>
      <c r="FTV95" s="4"/>
      <c r="FTW95" s="4"/>
      <c r="FTX95" s="4"/>
      <c r="FTY95" s="4"/>
      <c r="FTZ95" s="4"/>
      <c r="FUA95" s="4"/>
      <c r="FUB95" s="4"/>
      <c r="FUC95" s="4"/>
      <c r="FUD95" s="4"/>
      <c r="FUE95" s="4"/>
      <c r="FUF95" s="4"/>
      <c r="FUG95" s="4"/>
      <c r="FUH95" s="4"/>
      <c r="FUI95" s="4"/>
      <c r="FUJ95" s="4"/>
      <c r="FUK95" s="4"/>
      <c r="FUL95" s="4"/>
      <c r="FUM95" s="4"/>
      <c r="FUN95" s="4"/>
      <c r="FUO95" s="4"/>
      <c r="FUP95" s="4"/>
      <c r="FUQ95" s="4"/>
      <c r="FUR95" s="4"/>
      <c r="FUS95" s="4"/>
    </row>
    <row r="96" spans="1:4621" s="143" customFormat="1">
      <c r="A96" s="156" t="s">
        <v>14</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52"/>
      <c r="AA96" s="152"/>
      <c r="AB96" s="152"/>
      <c r="AC96" s="153"/>
      <c r="AD96" s="142">
        <f>ROW()</f>
        <v>96</v>
      </c>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c r="JS96" s="4"/>
      <c r="JT96" s="4"/>
      <c r="JU96" s="4"/>
      <c r="JV96" s="4"/>
      <c r="JW96" s="4"/>
      <c r="JX96" s="4"/>
      <c r="JY96" s="4"/>
      <c r="JZ96" s="4"/>
      <c r="KA96" s="4"/>
      <c r="KB96" s="4"/>
      <c r="KC96" s="4"/>
      <c r="KD96" s="4"/>
      <c r="KE96" s="4"/>
      <c r="KF96" s="4"/>
      <c r="KG96" s="4"/>
      <c r="KH96" s="4"/>
      <c r="KI96" s="4"/>
      <c r="KJ96" s="4"/>
      <c r="KK96" s="4"/>
      <c r="KL96" s="4"/>
      <c r="KM96" s="4"/>
      <c r="KN96" s="4"/>
      <c r="KO96" s="4"/>
      <c r="KP96" s="4"/>
      <c r="KQ96" s="4"/>
      <c r="KR96" s="4"/>
      <c r="KS96" s="4"/>
      <c r="KT96" s="4"/>
      <c r="KU96" s="4"/>
      <c r="KV96" s="4"/>
      <c r="KW96" s="4"/>
      <c r="KX96" s="4"/>
      <c r="KY96" s="4"/>
      <c r="KZ96" s="4"/>
      <c r="LA96" s="4"/>
      <c r="LB96" s="4"/>
      <c r="LC96" s="4"/>
      <c r="LD96" s="4"/>
      <c r="LE96" s="4"/>
      <c r="LF96" s="4"/>
      <c r="LG96" s="4"/>
      <c r="LH96" s="4"/>
      <c r="LI96" s="4"/>
      <c r="LJ96" s="4"/>
      <c r="LK96" s="4"/>
      <c r="LL96" s="4"/>
      <c r="LM96" s="4"/>
      <c r="LN96" s="4"/>
      <c r="LO96" s="4"/>
      <c r="LP96" s="4"/>
      <c r="LQ96" s="4"/>
      <c r="LR96" s="4"/>
      <c r="LS96" s="4"/>
      <c r="LT96" s="4"/>
      <c r="LU96" s="4"/>
      <c r="LV96" s="4"/>
      <c r="LW96" s="4"/>
      <c r="LX96" s="4"/>
      <c r="LY96" s="4"/>
      <c r="LZ96" s="4"/>
      <c r="MA96" s="4"/>
      <c r="MB96" s="4"/>
      <c r="MC96" s="4"/>
      <c r="MD96" s="4"/>
      <c r="ME96" s="4"/>
      <c r="MF96" s="4"/>
      <c r="MG96" s="4"/>
      <c r="MH96" s="4"/>
      <c r="MI96" s="4"/>
      <c r="MJ96" s="4"/>
      <c r="MK96" s="4"/>
      <c r="ML96" s="4"/>
      <c r="MM96" s="4"/>
      <c r="MN96" s="4"/>
      <c r="MO96" s="4"/>
      <c r="MP96" s="4"/>
      <c r="MQ96" s="4"/>
      <c r="MR96" s="4"/>
      <c r="MS96" s="4"/>
      <c r="MT96" s="4"/>
      <c r="MU96" s="4"/>
      <c r="MV96" s="4"/>
      <c r="MW96" s="4"/>
      <c r="MX96" s="4"/>
      <c r="MY96" s="4"/>
      <c r="MZ96" s="4"/>
      <c r="NA96" s="4"/>
      <c r="NB96" s="4"/>
      <c r="NC96" s="4"/>
      <c r="ND96" s="4"/>
      <c r="NE96" s="4"/>
      <c r="NF96" s="4"/>
      <c r="NG96" s="4"/>
      <c r="NH96" s="4"/>
      <c r="NI96" s="4"/>
      <c r="NJ96" s="4"/>
      <c r="NK96" s="4"/>
      <c r="NL96" s="4"/>
      <c r="NM96" s="4"/>
      <c r="NN96" s="4"/>
      <c r="NO96" s="4"/>
      <c r="NP96" s="4"/>
      <c r="NQ96" s="4"/>
      <c r="NR96" s="4"/>
      <c r="NS96" s="4"/>
      <c r="NT96" s="4"/>
      <c r="NU96" s="4"/>
      <c r="NV96" s="4"/>
      <c r="NW96" s="4"/>
      <c r="NX96" s="4"/>
      <c r="NY96" s="4"/>
      <c r="NZ96" s="4"/>
      <c r="OA96" s="4"/>
      <c r="OB96" s="4"/>
      <c r="OC96" s="4"/>
      <c r="OD96" s="4"/>
      <c r="OE96" s="4"/>
      <c r="OF96" s="4"/>
      <c r="OG96" s="4"/>
      <c r="OH96" s="4"/>
      <c r="OI96" s="4"/>
      <c r="OJ96" s="4"/>
      <c r="OK96" s="4"/>
      <c r="OL96" s="4"/>
      <c r="OM96" s="4"/>
      <c r="ON96" s="4"/>
      <c r="OO96" s="4"/>
      <c r="OP96" s="4"/>
      <c r="OQ96" s="4"/>
      <c r="OR96" s="4"/>
      <c r="OS96" s="4"/>
      <c r="OT96" s="4"/>
      <c r="OU96" s="4"/>
      <c r="OV96" s="4"/>
      <c r="OW96" s="4"/>
      <c r="OX96" s="4"/>
      <c r="OY96" s="4"/>
      <c r="OZ96" s="4"/>
      <c r="PA96" s="4"/>
      <c r="PB96" s="4"/>
      <c r="PC96" s="4"/>
      <c r="PD96" s="4"/>
      <c r="PE96" s="4"/>
      <c r="PF96" s="4"/>
      <c r="PG96" s="4"/>
      <c r="PH96" s="4"/>
      <c r="PI96" s="4"/>
      <c r="PJ96" s="4"/>
      <c r="PK96" s="4"/>
      <c r="PL96" s="4"/>
      <c r="PM96" s="4"/>
      <c r="PN96" s="4"/>
      <c r="PO96" s="4"/>
      <c r="PP96" s="4"/>
      <c r="PQ96" s="4"/>
      <c r="PR96" s="4"/>
      <c r="PS96" s="4"/>
      <c r="PT96" s="4"/>
      <c r="PU96" s="4"/>
      <c r="PV96" s="4"/>
      <c r="PW96" s="4"/>
      <c r="PX96" s="4"/>
      <c r="PY96" s="4"/>
      <c r="PZ96" s="4"/>
      <c r="QA96" s="4"/>
      <c r="QB96" s="4"/>
      <c r="QC96" s="4"/>
      <c r="QD96" s="4"/>
      <c r="QE96" s="4"/>
      <c r="QF96" s="4"/>
      <c r="QG96" s="4"/>
      <c r="QH96" s="4"/>
      <c r="QI96" s="4"/>
      <c r="QJ96" s="4"/>
      <c r="QK96" s="4"/>
      <c r="QL96" s="4"/>
      <c r="QM96" s="4"/>
      <c r="QN96" s="4"/>
      <c r="QO96" s="4"/>
      <c r="QP96" s="4"/>
      <c r="QQ96" s="4"/>
      <c r="QR96" s="4"/>
      <c r="QS96" s="4"/>
      <c r="QT96" s="4"/>
      <c r="QU96" s="4"/>
      <c r="QV96" s="4"/>
      <c r="QW96" s="4"/>
      <c r="QX96" s="4"/>
      <c r="QY96" s="4"/>
      <c r="QZ96" s="4"/>
      <c r="RA96" s="4"/>
      <c r="RB96" s="4"/>
      <c r="RC96" s="4"/>
      <c r="RD96" s="4"/>
      <c r="RE96" s="4"/>
      <c r="RF96" s="4"/>
      <c r="RG96" s="4"/>
      <c r="RH96" s="4"/>
      <c r="RI96" s="4"/>
      <c r="RJ96" s="4"/>
      <c r="RK96" s="4"/>
      <c r="RL96" s="4"/>
      <c r="RM96" s="4"/>
      <c r="RN96" s="4"/>
      <c r="RO96" s="4"/>
      <c r="RP96" s="4"/>
      <c r="RQ96" s="4"/>
      <c r="RR96" s="4"/>
      <c r="RS96" s="4"/>
      <c r="RT96" s="4"/>
      <c r="RU96" s="4"/>
      <c r="RV96" s="4"/>
      <c r="RW96" s="4"/>
      <c r="RX96" s="4"/>
      <c r="RY96" s="4"/>
      <c r="RZ96" s="4"/>
      <c r="SA96" s="4"/>
      <c r="SB96" s="4"/>
      <c r="SC96" s="4"/>
      <c r="SD96" s="4"/>
      <c r="SE96" s="4"/>
      <c r="SF96" s="4"/>
      <c r="SG96" s="4"/>
      <c r="SH96" s="4"/>
      <c r="SI96" s="4"/>
      <c r="SJ96" s="4"/>
      <c r="SK96" s="4"/>
      <c r="SL96" s="4"/>
      <c r="SM96" s="4"/>
      <c r="SN96" s="4"/>
      <c r="SO96" s="4"/>
      <c r="SP96" s="4"/>
      <c r="SQ96" s="4"/>
      <c r="SR96" s="4"/>
      <c r="SS96" s="4"/>
      <c r="ST96" s="4"/>
      <c r="SU96" s="4"/>
      <c r="SV96" s="4"/>
      <c r="SW96" s="4"/>
      <c r="SX96" s="4"/>
      <c r="SY96" s="4"/>
      <c r="SZ96" s="4"/>
      <c r="TA96" s="4"/>
      <c r="TB96" s="4"/>
      <c r="TC96" s="4"/>
      <c r="TD96" s="4"/>
      <c r="TE96" s="4"/>
      <c r="TF96" s="4"/>
      <c r="TG96" s="4"/>
      <c r="TH96" s="4"/>
      <c r="TI96" s="4"/>
      <c r="TJ96" s="4"/>
      <c r="TK96" s="4"/>
      <c r="TL96" s="4"/>
      <c r="TM96" s="4"/>
      <c r="TN96" s="4"/>
      <c r="TO96" s="4"/>
      <c r="TP96" s="4"/>
      <c r="TQ96" s="4"/>
      <c r="TR96" s="4"/>
      <c r="TS96" s="4"/>
      <c r="TT96" s="4"/>
      <c r="TU96" s="4"/>
      <c r="TV96" s="4"/>
      <c r="TW96" s="4"/>
      <c r="TX96" s="4"/>
      <c r="TY96" s="4"/>
      <c r="TZ96" s="4"/>
      <c r="UA96" s="4"/>
      <c r="UB96" s="4"/>
      <c r="UC96" s="4"/>
      <c r="UD96" s="4"/>
      <c r="UE96" s="4"/>
      <c r="UF96" s="4"/>
      <c r="UG96" s="4"/>
      <c r="UH96" s="4"/>
      <c r="UI96" s="4"/>
      <c r="UJ96" s="4"/>
      <c r="UK96" s="4"/>
      <c r="UL96" s="4"/>
      <c r="UM96" s="4"/>
      <c r="UN96" s="4"/>
      <c r="UO96" s="4"/>
      <c r="UP96" s="4"/>
      <c r="UQ96" s="4"/>
      <c r="UR96" s="4"/>
      <c r="US96" s="4"/>
      <c r="UT96" s="4"/>
      <c r="UU96" s="4"/>
      <c r="UV96" s="4"/>
      <c r="UW96" s="4"/>
      <c r="UX96" s="4"/>
      <c r="UY96" s="4"/>
      <c r="UZ96" s="4"/>
      <c r="VA96" s="4"/>
      <c r="VB96" s="4"/>
      <c r="VC96" s="4"/>
      <c r="VD96" s="4"/>
      <c r="VE96" s="4"/>
      <c r="VF96" s="4"/>
      <c r="VG96" s="4"/>
      <c r="VH96" s="4"/>
      <c r="VI96" s="4"/>
      <c r="VJ96" s="4"/>
      <c r="VK96" s="4"/>
      <c r="VL96" s="4"/>
      <c r="VM96" s="4"/>
      <c r="VN96" s="4"/>
      <c r="VO96" s="4"/>
      <c r="VP96" s="4"/>
      <c r="VQ96" s="4"/>
      <c r="VR96" s="4"/>
      <c r="VS96" s="4"/>
      <c r="VT96" s="4"/>
      <c r="VU96" s="4"/>
      <c r="VV96" s="4"/>
      <c r="VW96" s="4"/>
      <c r="VX96" s="4"/>
      <c r="VY96" s="4"/>
      <c r="VZ96" s="4"/>
      <c r="WA96" s="4"/>
      <c r="WB96" s="4"/>
      <c r="WC96" s="4"/>
      <c r="WD96" s="4"/>
      <c r="WE96" s="4"/>
      <c r="WF96" s="4"/>
      <c r="WG96" s="4"/>
      <c r="WH96" s="4"/>
      <c r="WI96" s="4"/>
      <c r="WJ96" s="4"/>
      <c r="WK96" s="4"/>
      <c r="WL96" s="4"/>
      <c r="WM96" s="4"/>
      <c r="WN96" s="4"/>
      <c r="WO96" s="4"/>
      <c r="WP96" s="4"/>
      <c r="WQ96" s="4"/>
      <c r="WR96" s="4"/>
      <c r="WS96" s="4"/>
      <c r="WT96" s="4"/>
      <c r="WU96" s="4"/>
      <c r="WV96" s="4"/>
      <c r="WW96" s="4"/>
      <c r="WX96" s="4"/>
      <c r="WY96" s="4"/>
      <c r="WZ96" s="4"/>
      <c r="XA96" s="4"/>
      <c r="XB96" s="4"/>
      <c r="XC96" s="4"/>
      <c r="XD96" s="4"/>
      <c r="XE96" s="4"/>
      <c r="XF96" s="4"/>
      <c r="XG96" s="4"/>
      <c r="XH96" s="4"/>
      <c r="XI96" s="4"/>
      <c r="XJ96" s="4"/>
      <c r="XK96" s="4"/>
      <c r="XL96" s="4"/>
      <c r="XM96" s="4"/>
      <c r="XN96" s="4"/>
      <c r="XO96" s="4"/>
      <c r="XP96" s="4"/>
      <c r="XQ96" s="4"/>
      <c r="XR96" s="4"/>
      <c r="XS96" s="4"/>
      <c r="XT96" s="4"/>
      <c r="XU96" s="4"/>
      <c r="XV96" s="4"/>
      <c r="XW96" s="4"/>
      <c r="XX96" s="4"/>
      <c r="XY96" s="4"/>
      <c r="XZ96" s="4"/>
      <c r="YA96" s="4"/>
      <c r="YB96" s="4"/>
      <c r="YC96" s="4"/>
      <c r="YD96" s="4"/>
      <c r="YE96" s="4"/>
      <c r="YF96" s="4"/>
      <c r="YG96" s="4"/>
      <c r="YH96" s="4"/>
      <c r="YI96" s="4"/>
      <c r="YJ96" s="4"/>
      <c r="YK96" s="4"/>
      <c r="YL96" s="4"/>
      <c r="YM96" s="4"/>
      <c r="YN96" s="4"/>
      <c r="YO96" s="4"/>
      <c r="YP96" s="4"/>
      <c r="YQ96" s="4"/>
      <c r="YR96" s="4"/>
      <c r="YS96" s="4"/>
      <c r="YT96" s="4"/>
      <c r="YU96" s="4"/>
      <c r="YV96" s="4"/>
      <c r="YW96" s="4"/>
      <c r="YX96" s="4"/>
      <c r="YY96" s="4"/>
      <c r="YZ96" s="4"/>
      <c r="ZA96" s="4"/>
      <c r="ZB96" s="4"/>
      <c r="ZC96" s="4"/>
      <c r="ZD96" s="4"/>
      <c r="ZE96" s="4"/>
      <c r="ZF96" s="4"/>
      <c r="ZG96" s="4"/>
      <c r="ZH96" s="4"/>
      <c r="ZI96" s="4"/>
      <c r="ZJ96" s="4"/>
      <c r="ZK96" s="4"/>
      <c r="ZL96" s="4"/>
      <c r="ZM96" s="4"/>
      <c r="ZN96" s="4"/>
      <c r="ZO96" s="4"/>
      <c r="ZP96" s="4"/>
      <c r="ZQ96" s="4"/>
      <c r="ZR96" s="4"/>
      <c r="ZS96" s="4"/>
      <c r="ZT96" s="4"/>
      <c r="ZU96" s="4"/>
      <c r="ZV96" s="4"/>
      <c r="ZW96" s="4"/>
      <c r="ZX96" s="4"/>
      <c r="ZY96" s="4"/>
      <c r="ZZ96" s="4"/>
      <c r="AAA96" s="4"/>
      <c r="AAB96" s="4"/>
      <c r="AAC96" s="4"/>
      <c r="AAD96" s="4"/>
      <c r="AAE96" s="4"/>
      <c r="AAF96" s="4"/>
      <c r="AAG96" s="4"/>
      <c r="AAH96" s="4"/>
      <c r="AAI96" s="4"/>
      <c r="AAJ96" s="4"/>
      <c r="AAK96" s="4"/>
      <c r="AAL96" s="4"/>
      <c r="AAM96" s="4"/>
      <c r="AAN96" s="4"/>
      <c r="AAO96" s="4"/>
      <c r="AAP96" s="4"/>
      <c r="AAQ96" s="4"/>
      <c r="AAR96" s="4"/>
      <c r="AAS96" s="4"/>
      <c r="AAT96" s="4"/>
      <c r="AAU96" s="4"/>
      <c r="AAV96" s="4"/>
      <c r="AAW96" s="4"/>
      <c r="AAX96" s="4"/>
      <c r="AAY96" s="4"/>
      <c r="AAZ96" s="4"/>
      <c r="ABA96" s="4"/>
      <c r="ABB96" s="4"/>
      <c r="ABC96" s="4"/>
      <c r="ABD96" s="4"/>
      <c r="ABE96" s="4"/>
      <c r="ABF96" s="4"/>
      <c r="ABG96" s="4"/>
      <c r="ABH96" s="4"/>
      <c r="ABI96" s="4"/>
      <c r="ABJ96" s="4"/>
      <c r="ABK96" s="4"/>
      <c r="ABL96" s="4"/>
      <c r="ABM96" s="4"/>
      <c r="ABN96" s="4"/>
      <c r="ABO96" s="4"/>
      <c r="ABP96" s="4"/>
      <c r="ABQ96" s="4"/>
      <c r="ABR96" s="4"/>
      <c r="ABS96" s="4"/>
      <c r="ABT96" s="4"/>
      <c r="ABU96" s="4"/>
      <c r="ABV96" s="4"/>
      <c r="ABW96" s="4"/>
      <c r="ABX96" s="4"/>
      <c r="ABY96" s="4"/>
      <c r="ABZ96" s="4"/>
      <c r="ACA96" s="4"/>
      <c r="ACB96" s="4"/>
      <c r="ACC96" s="4"/>
      <c r="ACD96" s="4"/>
      <c r="ACE96" s="4"/>
      <c r="ACF96" s="4"/>
      <c r="ACG96" s="4"/>
      <c r="ACH96" s="4"/>
      <c r="ACI96" s="4"/>
      <c r="ACJ96" s="4"/>
      <c r="ACK96" s="4"/>
      <c r="ACL96" s="4"/>
      <c r="ACM96" s="4"/>
      <c r="ACN96" s="4"/>
      <c r="ACO96" s="4"/>
      <c r="ACP96" s="4"/>
      <c r="ACQ96" s="4"/>
      <c r="ACR96" s="4"/>
      <c r="ACS96" s="4"/>
      <c r="ACT96" s="4"/>
      <c r="ACU96" s="4"/>
      <c r="ACV96" s="4"/>
      <c r="ACW96" s="4"/>
      <c r="ACX96" s="4"/>
      <c r="ACY96" s="4"/>
      <c r="ACZ96" s="4"/>
      <c r="ADA96" s="4"/>
      <c r="ADB96" s="4"/>
      <c r="ADC96" s="4"/>
      <c r="ADD96" s="4"/>
      <c r="ADE96" s="4"/>
      <c r="ADF96" s="4"/>
      <c r="ADG96" s="4"/>
      <c r="ADH96" s="4"/>
      <c r="ADI96" s="4"/>
      <c r="ADJ96" s="4"/>
      <c r="ADK96" s="4"/>
      <c r="ADL96" s="4"/>
      <c r="ADM96" s="4"/>
      <c r="ADN96" s="4"/>
      <c r="ADO96" s="4"/>
      <c r="ADP96" s="4"/>
      <c r="ADQ96" s="4"/>
      <c r="ADR96" s="4"/>
      <c r="ADS96" s="4"/>
      <c r="ADT96" s="4"/>
      <c r="ADU96" s="4"/>
      <c r="ADV96" s="4"/>
      <c r="ADW96" s="4"/>
      <c r="ADX96" s="4"/>
      <c r="ADY96" s="4"/>
      <c r="ADZ96" s="4"/>
      <c r="AEA96" s="4"/>
      <c r="AEB96" s="4"/>
      <c r="AEC96" s="4"/>
      <c r="AED96" s="4"/>
      <c r="AEE96" s="4"/>
      <c r="AEF96" s="4"/>
      <c r="AEG96" s="4"/>
      <c r="AEH96" s="4"/>
      <c r="AEI96" s="4"/>
      <c r="AEJ96" s="4"/>
      <c r="AEK96" s="4"/>
      <c r="AEL96" s="4"/>
      <c r="AEM96" s="4"/>
      <c r="AEN96" s="4"/>
      <c r="AEO96" s="4"/>
      <c r="AEP96" s="4"/>
      <c r="AEQ96" s="4"/>
      <c r="AER96" s="4"/>
      <c r="AES96" s="4"/>
      <c r="AET96" s="4"/>
      <c r="AEU96" s="4"/>
      <c r="AEV96" s="4"/>
      <c r="AEW96" s="4"/>
      <c r="AEX96" s="4"/>
      <c r="AEY96" s="4"/>
      <c r="AEZ96" s="4"/>
      <c r="AFA96" s="4"/>
      <c r="AFB96" s="4"/>
      <c r="AFC96" s="4"/>
      <c r="AFD96" s="4"/>
      <c r="AFE96" s="4"/>
      <c r="AFF96" s="4"/>
      <c r="AFG96" s="4"/>
      <c r="AFH96" s="4"/>
      <c r="AFI96" s="4"/>
      <c r="AFJ96" s="4"/>
      <c r="AFK96" s="4"/>
      <c r="AFL96" s="4"/>
      <c r="AFM96" s="4"/>
      <c r="AFN96" s="4"/>
      <c r="AFO96" s="4"/>
      <c r="AFP96" s="4"/>
      <c r="AFQ96" s="4"/>
      <c r="AFR96" s="4"/>
      <c r="AFS96" s="4"/>
      <c r="AFT96" s="4"/>
      <c r="AFU96" s="4"/>
      <c r="AFV96" s="4"/>
      <c r="AFW96" s="4"/>
      <c r="AFX96" s="4"/>
      <c r="AFY96" s="4"/>
      <c r="AFZ96" s="4"/>
      <c r="AGA96" s="4"/>
      <c r="AGB96" s="4"/>
      <c r="AGC96" s="4"/>
      <c r="AGD96" s="4"/>
      <c r="AGE96" s="4"/>
      <c r="AGF96" s="4"/>
      <c r="AGG96" s="4"/>
      <c r="AGH96" s="4"/>
      <c r="AGI96" s="4"/>
      <c r="AGJ96" s="4"/>
      <c r="AGK96" s="4"/>
      <c r="AGL96" s="4"/>
      <c r="AGM96" s="4"/>
      <c r="AGN96" s="4"/>
      <c r="AGO96" s="4"/>
      <c r="AGP96" s="4"/>
      <c r="AGQ96" s="4"/>
      <c r="AGR96" s="4"/>
      <c r="AGS96" s="4"/>
      <c r="AGT96" s="4"/>
      <c r="AGU96" s="4"/>
      <c r="AGV96" s="4"/>
      <c r="AGW96" s="4"/>
      <c r="AGX96" s="4"/>
      <c r="AGY96" s="4"/>
      <c r="AGZ96" s="4"/>
      <c r="AHA96" s="4"/>
      <c r="AHB96" s="4"/>
      <c r="AHC96" s="4"/>
      <c r="AHD96" s="4"/>
      <c r="AHE96" s="4"/>
      <c r="AHF96" s="4"/>
      <c r="AHG96" s="4"/>
      <c r="AHH96" s="4"/>
      <c r="AHI96" s="4"/>
      <c r="AHJ96" s="4"/>
      <c r="AHK96" s="4"/>
      <c r="AHL96" s="4"/>
      <c r="AHM96" s="4"/>
      <c r="AHN96" s="4"/>
      <c r="AHO96" s="4"/>
      <c r="AHP96" s="4"/>
      <c r="AHQ96" s="4"/>
      <c r="AHR96" s="4"/>
      <c r="AHS96" s="4"/>
      <c r="AHT96" s="4"/>
      <c r="AHU96" s="4"/>
      <c r="AHV96" s="4"/>
      <c r="AHW96" s="4"/>
      <c r="AHX96" s="4"/>
      <c r="AHY96" s="4"/>
      <c r="AHZ96" s="4"/>
      <c r="AIA96" s="4"/>
      <c r="AIB96" s="4"/>
      <c r="AIC96" s="4"/>
      <c r="AID96" s="4"/>
      <c r="AIE96" s="4"/>
      <c r="AIF96" s="4"/>
      <c r="AIG96" s="4"/>
      <c r="AIH96" s="4"/>
      <c r="AII96" s="4"/>
      <c r="AIJ96" s="4"/>
      <c r="AIK96" s="4"/>
      <c r="AIL96" s="4"/>
      <c r="AIM96" s="4"/>
      <c r="AIN96" s="4"/>
      <c r="AIO96" s="4"/>
      <c r="AIP96" s="4"/>
      <c r="AIQ96" s="4"/>
      <c r="AIR96" s="4"/>
      <c r="AIS96" s="4"/>
      <c r="AIT96" s="4"/>
      <c r="AIU96" s="4"/>
      <c r="AIV96" s="4"/>
      <c r="AIW96" s="4"/>
      <c r="AIX96" s="4"/>
      <c r="AIY96" s="4"/>
      <c r="AIZ96" s="4"/>
      <c r="AJA96" s="4"/>
      <c r="AJB96" s="4"/>
      <c r="AJC96" s="4"/>
      <c r="AJD96" s="4"/>
      <c r="AJE96" s="4"/>
      <c r="AJF96" s="4"/>
      <c r="AJG96" s="4"/>
      <c r="AJH96" s="4"/>
      <c r="AJI96" s="4"/>
      <c r="AJJ96" s="4"/>
      <c r="AJK96" s="4"/>
      <c r="AJL96" s="4"/>
      <c r="AJM96" s="4"/>
      <c r="AJN96" s="4"/>
      <c r="AJO96" s="4"/>
      <c r="AJP96" s="4"/>
      <c r="AJQ96" s="4"/>
      <c r="AJR96" s="4"/>
      <c r="AJS96" s="4"/>
      <c r="AJT96" s="4"/>
      <c r="AJU96" s="4"/>
      <c r="AJV96" s="4"/>
      <c r="AJW96" s="4"/>
      <c r="AJX96" s="4"/>
      <c r="AJY96" s="4"/>
      <c r="AJZ96" s="4"/>
      <c r="AKA96" s="4"/>
      <c r="AKB96" s="4"/>
      <c r="AKC96" s="4"/>
      <c r="AKD96" s="4"/>
      <c r="AKE96" s="4"/>
      <c r="AKF96" s="4"/>
      <c r="AKG96" s="4"/>
      <c r="AKH96" s="4"/>
      <c r="AKI96" s="4"/>
      <c r="AKJ96" s="4"/>
      <c r="AKK96" s="4"/>
      <c r="AKL96" s="4"/>
      <c r="AKM96" s="4"/>
      <c r="AKN96" s="4"/>
      <c r="AKO96" s="4"/>
      <c r="AKP96" s="4"/>
      <c r="AKQ96" s="4"/>
      <c r="AKR96" s="4"/>
      <c r="AKS96" s="4"/>
      <c r="AKT96" s="4"/>
      <c r="AKU96" s="4"/>
      <c r="AKV96" s="4"/>
      <c r="AKW96" s="4"/>
      <c r="AKX96" s="4"/>
      <c r="AKY96" s="4"/>
      <c r="AKZ96" s="4"/>
      <c r="ALA96" s="4"/>
      <c r="ALB96" s="4"/>
      <c r="ALC96" s="4"/>
      <c r="ALD96" s="4"/>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c r="AMD96" s="4"/>
      <c r="AME96" s="4"/>
      <c r="AMF96" s="4"/>
      <c r="AMG96" s="4"/>
      <c r="AMH96" s="4"/>
      <c r="AMI96" s="4"/>
      <c r="AMJ96" s="4"/>
      <c r="AMK96" s="4"/>
      <c r="AML96" s="4"/>
      <c r="AMM96" s="4"/>
      <c r="AMN96" s="4"/>
      <c r="AMO96" s="4"/>
      <c r="AMP96" s="4"/>
      <c r="AMQ96" s="4"/>
      <c r="AMR96" s="4"/>
      <c r="AMS96" s="4"/>
      <c r="AMT96" s="4"/>
      <c r="AMU96" s="4"/>
      <c r="AMV96" s="4"/>
      <c r="AMW96" s="4"/>
      <c r="AMX96" s="4"/>
      <c r="AMY96" s="4"/>
      <c r="AMZ96" s="4"/>
      <c r="ANA96" s="4"/>
      <c r="ANB96" s="4"/>
      <c r="ANC96" s="4"/>
      <c r="AND96" s="4"/>
      <c r="ANE96" s="4"/>
      <c r="ANF96" s="4"/>
      <c r="ANG96" s="4"/>
      <c r="ANH96" s="4"/>
      <c r="ANI96" s="4"/>
      <c r="ANJ96" s="4"/>
      <c r="ANK96" s="4"/>
      <c r="ANL96" s="4"/>
      <c r="ANM96" s="4"/>
      <c r="ANN96" s="4"/>
      <c r="ANO96" s="4"/>
      <c r="ANP96" s="4"/>
      <c r="ANQ96" s="4"/>
      <c r="ANR96" s="4"/>
      <c r="ANS96" s="4"/>
      <c r="ANT96" s="4"/>
      <c r="ANU96" s="4"/>
      <c r="ANV96" s="4"/>
      <c r="ANW96" s="4"/>
      <c r="ANX96" s="4"/>
      <c r="ANY96" s="4"/>
      <c r="ANZ96" s="4"/>
      <c r="AOA96" s="4"/>
      <c r="AOB96" s="4"/>
      <c r="AOC96" s="4"/>
      <c r="AOD96" s="4"/>
      <c r="AOE96" s="4"/>
      <c r="AOF96" s="4"/>
      <c r="AOG96" s="4"/>
      <c r="AOH96" s="4"/>
      <c r="AOI96" s="4"/>
      <c r="AOJ96" s="4"/>
      <c r="AOK96" s="4"/>
      <c r="AOL96" s="4"/>
      <c r="AOM96" s="4"/>
      <c r="AON96" s="4"/>
      <c r="AOO96" s="4"/>
      <c r="AOP96" s="4"/>
      <c r="AOQ96" s="4"/>
      <c r="AOR96" s="4"/>
      <c r="AOS96" s="4"/>
      <c r="AOT96" s="4"/>
      <c r="AOU96" s="4"/>
      <c r="AOV96" s="4"/>
      <c r="AOW96" s="4"/>
      <c r="AOX96" s="4"/>
      <c r="AOY96" s="4"/>
      <c r="AOZ96" s="4"/>
      <c r="APA96" s="4"/>
      <c r="APB96" s="4"/>
      <c r="APC96" s="4"/>
      <c r="APD96" s="4"/>
      <c r="APE96" s="4"/>
      <c r="APF96" s="4"/>
      <c r="APG96" s="4"/>
      <c r="APH96" s="4"/>
      <c r="API96" s="4"/>
      <c r="APJ96" s="4"/>
      <c r="APK96" s="4"/>
      <c r="APL96" s="4"/>
      <c r="APM96" s="4"/>
      <c r="APN96" s="4"/>
      <c r="APO96" s="4"/>
      <c r="APP96" s="4"/>
      <c r="APQ96" s="4"/>
      <c r="APR96" s="4"/>
      <c r="APS96" s="4"/>
      <c r="APT96" s="4"/>
      <c r="APU96" s="4"/>
      <c r="APV96" s="4"/>
      <c r="APW96" s="4"/>
      <c r="APX96" s="4"/>
      <c r="APY96" s="4"/>
      <c r="APZ96" s="4"/>
      <c r="AQA96" s="4"/>
      <c r="AQB96" s="4"/>
      <c r="AQC96" s="4"/>
      <c r="AQD96" s="4"/>
      <c r="AQE96" s="4"/>
      <c r="AQF96" s="4"/>
      <c r="AQG96" s="4"/>
      <c r="AQH96" s="4"/>
      <c r="AQI96" s="4"/>
      <c r="AQJ96" s="4"/>
      <c r="AQK96" s="4"/>
      <c r="AQL96" s="4"/>
      <c r="AQM96" s="4"/>
      <c r="AQN96" s="4"/>
      <c r="AQO96" s="4"/>
      <c r="AQP96" s="4"/>
      <c r="AQQ96" s="4"/>
      <c r="AQR96" s="4"/>
      <c r="AQS96" s="4"/>
      <c r="AQT96" s="4"/>
      <c r="AQU96" s="4"/>
      <c r="AQV96" s="4"/>
      <c r="AQW96" s="4"/>
      <c r="AQX96" s="4"/>
      <c r="AQY96" s="4"/>
      <c r="AQZ96" s="4"/>
      <c r="ARA96" s="4"/>
      <c r="ARB96" s="4"/>
      <c r="ARC96" s="4"/>
      <c r="ARD96" s="4"/>
      <c r="ARE96" s="4"/>
      <c r="ARF96" s="4"/>
      <c r="ARG96" s="4"/>
      <c r="ARH96" s="4"/>
      <c r="ARI96" s="4"/>
      <c r="ARJ96" s="4"/>
      <c r="ARK96" s="4"/>
      <c r="ARL96" s="4"/>
      <c r="ARM96" s="4"/>
      <c r="ARN96" s="4"/>
      <c r="ARO96" s="4"/>
      <c r="ARP96" s="4"/>
      <c r="ARQ96" s="4"/>
      <c r="ARR96" s="4"/>
      <c r="ARS96" s="4"/>
      <c r="ART96" s="4"/>
      <c r="ARU96" s="4"/>
      <c r="ARV96" s="4"/>
      <c r="ARW96" s="4"/>
      <c r="ARX96" s="4"/>
      <c r="ARY96" s="4"/>
      <c r="ARZ96" s="4"/>
      <c r="ASA96" s="4"/>
      <c r="ASB96" s="4"/>
      <c r="ASC96" s="4"/>
      <c r="ASD96" s="4"/>
      <c r="ASE96" s="4"/>
      <c r="ASF96" s="4"/>
      <c r="ASG96" s="4"/>
      <c r="ASH96" s="4"/>
      <c r="ASI96" s="4"/>
      <c r="ASJ96" s="4"/>
      <c r="ASK96" s="4"/>
      <c r="ASL96" s="4"/>
      <c r="ASM96" s="4"/>
      <c r="ASN96" s="4"/>
      <c r="ASO96" s="4"/>
      <c r="ASP96" s="4"/>
      <c r="ASQ96" s="4"/>
      <c r="ASR96" s="4"/>
      <c r="ASS96" s="4"/>
      <c r="AST96" s="4"/>
      <c r="ASU96" s="4"/>
      <c r="ASV96" s="4"/>
      <c r="ASW96" s="4"/>
      <c r="ASX96" s="4"/>
      <c r="ASY96" s="4"/>
      <c r="ASZ96" s="4"/>
      <c r="ATA96" s="4"/>
      <c r="ATB96" s="4"/>
      <c r="ATC96" s="4"/>
      <c r="ATD96" s="4"/>
      <c r="ATE96" s="4"/>
      <c r="ATF96" s="4"/>
      <c r="ATG96" s="4"/>
      <c r="ATH96" s="4"/>
      <c r="ATI96" s="4"/>
      <c r="ATJ96" s="4"/>
      <c r="ATK96" s="4"/>
      <c r="ATL96" s="4"/>
      <c r="ATM96" s="4"/>
      <c r="ATN96" s="4"/>
      <c r="ATO96" s="4"/>
      <c r="ATP96" s="4"/>
      <c r="ATQ96" s="4"/>
      <c r="ATR96" s="4"/>
      <c r="ATS96" s="4"/>
      <c r="ATT96" s="4"/>
      <c r="ATU96" s="4"/>
      <c r="ATV96" s="4"/>
      <c r="ATW96" s="4"/>
      <c r="ATX96" s="4"/>
      <c r="ATY96" s="4"/>
      <c r="ATZ96" s="4"/>
      <c r="AUA96" s="4"/>
      <c r="AUB96" s="4"/>
      <c r="AUC96" s="4"/>
      <c r="AUD96" s="4"/>
      <c r="AUE96" s="4"/>
      <c r="AUF96" s="4"/>
      <c r="AUG96" s="4"/>
      <c r="AUH96" s="4"/>
      <c r="AUI96" s="4"/>
      <c r="AUJ96" s="4"/>
      <c r="AUK96" s="4"/>
      <c r="AUL96" s="4"/>
      <c r="AUM96" s="4"/>
      <c r="AUN96" s="4"/>
      <c r="AUO96" s="4"/>
      <c r="AUP96" s="4"/>
      <c r="AUQ96" s="4"/>
      <c r="AUR96" s="4"/>
      <c r="AUS96" s="4"/>
      <c r="AUT96" s="4"/>
      <c r="AUU96" s="4"/>
      <c r="AUV96" s="4"/>
      <c r="AUW96" s="4"/>
      <c r="AUX96" s="4"/>
      <c r="AUY96" s="4"/>
      <c r="AUZ96" s="4"/>
      <c r="AVA96" s="4"/>
      <c r="AVB96" s="4"/>
      <c r="AVC96" s="4"/>
      <c r="AVD96" s="4"/>
      <c r="AVE96" s="4"/>
      <c r="AVF96" s="4"/>
      <c r="AVG96" s="4"/>
      <c r="AVH96" s="4"/>
      <c r="AVI96" s="4"/>
      <c r="AVJ96" s="4"/>
      <c r="AVK96" s="4"/>
      <c r="AVL96" s="4"/>
      <c r="AVM96" s="4"/>
      <c r="AVN96" s="4"/>
      <c r="AVO96" s="4"/>
      <c r="AVP96" s="4"/>
      <c r="AVQ96" s="4"/>
      <c r="AVR96" s="4"/>
      <c r="AVS96" s="4"/>
      <c r="AVT96" s="4"/>
      <c r="AVU96" s="4"/>
      <c r="AVV96" s="4"/>
      <c r="AVW96" s="4"/>
      <c r="AVX96" s="4"/>
      <c r="AVY96" s="4"/>
      <c r="AVZ96" s="4"/>
      <c r="AWA96" s="4"/>
      <c r="AWB96" s="4"/>
      <c r="AWC96" s="4"/>
      <c r="AWD96" s="4"/>
      <c r="AWE96" s="4"/>
      <c r="AWF96" s="4"/>
      <c r="AWG96" s="4"/>
      <c r="AWH96" s="4"/>
      <c r="AWI96" s="4"/>
      <c r="AWJ96" s="4"/>
      <c r="AWK96" s="4"/>
      <c r="AWL96" s="4"/>
      <c r="AWM96" s="4"/>
      <c r="AWN96" s="4"/>
      <c r="AWO96" s="4"/>
      <c r="AWP96" s="4"/>
      <c r="AWQ96" s="4"/>
      <c r="AWR96" s="4"/>
      <c r="AWS96" s="4"/>
      <c r="AWT96" s="4"/>
      <c r="AWU96" s="4"/>
      <c r="AWV96" s="4"/>
      <c r="AWW96" s="4"/>
      <c r="AWX96" s="4"/>
      <c r="AWY96" s="4"/>
      <c r="AWZ96" s="4"/>
      <c r="AXA96" s="4"/>
      <c r="AXB96" s="4"/>
      <c r="AXC96" s="4"/>
      <c r="AXD96" s="4"/>
      <c r="AXE96" s="4"/>
      <c r="AXF96" s="4"/>
      <c r="AXG96" s="4"/>
      <c r="AXH96" s="4"/>
      <c r="AXI96" s="4"/>
      <c r="AXJ96" s="4"/>
      <c r="AXK96" s="4"/>
      <c r="AXL96" s="4"/>
      <c r="AXM96" s="4"/>
      <c r="AXN96" s="4"/>
      <c r="AXO96" s="4"/>
      <c r="AXP96" s="4"/>
      <c r="AXQ96" s="4"/>
      <c r="AXR96" s="4"/>
      <c r="AXS96" s="4"/>
      <c r="AXT96" s="4"/>
      <c r="AXU96" s="4"/>
      <c r="AXV96" s="4"/>
      <c r="AXW96" s="4"/>
      <c r="AXX96" s="4"/>
      <c r="AXY96" s="4"/>
      <c r="AXZ96" s="4"/>
      <c r="AYA96" s="4"/>
      <c r="AYB96" s="4"/>
      <c r="AYC96" s="4"/>
      <c r="AYD96" s="4"/>
      <c r="AYE96" s="4"/>
      <c r="AYF96" s="4"/>
      <c r="AYG96" s="4"/>
      <c r="AYH96" s="4"/>
      <c r="AYI96" s="4"/>
      <c r="AYJ96" s="4"/>
      <c r="AYK96" s="4"/>
      <c r="AYL96" s="4"/>
      <c r="AYM96" s="4"/>
      <c r="AYN96" s="4"/>
      <c r="AYO96" s="4"/>
      <c r="AYP96" s="4"/>
      <c r="AYQ96" s="4"/>
      <c r="AYR96" s="4"/>
      <c r="AYS96" s="4"/>
      <c r="AYT96" s="4"/>
      <c r="AYU96" s="4"/>
      <c r="AYV96" s="4"/>
      <c r="AYW96" s="4"/>
      <c r="AYX96" s="4"/>
      <c r="AYY96" s="4"/>
      <c r="AYZ96" s="4"/>
      <c r="AZA96" s="4"/>
      <c r="AZB96" s="4"/>
      <c r="AZC96" s="4"/>
      <c r="AZD96" s="4"/>
      <c r="AZE96" s="4"/>
      <c r="AZF96" s="4"/>
      <c r="AZG96" s="4"/>
      <c r="AZH96" s="4"/>
      <c r="AZI96" s="4"/>
      <c r="AZJ96" s="4"/>
      <c r="AZK96" s="4"/>
      <c r="AZL96" s="4"/>
      <c r="AZM96" s="4"/>
      <c r="AZN96" s="4"/>
      <c r="AZO96" s="4"/>
      <c r="AZP96" s="4"/>
      <c r="AZQ96" s="4"/>
      <c r="AZR96" s="4"/>
      <c r="AZS96" s="4"/>
      <c r="AZT96" s="4"/>
      <c r="AZU96" s="4"/>
      <c r="AZV96" s="4"/>
      <c r="AZW96" s="4"/>
      <c r="AZX96" s="4"/>
      <c r="AZY96" s="4"/>
      <c r="AZZ96" s="4"/>
      <c r="BAA96" s="4"/>
      <c r="BAB96" s="4"/>
      <c r="BAC96" s="4"/>
      <c r="BAD96" s="4"/>
      <c r="BAE96" s="4"/>
      <c r="BAF96" s="4"/>
      <c r="BAG96" s="4"/>
      <c r="BAH96" s="4"/>
      <c r="BAI96" s="4"/>
      <c r="BAJ96" s="4"/>
      <c r="BAK96" s="4"/>
      <c r="BAL96" s="4"/>
      <c r="BAM96" s="4"/>
      <c r="BAN96" s="4"/>
      <c r="BAO96" s="4"/>
      <c r="BAP96" s="4"/>
      <c r="BAQ96" s="4"/>
      <c r="BAR96" s="4"/>
      <c r="BAS96" s="4"/>
      <c r="BAT96" s="4"/>
      <c r="BAU96" s="4"/>
      <c r="BAV96" s="4"/>
      <c r="BAW96" s="4"/>
      <c r="BAX96" s="4"/>
      <c r="BAY96" s="4"/>
      <c r="BAZ96" s="4"/>
      <c r="BBA96" s="4"/>
      <c r="BBB96" s="4"/>
      <c r="BBC96" s="4"/>
      <c r="BBD96" s="4"/>
      <c r="BBE96" s="4"/>
      <c r="BBF96" s="4"/>
      <c r="BBG96" s="4"/>
      <c r="BBH96" s="4"/>
      <c r="BBI96" s="4"/>
      <c r="BBJ96" s="4"/>
      <c r="BBK96" s="4"/>
      <c r="BBL96" s="4"/>
      <c r="BBM96" s="4"/>
      <c r="BBN96" s="4"/>
      <c r="BBO96" s="4"/>
      <c r="BBP96" s="4"/>
      <c r="BBQ96" s="4"/>
      <c r="BBR96" s="4"/>
      <c r="BBS96" s="4"/>
      <c r="BBT96" s="4"/>
      <c r="BBU96" s="4"/>
      <c r="BBV96" s="4"/>
      <c r="BBW96" s="4"/>
      <c r="BBX96" s="4"/>
      <c r="BBY96" s="4"/>
      <c r="BBZ96" s="4"/>
      <c r="BCA96" s="4"/>
      <c r="BCB96" s="4"/>
      <c r="BCC96" s="4"/>
      <c r="BCD96" s="4"/>
      <c r="BCE96" s="4"/>
      <c r="BCF96" s="4"/>
      <c r="BCG96" s="4"/>
      <c r="BCH96" s="4"/>
      <c r="BCI96" s="4"/>
      <c r="BCJ96" s="4"/>
      <c r="BCK96" s="4"/>
      <c r="BCL96" s="4"/>
      <c r="BCM96" s="4"/>
      <c r="BCN96" s="4"/>
      <c r="BCO96" s="4"/>
      <c r="BCP96" s="4"/>
      <c r="BCQ96" s="4"/>
      <c r="BCR96" s="4"/>
      <c r="BCS96" s="4"/>
      <c r="BCT96" s="4"/>
      <c r="BCU96" s="4"/>
      <c r="BCV96" s="4"/>
      <c r="BCW96" s="4"/>
      <c r="BCX96" s="4"/>
      <c r="BCY96" s="4"/>
      <c r="BCZ96" s="4"/>
      <c r="BDA96" s="4"/>
      <c r="BDB96" s="4"/>
      <c r="BDC96" s="4"/>
      <c r="BDD96" s="4"/>
      <c r="BDE96" s="4"/>
      <c r="BDF96" s="4"/>
      <c r="BDG96" s="4"/>
      <c r="BDH96" s="4"/>
      <c r="BDI96" s="4"/>
      <c r="BDJ96" s="4"/>
      <c r="BDK96" s="4"/>
      <c r="BDL96" s="4"/>
      <c r="BDM96" s="4"/>
      <c r="BDN96" s="4"/>
      <c r="BDO96" s="4"/>
      <c r="BDP96" s="4"/>
      <c r="BDQ96" s="4"/>
      <c r="BDR96" s="4"/>
      <c r="BDS96" s="4"/>
      <c r="BDT96" s="4"/>
      <c r="BDU96" s="4"/>
      <c r="BDV96" s="4"/>
      <c r="BDW96" s="4"/>
      <c r="BDX96" s="4"/>
      <c r="BDY96" s="4"/>
      <c r="BDZ96" s="4"/>
      <c r="BEA96" s="4"/>
      <c r="BEB96" s="4"/>
      <c r="BEC96" s="4"/>
      <c r="BED96" s="4"/>
      <c r="BEE96" s="4"/>
      <c r="BEF96" s="4"/>
      <c r="BEG96" s="4"/>
      <c r="BEH96" s="4"/>
      <c r="BEI96" s="4"/>
      <c r="BEJ96" s="4"/>
      <c r="BEK96" s="4"/>
      <c r="BEL96" s="4"/>
      <c r="BEM96" s="4"/>
      <c r="BEN96" s="4"/>
      <c r="BEO96" s="4"/>
      <c r="BEP96" s="4"/>
      <c r="BEQ96" s="4"/>
      <c r="BER96" s="4"/>
      <c r="BES96" s="4"/>
      <c r="BET96" s="4"/>
      <c r="BEU96" s="4"/>
      <c r="BEV96" s="4"/>
      <c r="BEW96" s="4"/>
      <c r="BEX96" s="4"/>
      <c r="BEY96" s="4"/>
      <c r="BEZ96" s="4"/>
      <c r="BFA96" s="4"/>
      <c r="BFB96" s="4"/>
      <c r="BFC96" s="4"/>
      <c r="BFD96" s="4"/>
      <c r="BFE96" s="4"/>
      <c r="BFF96" s="4"/>
      <c r="BFG96" s="4"/>
      <c r="BFH96" s="4"/>
      <c r="BFI96" s="4"/>
      <c r="BFJ96" s="4"/>
      <c r="BFK96" s="4"/>
      <c r="BFL96" s="4"/>
      <c r="BFM96" s="4"/>
      <c r="BFN96" s="4"/>
      <c r="BFO96" s="4"/>
      <c r="BFP96" s="4"/>
      <c r="BFQ96" s="4"/>
      <c r="BFR96" s="4"/>
      <c r="BFS96" s="4"/>
      <c r="BFT96" s="4"/>
      <c r="BFU96" s="4"/>
      <c r="BFV96" s="4"/>
      <c r="BFW96" s="4"/>
      <c r="BFX96" s="4"/>
      <c r="BFY96" s="4"/>
      <c r="BFZ96" s="4"/>
      <c r="BGA96" s="4"/>
      <c r="BGB96" s="4"/>
      <c r="BGC96" s="4"/>
      <c r="BGD96" s="4"/>
      <c r="BGE96" s="4"/>
      <c r="BGF96" s="4"/>
      <c r="BGG96" s="4"/>
      <c r="BGH96" s="4"/>
      <c r="BGI96" s="4"/>
      <c r="BGJ96" s="4"/>
      <c r="BGK96" s="4"/>
      <c r="BGL96" s="4"/>
      <c r="BGM96" s="4"/>
      <c r="BGN96" s="4"/>
      <c r="BGO96" s="4"/>
      <c r="BGP96" s="4"/>
      <c r="BGQ96" s="4"/>
      <c r="BGR96" s="4"/>
      <c r="BGS96" s="4"/>
      <c r="BGT96" s="4"/>
      <c r="BGU96" s="4"/>
      <c r="BGV96" s="4"/>
      <c r="BGW96" s="4"/>
      <c r="BGX96" s="4"/>
      <c r="BGY96" s="4"/>
      <c r="BGZ96" s="4"/>
      <c r="BHA96" s="4"/>
      <c r="BHB96" s="4"/>
      <c r="BHC96" s="4"/>
      <c r="BHD96" s="4"/>
      <c r="BHE96" s="4"/>
      <c r="BHF96" s="4"/>
      <c r="BHG96" s="4"/>
      <c r="BHH96" s="4"/>
      <c r="BHI96" s="4"/>
      <c r="BHJ96" s="4"/>
      <c r="BHK96" s="4"/>
      <c r="BHL96" s="4"/>
      <c r="BHM96" s="4"/>
      <c r="BHN96" s="4"/>
      <c r="BHO96" s="4"/>
      <c r="BHP96" s="4"/>
      <c r="BHQ96" s="4"/>
      <c r="BHR96" s="4"/>
      <c r="BHS96" s="4"/>
      <c r="BHT96" s="4"/>
      <c r="BHU96" s="4"/>
      <c r="BHV96" s="4"/>
      <c r="BHW96" s="4"/>
      <c r="BHX96" s="4"/>
      <c r="BHY96" s="4"/>
      <c r="BHZ96" s="4"/>
      <c r="BIA96" s="4"/>
      <c r="BIB96" s="4"/>
      <c r="BIC96" s="4"/>
      <c r="BID96" s="4"/>
      <c r="BIE96" s="4"/>
      <c r="BIF96" s="4"/>
      <c r="BIG96" s="4"/>
      <c r="BIH96" s="4"/>
      <c r="BII96" s="4"/>
      <c r="BIJ96" s="4"/>
      <c r="BIK96" s="4"/>
      <c r="BIL96" s="4"/>
      <c r="BIM96" s="4"/>
      <c r="BIN96" s="4"/>
      <c r="BIO96" s="4"/>
      <c r="BIP96" s="4"/>
      <c r="BIQ96" s="4"/>
      <c r="BIR96" s="4"/>
      <c r="BIS96" s="4"/>
      <c r="BIT96" s="4"/>
      <c r="BIU96" s="4"/>
      <c r="BIV96" s="4"/>
      <c r="BIW96" s="4"/>
      <c r="BIX96" s="4"/>
      <c r="BIY96" s="4"/>
      <c r="BIZ96" s="4"/>
      <c r="BJA96" s="4"/>
      <c r="BJB96" s="4"/>
      <c r="BJC96" s="4"/>
      <c r="BJD96" s="4"/>
      <c r="BJE96" s="4"/>
      <c r="BJF96" s="4"/>
      <c r="BJG96" s="4"/>
      <c r="BJH96" s="4"/>
      <c r="BJI96" s="4"/>
      <c r="BJJ96" s="4"/>
      <c r="BJK96" s="4"/>
      <c r="BJL96" s="4"/>
      <c r="BJM96" s="4"/>
      <c r="BJN96" s="4"/>
      <c r="BJO96" s="4"/>
      <c r="BJP96" s="4"/>
      <c r="BJQ96" s="4"/>
      <c r="BJR96" s="4"/>
      <c r="BJS96" s="4"/>
      <c r="BJT96" s="4"/>
      <c r="BJU96" s="4"/>
      <c r="BJV96" s="4"/>
      <c r="BJW96" s="4"/>
      <c r="BJX96" s="4"/>
      <c r="BJY96" s="4"/>
      <c r="BJZ96" s="4"/>
      <c r="BKA96" s="4"/>
      <c r="BKB96" s="4"/>
      <c r="BKC96" s="4"/>
      <c r="BKD96" s="4"/>
      <c r="BKE96" s="4"/>
      <c r="BKF96" s="4"/>
      <c r="BKG96" s="4"/>
      <c r="BKH96" s="4"/>
      <c r="BKI96" s="4"/>
      <c r="BKJ96" s="4"/>
      <c r="BKK96" s="4"/>
      <c r="BKL96" s="4"/>
      <c r="BKM96" s="4"/>
      <c r="BKN96" s="4"/>
      <c r="BKO96" s="4"/>
      <c r="BKP96" s="4"/>
      <c r="BKQ96" s="4"/>
      <c r="BKR96" s="4"/>
      <c r="BKS96" s="4"/>
      <c r="BKT96" s="4"/>
      <c r="BKU96" s="4"/>
      <c r="BKV96" s="4"/>
      <c r="BKW96" s="4"/>
      <c r="BKX96" s="4"/>
      <c r="BKY96" s="4"/>
      <c r="BKZ96" s="4"/>
      <c r="BLA96" s="4"/>
      <c r="BLB96" s="4"/>
      <c r="BLC96" s="4"/>
      <c r="BLD96" s="4"/>
      <c r="BLE96" s="4"/>
      <c r="BLF96" s="4"/>
      <c r="BLG96" s="4"/>
      <c r="BLH96" s="4"/>
      <c r="BLI96" s="4"/>
      <c r="BLJ96" s="4"/>
      <c r="BLK96" s="4"/>
      <c r="BLL96" s="4"/>
      <c r="BLM96" s="4"/>
      <c r="BLN96" s="4"/>
      <c r="BLO96" s="4"/>
      <c r="BLP96" s="4"/>
      <c r="BLQ96" s="4"/>
      <c r="BLR96" s="4"/>
      <c r="BLS96" s="4"/>
      <c r="BLT96" s="4"/>
      <c r="BLU96" s="4"/>
      <c r="BLV96" s="4"/>
      <c r="BLW96" s="4"/>
      <c r="BLX96" s="4"/>
      <c r="BLY96" s="4"/>
      <c r="BLZ96" s="4"/>
      <c r="BMA96" s="4"/>
      <c r="BMB96" s="4"/>
      <c r="BMC96" s="4"/>
      <c r="BMD96" s="4"/>
      <c r="BME96" s="4"/>
      <c r="BMF96" s="4"/>
      <c r="BMG96" s="4"/>
      <c r="BMH96" s="4"/>
      <c r="BMI96" s="4"/>
      <c r="BMJ96" s="4"/>
      <c r="BMK96" s="4"/>
      <c r="BML96" s="4"/>
      <c r="BMM96" s="4"/>
      <c r="BMN96" s="4"/>
      <c r="BMO96" s="4"/>
      <c r="BMP96" s="4"/>
      <c r="BMQ96" s="4"/>
      <c r="BMR96" s="4"/>
      <c r="BMS96" s="4"/>
      <c r="BMT96" s="4"/>
      <c r="BMU96" s="4"/>
      <c r="BMV96" s="4"/>
      <c r="BMW96" s="4"/>
      <c r="BMX96" s="4"/>
      <c r="BMY96" s="4"/>
      <c r="BMZ96" s="4"/>
      <c r="BNA96" s="4"/>
      <c r="BNB96" s="4"/>
      <c r="BNC96" s="4"/>
      <c r="BND96" s="4"/>
      <c r="BNE96" s="4"/>
      <c r="BNF96" s="4"/>
      <c r="BNG96" s="4"/>
      <c r="BNH96" s="4"/>
      <c r="BNI96" s="4"/>
      <c r="BNJ96" s="4"/>
      <c r="BNK96" s="4"/>
      <c r="BNL96" s="4"/>
      <c r="BNM96" s="4"/>
      <c r="BNN96" s="4"/>
      <c r="BNO96" s="4"/>
      <c r="BNP96" s="4"/>
      <c r="BNQ96" s="4"/>
      <c r="BNR96" s="4"/>
      <c r="BNS96" s="4"/>
      <c r="BNT96" s="4"/>
      <c r="BNU96" s="4"/>
      <c r="BNV96" s="4"/>
      <c r="BNW96" s="4"/>
      <c r="BNX96" s="4"/>
      <c r="BNY96" s="4"/>
      <c r="BNZ96" s="4"/>
      <c r="BOA96" s="4"/>
      <c r="BOB96" s="4"/>
      <c r="BOC96" s="4"/>
      <c r="BOD96" s="4"/>
      <c r="BOE96" s="4"/>
      <c r="BOF96" s="4"/>
      <c r="BOG96" s="4"/>
      <c r="BOH96" s="4"/>
      <c r="BOI96" s="4"/>
      <c r="BOJ96" s="4"/>
      <c r="BOK96" s="4"/>
      <c r="BOL96" s="4"/>
      <c r="BOM96" s="4"/>
      <c r="BON96" s="4"/>
      <c r="BOO96" s="4"/>
      <c r="BOP96" s="4"/>
      <c r="BOQ96" s="4"/>
      <c r="BOR96" s="4"/>
      <c r="BOS96" s="4"/>
      <c r="BOT96" s="4"/>
      <c r="BOU96" s="4"/>
      <c r="BOV96" s="4"/>
      <c r="BOW96" s="4"/>
      <c r="BOX96" s="4"/>
      <c r="BOY96" s="4"/>
      <c r="BOZ96" s="4"/>
      <c r="BPA96" s="4"/>
      <c r="BPB96" s="4"/>
      <c r="BPC96" s="4"/>
      <c r="BPD96" s="4"/>
      <c r="BPE96" s="4"/>
      <c r="BPF96" s="4"/>
      <c r="BPG96" s="4"/>
      <c r="BPH96" s="4"/>
      <c r="BPI96" s="4"/>
      <c r="BPJ96" s="4"/>
      <c r="BPK96" s="4"/>
      <c r="BPL96" s="4"/>
      <c r="BPM96" s="4"/>
      <c r="BPN96" s="4"/>
      <c r="BPO96" s="4"/>
      <c r="BPP96" s="4"/>
      <c r="BPQ96" s="4"/>
      <c r="BPR96" s="4"/>
      <c r="BPS96" s="4"/>
      <c r="BPT96" s="4"/>
      <c r="BPU96" s="4"/>
      <c r="BPV96" s="4"/>
      <c r="BPW96" s="4"/>
      <c r="BPX96" s="4"/>
      <c r="BPY96" s="4"/>
      <c r="BPZ96" s="4"/>
      <c r="BQA96" s="4"/>
      <c r="BQB96" s="4"/>
      <c r="BQC96" s="4"/>
      <c r="BQD96" s="4"/>
      <c r="BQE96" s="4"/>
      <c r="BQF96" s="4"/>
      <c r="BQG96" s="4"/>
      <c r="BQH96" s="4"/>
      <c r="BQI96" s="4"/>
      <c r="BQJ96" s="4"/>
      <c r="BQK96" s="4"/>
      <c r="BQL96" s="4"/>
      <c r="BQM96" s="4"/>
      <c r="BQN96" s="4"/>
      <c r="BQO96" s="4"/>
      <c r="BQP96" s="4"/>
      <c r="BQQ96" s="4"/>
      <c r="BQR96" s="4"/>
      <c r="BQS96" s="4"/>
      <c r="BQT96" s="4"/>
      <c r="BQU96" s="4"/>
      <c r="BQV96" s="4"/>
      <c r="BQW96" s="4"/>
      <c r="BQX96" s="4"/>
      <c r="BQY96" s="4"/>
      <c r="BQZ96" s="4"/>
      <c r="BRA96" s="4"/>
      <c r="BRB96" s="4"/>
      <c r="BRC96" s="4"/>
      <c r="BRD96" s="4"/>
      <c r="BRE96" s="4"/>
      <c r="BRF96" s="4"/>
      <c r="BRG96" s="4"/>
      <c r="BRH96" s="4"/>
      <c r="BRI96" s="4"/>
      <c r="BRJ96" s="4"/>
      <c r="BRK96" s="4"/>
      <c r="BRL96" s="4"/>
      <c r="BRM96" s="4"/>
      <c r="BRN96" s="4"/>
      <c r="BRO96" s="4"/>
      <c r="BRP96" s="4"/>
      <c r="BRQ96" s="4"/>
      <c r="BRR96" s="4"/>
      <c r="BRS96" s="4"/>
      <c r="BRT96" s="4"/>
      <c r="BRU96" s="4"/>
      <c r="BRV96" s="4"/>
      <c r="BRW96" s="4"/>
      <c r="BRX96" s="4"/>
      <c r="BRY96" s="4"/>
      <c r="BRZ96" s="4"/>
      <c r="BSA96" s="4"/>
      <c r="BSB96" s="4"/>
      <c r="BSC96" s="4"/>
      <c r="BSD96" s="4"/>
      <c r="BSE96" s="4"/>
      <c r="BSF96" s="4"/>
      <c r="BSG96" s="4"/>
      <c r="BSH96" s="4"/>
      <c r="BSI96" s="4"/>
      <c r="BSJ96" s="4"/>
      <c r="BSK96" s="4"/>
      <c r="BSL96" s="4"/>
      <c r="BSM96" s="4"/>
      <c r="BSN96" s="4"/>
      <c r="BSO96" s="4"/>
      <c r="BSP96" s="4"/>
      <c r="BSQ96" s="4"/>
      <c r="BSR96" s="4"/>
      <c r="BSS96" s="4"/>
      <c r="BST96" s="4"/>
      <c r="BSU96" s="4"/>
      <c r="BSV96" s="4"/>
      <c r="BSW96" s="4"/>
      <c r="BSX96" s="4"/>
      <c r="BSY96" s="4"/>
      <c r="BSZ96" s="4"/>
      <c r="BTA96" s="4"/>
      <c r="BTB96" s="4"/>
      <c r="BTC96" s="4"/>
      <c r="BTD96" s="4"/>
      <c r="BTE96" s="4"/>
      <c r="BTF96" s="4"/>
      <c r="BTG96" s="4"/>
      <c r="BTH96" s="4"/>
      <c r="BTI96" s="4"/>
      <c r="BTJ96" s="4"/>
      <c r="BTK96" s="4"/>
      <c r="BTL96" s="4"/>
      <c r="BTM96" s="4"/>
      <c r="BTN96" s="4"/>
      <c r="BTO96" s="4"/>
      <c r="BTP96" s="4"/>
      <c r="BTQ96" s="4"/>
      <c r="BTR96" s="4"/>
      <c r="BTS96" s="4"/>
      <c r="BTT96" s="4"/>
      <c r="BTU96" s="4"/>
      <c r="BTV96" s="4"/>
      <c r="BTW96" s="4"/>
      <c r="BTX96" s="4"/>
      <c r="BTY96" s="4"/>
      <c r="BTZ96" s="4"/>
      <c r="BUA96" s="4"/>
      <c r="BUB96" s="4"/>
      <c r="BUC96" s="4"/>
      <c r="BUD96" s="4"/>
      <c r="BUE96" s="4"/>
      <c r="BUF96" s="4"/>
      <c r="BUG96" s="4"/>
      <c r="BUH96" s="4"/>
      <c r="BUI96" s="4"/>
      <c r="BUJ96" s="4"/>
      <c r="BUK96" s="4"/>
      <c r="BUL96" s="4"/>
      <c r="BUM96" s="4"/>
      <c r="BUN96" s="4"/>
      <c r="BUO96" s="4"/>
      <c r="BUP96" s="4"/>
      <c r="BUQ96" s="4"/>
      <c r="BUR96" s="4"/>
      <c r="BUS96" s="4"/>
      <c r="BUT96" s="4"/>
      <c r="BUU96" s="4"/>
      <c r="BUV96" s="4"/>
      <c r="BUW96" s="4"/>
      <c r="BUX96" s="4"/>
      <c r="BUY96" s="4"/>
      <c r="BUZ96" s="4"/>
      <c r="BVA96" s="4"/>
      <c r="BVB96" s="4"/>
      <c r="BVC96" s="4"/>
      <c r="BVD96" s="4"/>
      <c r="BVE96" s="4"/>
      <c r="BVF96" s="4"/>
      <c r="BVG96" s="4"/>
      <c r="BVH96" s="4"/>
      <c r="BVI96" s="4"/>
      <c r="BVJ96" s="4"/>
      <c r="BVK96" s="4"/>
      <c r="BVL96" s="4"/>
      <c r="BVM96" s="4"/>
      <c r="BVN96" s="4"/>
      <c r="BVO96" s="4"/>
      <c r="BVP96" s="4"/>
      <c r="BVQ96" s="4"/>
      <c r="BVR96" s="4"/>
      <c r="BVS96" s="4"/>
      <c r="BVT96" s="4"/>
      <c r="BVU96" s="4"/>
      <c r="BVV96" s="4"/>
      <c r="BVW96" s="4"/>
      <c r="BVX96" s="4"/>
      <c r="BVY96" s="4"/>
      <c r="BVZ96" s="4"/>
      <c r="BWA96" s="4"/>
      <c r="BWB96" s="4"/>
      <c r="BWC96" s="4"/>
      <c r="BWD96" s="4"/>
      <c r="BWE96" s="4"/>
      <c r="BWF96" s="4"/>
      <c r="BWG96" s="4"/>
      <c r="BWH96" s="4"/>
      <c r="BWI96" s="4"/>
      <c r="BWJ96" s="4"/>
      <c r="BWK96" s="4"/>
      <c r="BWL96" s="4"/>
      <c r="BWM96" s="4"/>
      <c r="BWN96" s="4"/>
      <c r="BWO96" s="4"/>
      <c r="BWP96" s="4"/>
      <c r="BWQ96" s="4"/>
      <c r="BWR96" s="4"/>
      <c r="BWS96" s="4"/>
      <c r="BWT96" s="4"/>
      <c r="BWU96" s="4"/>
      <c r="BWV96" s="4"/>
      <c r="BWW96" s="4"/>
      <c r="BWX96" s="4"/>
      <c r="BWY96" s="4"/>
      <c r="BWZ96" s="4"/>
      <c r="BXA96" s="4"/>
      <c r="BXB96" s="4"/>
      <c r="BXC96" s="4"/>
      <c r="BXD96" s="4"/>
      <c r="BXE96" s="4"/>
      <c r="BXF96" s="4"/>
      <c r="BXG96" s="4"/>
      <c r="BXH96" s="4"/>
      <c r="BXI96" s="4"/>
      <c r="BXJ96" s="4"/>
      <c r="BXK96" s="4"/>
      <c r="BXL96" s="4"/>
      <c r="BXM96" s="4"/>
      <c r="BXN96" s="4"/>
      <c r="BXO96" s="4"/>
      <c r="BXP96" s="4"/>
      <c r="BXQ96" s="4"/>
      <c r="BXR96" s="4"/>
      <c r="BXS96" s="4"/>
      <c r="BXT96" s="4"/>
      <c r="BXU96" s="4"/>
      <c r="BXV96" s="4"/>
      <c r="BXW96" s="4"/>
      <c r="BXX96" s="4"/>
      <c r="BXY96" s="4"/>
      <c r="BXZ96" s="4"/>
      <c r="BYA96" s="4"/>
      <c r="BYB96" s="4"/>
      <c r="BYC96" s="4"/>
      <c r="BYD96" s="4"/>
      <c r="BYE96" s="4"/>
      <c r="BYF96" s="4"/>
      <c r="BYG96" s="4"/>
      <c r="BYH96" s="4"/>
      <c r="BYI96" s="4"/>
      <c r="BYJ96" s="4"/>
      <c r="BYK96" s="4"/>
      <c r="BYL96" s="4"/>
      <c r="BYM96" s="4"/>
      <c r="BYN96" s="4"/>
      <c r="BYO96" s="4"/>
      <c r="BYP96" s="4"/>
      <c r="BYQ96" s="4"/>
      <c r="BYR96" s="4"/>
      <c r="BYS96" s="4"/>
      <c r="BYT96" s="4"/>
      <c r="BYU96" s="4"/>
      <c r="BYV96" s="4"/>
      <c r="BYW96" s="4"/>
      <c r="BYX96" s="4"/>
      <c r="BYY96" s="4"/>
      <c r="BYZ96" s="4"/>
      <c r="BZA96" s="4"/>
      <c r="BZB96" s="4"/>
      <c r="BZC96" s="4"/>
      <c r="BZD96" s="4"/>
      <c r="BZE96" s="4"/>
      <c r="BZF96" s="4"/>
      <c r="BZG96" s="4"/>
      <c r="BZH96" s="4"/>
      <c r="BZI96" s="4"/>
      <c r="BZJ96" s="4"/>
      <c r="BZK96" s="4"/>
      <c r="BZL96" s="4"/>
      <c r="BZM96" s="4"/>
      <c r="BZN96" s="4"/>
      <c r="BZO96" s="4"/>
      <c r="BZP96" s="4"/>
      <c r="BZQ96" s="4"/>
      <c r="BZR96" s="4"/>
      <c r="BZS96" s="4"/>
      <c r="BZT96" s="4"/>
      <c r="BZU96" s="4"/>
      <c r="BZV96" s="4"/>
      <c r="BZW96" s="4"/>
      <c r="BZX96" s="4"/>
      <c r="BZY96" s="4"/>
      <c r="BZZ96" s="4"/>
      <c r="CAA96" s="4"/>
      <c r="CAB96" s="4"/>
      <c r="CAC96" s="4"/>
      <c r="CAD96" s="4"/>
      <c r="CAE96" s="4"/>
      <c r="CAF96" s="4"/>
      <c r="CAG96" s="4"/>
      <c r="CAH96" s="4"/>
      <c r="CAI96" s="4"/>
      <c r="CAJ96" s="4"/>
      <c r="CAK96" s="4"/>
      <c r="CAL96" s="4"/>
      <c r="CAM96" s="4"/>
      <c r="CAN96" s="4"/>
      <c r="CAO96" s="4"/>
      <c r="CAP96" s="4"/>
      <c r="CAQ96" s="4"/>
      <c r="CAR96" s="4"/>
      <c r="CAS96" s="4"/>
      <c r="CAT96" s="4"/>
      <c r="CAU96" s="4"/>
      <c r="CAV96" s="4"/>
      <c r="CAW96" s="4"/>
      <c r="CAX96" s="4"/>
      <c r="CAY96" s="4"/>
      <c r="CAZ96" s="4"/>
      <c r="CBA96" s="4"/>
      <c r="CBB96" s="4"/>
      <c r="CBC96" s="4"/>
      <c r="CBD96" s="4"/>
      <c r="CBE96" s="4"/>
      <c r="CBF96" s="4"/>
      <c r="CBG96" s="4"/>
      <c r="CBH96" s="4"/>
      <c r="CBI96" s="4"/>
      <c r="CBJ96" s="4"/>
      <c r="CBK96" s="4"/>
      <c r="CBL96" s="4"/>
      <c r="CBM96" s="4"/>
      <c r="CBN96" s="4"/>
      <c r="CBO96" s="4"/>
      <c r="CBP96" s="4"/>
      <c r="CBQ96" s="4"/>
      <c r="CBR96" s="4"/>
      <c r="CBS96" s="4"/>
      <c r="CBT96" s="4"/>
      <c r="CBU96" s="4"/>
      <c r="CBV96" s="4"/>
      <c r="CBW96" s="4"/>
      <c r="CBX96" s="4"/>
      <c r="CBY96" s="4"/>
      <c r="CBZ96" s="4"/>
      <c r="CCA96" s="4"/>
      <c r="CCB96" s="4"/>
      <c r="CCC96" s="4"/>
      <c r="CCD96" s="4"/>
      <c r="CCE96" s="4"/>
      <c r="CCF96" s="4"/>
      <c r="CCG96" s="4"/>
      <c r="CCH96" s="4"/>
      <c r="CCI96" s="4"/>
      <c r="CCJ96" s="4"/>
      <c r="CCK96" s="4"/>
      <c r="CCL96" s="4"/>
      <c r="CCM96" s="4"/>
      <c r="CCN96" s="4"/>
      <c r="CCO96" s="4"/>
      <c r="CCP96" s="4"/>
      <c r="CCQ96" s="4"/>
      <c r="CCR96" s="4"/>
      <c r="CCS96" s="4"/>
      <c r="CCT96" s="4"/>
      <c r="CCU96" s="4"/>
      <c r="CCV96" s="4"/>
      <c r="CCW96" s="4"/>
      <c r="CCX96" s="4"/>
      <c r="CCY96" s="4"/>
      <c r="CCZ96" s="4"/>
      <c r="CDA96" s="4"/>
      <c r="CDB96" s="4"/>
      <c r="CDC96" s="4"/>
      <c r="CDD96" s="4"/>
      <c r="CDE96" s="4"/>
      <c r="CDF96" s="4"/>
      <c r="CDG96" s="4"/>
      <c r="CDH96" s="4"/>
      <c r="CDI96" s="4"/>
      <c r="CDJ96" s="4"/>
      <c r="CDK96" s="4"/>
      <c r="CDL96" s="4"/>
      <c r="CDM96" s="4"/>
      <c r="CDN96" s="4"/>
      <c r="CDO96" s="4"/>
      <c r="CDP96" s="4"/>
      <c r="CDQ96" s="4"/>
      <c r="CDR96" s="4"/>
      <c r="CDS96" s="4"/>
      <c r="CDT96" s="4"/>
      <c r="CDU96" s="4"/>
      <c r="CDV96" s="4"/>
      <c r="CDW96" s="4"/>
      <c r="CDX96" s="4"/>
      <c r="CDY96" s="4"/>
      <c r="CDZ96" s="4"/>
      <c r="CEA96" s="4"/>
      <c r="CEB96" s="4"/>
      <c r="CEC96" s="4"/>
      <c r="CED96" s="4"/>
      <c r="CEE96" s="4"/>
      <c r="CEF96" s="4"/>
      <c r="CEG96" s="4"/>
      <c r="CEH96" s="4"/>
      <c r="CEI96" s="4"/>
      <c r="CEJ96" s="4"/>
      <c r="CEK96" s="4"/>
      <c r="CEL96" s="4"/>
      <c r="CEM96" s="4"/>
      <c r="CEN96" s="4"/>
      <c r="CEO96" s="4"/>
      <c r="CEP96" s="4"/>
      <c r="CEQ96" s="4"/>
      <c r="CER96" s="4"/>
      <c r="CES96" s="4"/>
      <c r="CET96" s="4"/>
      <c r="CEU96" s="4"/>
      <c r="CEV96" s="4"/>
      <c r="CEW96" s="4"/>
      <c r="CEX96" s="4"/>
      <c r="CEY96" s="4"/>
      <c r="CEZ96" s="4"/>
      <c r="CFA96" s="4"/>
      <c r="CFB96" s="4"/>
      <c r="CFC96" s="4"/>
      <c r="CFD96" s="4"/>
      <c r="CFE96" s="4"/>
      <c r="CFF96" s="4"/>
      <c r="CFG96" s="4"/>
      <c r="CFH96" s="4"/>
      <c r="CFI96" s="4"/>
      <c r="CFJ96" s="4"/>
      <c r="CFK96" s="4"/>
      <c r="CFL96" s="4"/>
      <c r="CFM96" s="4"/>
      <c r="CFN96" s="4"/>
      <c r="CFO96" s="4"/>
      <c r="CFP96" s="4"/>
      <c r="CFQ96" s="4"/>
      <c r="CFR96" s="4"/>
      <c r="CFS96" s="4"/>
      <c r="CFT96" s="4"/>
      <c r="CFU96" s="4"/>
      <c r="CFV96" s="4"/>
      <c r="CFW96" s="4"/>
      <c r="CFX96" s="4"/>
      <c r="CFY96" s="4"/>
      <c r="CFZ96" s="4"/>
      <c r="CGA96" s="4"/>
      <c r="CGB96" s="4"/>
      <c r="CGC96" s="4"/>
      <c r="CGD96" s="4"/>
      <c r="CGE96" s="4"/>
      <c r="CGF96" s="4"/>
      <c r="CGG96" s="4"/>
      <c r="CGH96" s="4"/>
      <c r="CGI96" s="4"/>
      <c r="CGJ96" s="4"/>
      <c r="CGK96" s="4"/>
      <c r="CGL96" s="4"/>
      <c r="CGM96" s="4"/>
      <c r="CGN96" s="4"/>
      <c r="CGO96" s="4"/>
      <c r="CGP96" s="4"/>
      <c r="CGQ96" s="4"/>
      <c r="CGR96" s="4"/>
      <c r="CGS96" s="4"/>
      <c r="CGT96" s="4"/>
      <c r="CGU96" s="4"/>
      <c r="CGV96" s="4"/>
      <c r="CGW96" s="4"/>
      <c r="CGX96" s="4"/>
      <c r="CGY96" s="4"/>
      <c r="CGZ96" s="4"/>
      <c r="CHA96" s="4"/>
      <c r="CHB96" s="4"/>
      <c r="CHC96" s="4"/>
      <c r="CHD96" s="4"/>
      <c r="CHE96" s="4"/>
      <c r="CHF96" s="4"/>
      <c r="CHG96" s="4"/>
      <c r="CHH96" s="4"/>
      <c r="CHI96" s="4"/>
      <c r="CHJ96" s="4"/>
      <c r="CHK96" s="4"/>
      <c r="CHL96" s="4"/>
      <c r="CHM96" s="4"/>
      <c r="CHN96" s="4"/>
      <c r="CHO96" s="4"/>
      <c r="CHP96" s="4"/>
      <c r="CHQ96" s="4"/>
      <c r="CHR96" s="4"/>
      <c r="CHS96" s="4"/>
      <c r="CHT96" s="4"/>
      <c r="CHU96" s="4"/>
      <c r="CHV96" s="4"/>
      <c r="CHW96" s="4"/>
      <c r="CHX96" s="4"/>
      <c r="CHY96" s="4"/>
      <c r="CHZ96" s="4"/>
      <c r="CIA96" s="4"/>
      <c r="CIB96" s="4"/>
      <c r="CIC96" s="4"/>
      <c r="CID96" s="4"/>
      <c r="CIE96" s="4"/>
      <c r="CIF96" s="4"/>
      <c r="CIG96" s="4"/>
      <c r="CIH96" s="4"/>
      <c r="CII96" s="4"/>
      <c r="CIJ96" s="4"/>
      <c r="CIK96" s="4"/>
      <c r="CIL96" s="4"/>
      <c r="CIM96" s="4"/>
      <c r="CIN96" s="4"/>
      <c r="CIO96" s="4"/>
      <c r="CIP96" s="4"/>
      <c r="CIQ96" s="4"/>
      <c r="CIR96" s="4"/>
      <c r="CIS96" s="4"/>
      <c r="CIT96" s="4"/>
      <c r="CIU96" s="4"/>
      <c r="CIV96" s="4"/>
      <c r="CIW96" s="4"/>
      <c r="CIX96" s="4"/>
      <c r="CIY96" s="4"/>
      <c r="CIZ96" s="4"/>
      <c r="CJA96" s="4"/>
      <c r="CJB96" s="4"/>
      <c r="CJC96" s="4"/>
      <c r="CJD96" s="4"/>
      <c r="CJE96" s="4"/>
      <c r="CJF96" s="4"/>
      <c r="CJG96" s="4"/>
      <c r="CJH96" s="4"/>
      <c r="CJI96" s="4"/>
      <c r="CJJ96" s="4"/>
      <c r="CJK96" s="4"/>
      <c r="CJL96" s="4"/>
      <c r="CJM96" s="4"/>
      <c r="CJN96" s="4"/>
      <c r="CJO96" s="4"/>
      <c r="CJP96" s="4"/>
      <c r="CJQ96" s="4"/>
      <c r="CJR96" s="4"/>
      <c r="CJS96" s="4"/>
      <c r="CJT96" s="4"/>
      <c r="CJU96" s="4"/>
      <c r="CJV96" s="4"/>
      <c r="CJW96" s="4"/>
      <c r="CJX96" s="4"/>
      <c r="CJY96" s="4"/>
      <c r="CJZ96" s="4"/>
      <c r="CKA96" s="4"/>
      <c r="CKB96" s="4"/>
      <c r="CKC96" s="4"/>
      <c r="CKD96" s="4"/>
      <c r="CKE96" s="4"/>
      <c r="CKF96" s="4"/>
      <c r="CKG96" s="4"/>
      <c r="CKH96" s="4"/>
      <c r="CKI96" s="4"/>
      <c r="CKJ96" s="4"/>
      <c r="CKK96" s="4"/>
      <c r="CKL96" s="4"/>
      <c r="CKM96" s="4"/>
      <c r="CKN96" s="4"/>
      <c r="CKO96" s="4"/>
      <c r="CKP96" s="4"/>
      <c r="CKQ96" s="4"/>
      <c r="CKR96" s="4"/>
      <c r="CKS96" s="4"/>
      <c r="CKT96" s="4"/>
      <c r="CKU96" s="4"/>
      <c r="CKV96" s="4"/>
      <c r="CKW96" s="4"/>
      <c r="CKX96" s="4"/>
      <c r="CKY96" s="4"/>
      <c r="CKZ96" s="4"/>
      <c r="CLA96" s="4"/>
      <c r="CLB96" s="4"/>
      <c r="CLC96" s="4"/>
      <c r="CLD96" s="4"/>
      <c r="CLE96" s="4"/>
      <c r="CLF96" s="4"/>
      <c r="CLG96" s="4"/>
      <c r="CLH96" s="4"/>
      <c r="CLI96" s="4"/>
      <c r="CLJ96" s="4"/>
      <c r="CLK96" s="4"/>
      <c r="CLL96" s="4"/>
      <c r="CLM96" s="4"/>
      <c r="CLN96" s="4"/>
      <c r="CLO96" s="4"/>
      <c r="CLP96" s="4"/>
      <c r="CLQ96" s="4"/>
      <c r="CLR96" s="4"/>
      <c r="CLS96" s="4"/>
      <c r="CLT96" s="4"/>
      <c r="CLU96" s="4"/>
      <c r="CLV96" s="4"/>
      <c r="CLW96" s="4"/>
      <c r="CLX96" s="4"/>
      <c r="CLY96" s="4"/>
      <c r="CLZ96" s="4"/>
      <c r="CMA96" s="4"/>
      <c r="CMB96" s="4"/>
      <c r="CMC96" s="4"/>
      <c r="CMD96" s="4"/>
      <c r="CME96" s="4"/>
      <c r="CMF96" s="4"/>
      <c r="CMG96" s="4"/>
      <c r="CMH96" s="4"/>
      <c r="CMI96" s="4"/>
      <c r="CMJ96" s="4"/>
      <c r="CMK96" s="4"/>
      <c r="CML96" s="4"/>
      <c r="CMM96" s="4"/>
      <c r="CMN96" s="4"/>
      <c r="CMO96" s="4"/>
      <c r="CMP96" s="4"/>
      <c r="CMQ96" s="4"/>
      <c r="CMR96" s="4"/>
      <c r="CMS96" s="4"/>
      <c r="CMT96" s="4"/>
      <c r="CMU96" s="4"/>
      <c r="CMV96" s="4"/>
      <c r="CMW96" s="4"/>
      <c r="CMX96" s="4"/>
      <c r="CMY96" s="4"/>
      <c r="CMZ96" s="4"/>
      <c r="CNA96" s="4"/>
      <c r="CNB96" s="4"/>
      <c r="CNC96" s="4"/>
      <c r="CND96" s="4"/>
      <c r="CNE96" s="4"/>
      <c r="CNF96" s="4"/>
      <c r="CNG96" s="4"/>
      <c r="CNH96" s="4"/>
      <c r="CNI96" s="4"/>
      <c r="CNJ96" s="4"/>
      <c r="CNK96" s="4"/>
      <c r="CNL96" s="4"/>
      <c r="CNM96" s="4"/>
      <c r="CNN96" s="4"/>
      <c r="CNO96" s="4"/>
      <c r="CNP96" s="4"/>
      <c r="CNQ96" s="4"/>
      <c r="CNR96" s="4"/>
      <c r="CNS96" s="4"/>
      <c r="CNT96" s="4"/>
      <c r="CNU96" s="4"/>
      <c r="CNV96" s="4"/>
      <c r="CNW96" s="4"/>
      <c r="CNX96" s="4"/>
      <c r="CNY96" s="4"/>
      <c r="CNZ96" s="4"/>
      <c r="COA96" s="4"/>
      <c r="COB96" s="4"/>
      <c r="COC96" s="4"/>
      <c r="COD96" s="4"/>
      <c r="COE96" s="4"/>
      <c r="COF96" s="4"/>
      <c r="COG96" s="4"/>
      <c r="COH96" s="4"/>
      <c r="COI96" s="4"/>
      <c r="COJ96" s="4"/>
      <c r="COK96" s="4"/>
      <c r="COL96" s="4"/>
      <c r="COM96" s="4"/>
      <c r="CON96" s="4"/>
      <c r="COO96" s="4"/>
      <c r="COP96" s="4"/>
      <c r="COQ96" s="4"/>
      <c r="COR96" s="4"/>
      <c r="COS96" s="4"/>
      <c r="COT96" s="4"/>
      <c r="COU96" s="4"/>
      <c r="COV96" s="4"/>
      <c r="COW96" s="4"/>
      <c r="COX96" s="4"/>
      <c r="COY96" s="4"/>
      <c r="COZ96" s="4"/>
      <c r="CPA96" s="4"/>
      <c r="CPB96" s="4"/>
      <c r="CPC96" s="4"/>
      <c r="CPD96" s="4"/>
      <c r="CPE96" s="4"/>
      <c r="CPF96" s="4"/>
      <c r="CPG96" s="4"/>
      <c r="CPH96" s="4"/>
      <c r="CPI96" s="4"/>
      <c r="CPJ96" s="4"/>
      <c r="CPK96" s="4"/>
      <c r="CPL96" s="4"/>
      <c r="CPM96" s="4"/>
      <c r="CPN96" s="4"/>
      <c r="CPO96" s="4"/>
      <c r="CPP96" s="4"/>
      <c r="CPQ96" s="4"/>
      <c r="CPR96" s="4"/>
      <c r="CPS96" s="4"/>
      <c r="CPT96" s="4"/>
      <c r="CPU96" s="4"/>
      <c r="CPV96" s="4"/>
      <c r="CPW96" s="4"/>
      <c r="CPX96" s="4"/>
      <c r="CPY96" s="4"/>
      <c r="CPZ96" s="4"/>
      <c r="CQA96" s="4"/>
      <c r="CQB96" s="4"/>
      <c r="CQC96" s="4"/>
      <c r="CQD96" s="4"/>
      <c r="CQE96" s="4"/>
      <c r="CQF96" s="4"/>
      <c r="CQG96" s="4"/>
      <c r="CQH96" s="4"/>
      <c r="CQI96" s="4"/>
      <c r="CQJ96" s="4"/>
      <c r="CQK96" s="4"/>
      <c r="CQL96" s="4"/>
      <c r="CQM96" s="4"/>
      <c r="CQN96" s="4"/>
      <c r="CQO96" s="4"/>
      <c r="CQP96" s="4"/>
      <c r="CQQ96" s="4"/>
      <c r="CQR96" s="4"/>
      <c r="CQS96" s="4"/>
      <c r="CQT96" s="4"/>
      <c r="CQU96" s="4"/>
      <c r="CQV96" s="4"/>
      <c r="CQW96" s="4"/>
      <c r="CQX96" s="4"/>
      <c r="CQY96" s="4"/>
      <c r="CQZ96" s="4"/>
      <c r="CRA96" s="4"/>
      <c r="CRB96" s="4"/>
      <c r="CRC96" s="4"/>
      <c r="CRD96" s="4"/>
      <c r="CRE96" s="4"/>
      <c r="CRF96" s="4"/>
      <c r="CRG96" s="4"/>
      <c r="CRH96" s="4"/>
      <c r="CRI96" s="4"/>
      <c r="CRJ96" s="4"/>
      <c r="CRK96" s="4"/>
      <c r="CRL96" s="4"/>
      <c r="CRM96" s="4"/>
      <c r="CRN96" s="4"/>
      <c r="CRO96" s="4"/>
      <c r="CRP96" s="4"/>
      <c r="CRQ96" s="4"/>
      <c r="CRR96" s="4"/>
      <c r="CRS96" s="4"/>
      <c r="CRT96" s="4"/>
      <c r="CRU96" s="4"/>
      <c r="CRV96" s="4"/>
      <c r="CRW96" s="4"/>
      <c r="CRX96" s="4"/>
      <c r="CRY96" s="4"/>
      <c r="CRZ96" s="4"/>
      <c r="CSA96" s="4"/>
      <c r="CSB96" s="4"/>
      <c r="CSC96" s="4"/>
      <c r="CSD96" s="4"/>
      <c r="CSE96" s="4"/>
      <c r="CSF96" s="4"/>
      <c r="CSG96" s="4"/>
      <c r="CSH96" s="4"/>
      <c r="CSI96" s="4"/>
      <c r="CSJ96" s="4"/>
      <c r="CSK96" s="4"/>
      <c r="CSL96" s="4"/>
      <c r="CSM96" s="4"/>
      <c r="CSN96" s="4"/>
      <c r="CSO96" s="4"/>
      <c r="CSP96" s="4"/>
      <c r="CSQ96" s="4"/>
      <c r="CSR96" s="4"/>
      <c r="CSS96" s="4"/>
      <c r="CST96" s="4"/>
      <c r="CSU96" s="4"/>
      <c r="CSV96" s="4"/>
      <c r="CSW96" s="4"/>
      <c r="CSX96" s="4"/>
      <c r="CSY96" s="4"/>
      <c r="CSZ96" s="4"/>
      <c r="CTA96" s="4"/>
      <c r="CTB96" s="4"/>
      <c r="CTC96" s="4"/>
      <c r="CTD96" s="4"/>
      <c r="CTE96" s="4"/>
      <c r="CTF96" s="4"/>
      <c r="CTG96" s="4"/>
      <c r="CTH96" s="4"/>
      <c r="CTI96" s="4"/>
      <c r="CTJ96" s="4"/>
      <c r="CTK96" s="4"/>
      <c r="CTL96" s="4"/>
      <c r="CTM96" s="4"/>
      <c r="CTN96" s="4"/>
      <c r="CTO96" s="4"/>
      <c r="CTP96" s="4"/>
      <c r="CTQ96" s="4"/>
      <c r="CTR96" s="4"/>
      <c r="CTS96" s="4"/>
      <c r="CTT96" s="4"/>
      <c r="CTU96" s="4"/>
      <c r="CTV96" s="4"/>
      <c r="CTW96" s="4"/>
      <c r="CTX96" s="4"/>
      <c r="CTY96" s="4"/>
      <c r="CTZ96" s="4"/>
      <c r="CUA96" s="4"/>
      <c r="CUB96" s="4"/>
      <c r="CUC96" s="4"/>
      <c r="CUD96" s="4"/>
      <c r="CUE96" s="4"/>
      <c r="CUF96" s="4"/>
      <c r="CUG96" s="4"/>
      <c r="CUH96" s="4"/>
      <c r="CUI96" s="4"/>
      <c r="CUJ96" s="4"/>
      <c r="CUK96" s="4"/>
      <c r="CUL96" s="4"/>
      <c r="CUM96" s="4"/>
      <c r="CUN96" s="4"/>
      <c r="CUO96" s="4"/>
      <c r="CUP96" s="4"/>
      <c r="CUQ96" s="4"/>
      <c r="CUR96" s="4"/>
      <c r="CUS96" s="4"/>
      <c r="CUT96" s="4"/>
      <c r="CUU96" s="4"/>
      <c r="CUV96" s="4"/>
      <c r="CUW96" s="4"/>
      <c r="CUX96" s="4"/>
      <c r="CUY96" s="4"/>
      <c r="CUZ96" s="4"/>
      <c r="CVA96" s="4"/>
      <c r="CVB96" s="4"/>
      <c r="CVC96" s="4"/>
      <c r="CVD96" s="4"/>
      <c r="CVE96" s="4"/>
      <c r="CVF96" s="4"/>
      <c r="CVG96" s="4"/>
      <c r="CVH96" s="4"/>
      <c r="CVI96" s="4"/>
      <c r="CVJ96" s="4"/>
      <c r="CVK96" s="4"/>
      <c r="CVL96" s="4"/>
      <c r="CVM96" s="4"/>
      <c r="CVN96" s="4"/>
      <c r="CVO96" s="4"/>
      <c r="CVP96" s="4"/>
      <c r="CVQ96" s="4"/>
      <c r="CVR96" s="4"/>
      <c r="CVS96" s="4"/>
      <c r="CVT96" s="4"/>
      <c r="CVU96" s="4"/>
      <c r="CVV96" s="4"/>
      <c r="CVW96" s="4"/>
      <c r="CVX96" s="4"/>
      <c r="CVY96" s="4"/>
      <c r="CVZ96" s="4"/>
      <c r="CWA96" s="4"/>
      <c r="CWB96" s="4"/>
      <c r="CWC96" s="4"/>
      <c r="CWD96" s="4"/>
      <c r="CWE96" s="4"/>
      <c r="CWF96" s="4"/>
      <c r="CWG96" s="4"/>
      <c r="CWH96" s="4"/>
      <c r="CWI96" s="4"/>
      <c r="CWJ96" s="4"/>
      <c r="CWK96" s="4"/>
      <c r="CWL96" s="4"/>
      <c r="CWM96" s="4"/>
      <c r="CWN96" s="4"/>
      <c r="CWO96" s="4"/>
      <c r="CWP96" s="4"/>
      <c r="CWQ96" s="4"/>
      <c r="CWR96" s="4"/>
      <c r="CWS96" s="4"/>
      <c r="CWT96" s="4"/>
      <c r="CWU96" s="4"/>
      <c r="CWV96" s="4"/>
      <c r="CWW96" s="4"/>
      <c r="CWX96" s="4"/>
      <c r="CWY96" s="4"/>
      <c r="CWZ96" s="4"/>
      <c r="CXA96" s="4"/>
      <c r="CXB96" s="4"/>
      <c r="CXC96" s="4"/>
      <c r="CXD96" s="4"/>
      <c r="CXE96" s="4"/>
      <c r="CXF96" s="4"/>
      <c r="CXG96" s="4"/>
      <c r="CXH96" s="4"/>
      <c r="CXI96" s="4"/>
      <c r="CXJ96" s="4"/>
      <c r="CXK96" s="4"/>
      <c r="CXL96" s="4"/>
      <c r="CXM96" s="4"/>
      <c r="CXN96" s="4"/>
      <c r="CXO96" s="4"/>
      <c r="CXP96" s="4"/>
      <c r="CXQ96" s="4"/>
      <c r="CXR96" s="4"/>
      <c r="CXS96" s="4"/>
      <c r="CXT96" s="4"/>
      <c r="CXU96" s="4"/>
      <c r="CXV96" s="4"/>
      <c r="CXW96" s="4"/>
      <c r="CXX96" s="4"/>
      <c r="CXY96" s="4"/>
      <c r="CXZ96" s="4"/>
      <c r="CYA96" s="4"/>
      <c r="CYB96" s="4"/>
      <c r="CYC96" s="4"/>
      <c r="CYD96" s="4"/>
      <c r="CYE96" s="4"/>
      <c r="CYF96" s="4"/>
      <c r="CYG96" s="4"/>
      <c r="CYH96" s="4"/>
      <c r="CYI96" s="4"/>
      <c r="CYJ96" s="4"/>
      <c r="CYK96" s="4"/>
      <c r="CYL96" s="4"/>
      <c r="CYM96" s="4"/>
      <c r="CYN96" s="4"/>
      <c r="CYO96" s="4"/>
      <c r="CYP96" s="4"/>
      <c r="CYQ96" s="4"/>
      <c r="CYR96" s="4"/>
      <c r="CYS96" s="4"/>
      <c r="CYT96" s="4"/>
      <c r="CYU96" s="4"/>
      <c r="CYV96" s="4"/>
      <c r="CYW96" s="4"/>
      <c r="CYX96" s="4"/>
      <c r="CYY96" s="4"/>
      <c r="CYZ96" s="4"/>
      <c r="CZA96" s="4"/>
      <c r="CZB96" s="4"/>
      <c r="CZC96" s="4"/>
      <c r="CZD96" s="4"/>
      <c r="CZE96" s="4"/>
      <c r="CZF96" s="4"/>
      <c r="CZG96" s="4"/>
      <c r="CZH96" s="4"/>
      <c r="CZI96" s="4"/>
      <c r="CZJ96" s="4"/>
      <c r="CZK96" s="4"/>
      <c r="CZL96" s="4"/>
      <c r="CZM96" s="4"/>
      <c r="CZN96" s="4"/>
      <c r="CZO96" s="4"/>
      <c r="CZP96" s="4"/>
      <c r="CZQ96" s="4"/>
      <c r="CZR96" s="4"/>
      <c r="CZS96" s="4"/>
      <c r="CZT96" s="4"/>
      <c r="CZU96" s="4"/>
      <c r="CZV96" s="4"/>
      <c r="CZW96" s="4"/>
      <c r="CZX96" s="4"/>
      <c r="CZY96" s="4"/>
      <c r="CZZ96" s="4"/>
      <c r="DAA96" s="4"/>
      <c r="DAB96" s="4"/>
      <c r="DAC96" s="4"/>
      <c r="DAD96" s="4"/>
      <c r="DAE96" s="4"/>
      <c r="DAF96" s="4"/>
      <c r="DAG96" s="4"/>
      <c r="DAH96" s="4"/>
      <c r="DAI96" s="4"/>
      <c r="DAJ96" s="4"/>
      <c r="DAK96" s="4"/>
      <c r="DAL96" s="4"/>
      <c r="DAM96" s="4"/>
      <c r="DAN96" s="4"/>
      <c r="DAO96" s="4"/>
      <c r="DAP96" s="4"/>
      <c r="DAQ96" s="4"/>
      <c r="DAR96" s="4"/>
      <c r="DAS96" s="4"/>
      <c r="DAT96" s="4"/>
      <c r="DAU96" s="4"/>
      <c r="DAV96" s="4"/>
      <c r="DAW96" s="4"/>
      <c r="DAX96" s="4"/>
      <c r="DAY96" s="4"/>
      <c r="DAZ96" s="4"/>
      <c r="DBA96" s="4"/>
      <c r="DBB96" s="4"/>
      <c r="DBC96" s="4"/>
      <c r="DBD96" s="4"/>
      <c r="DBE96" s="4"/>
      <c r="DBF96" s="4"/>
      <c r="DBG96" s="4"/>
      <c r="DBH96" s="4"/>
      <c r="DBI96" s="4"/>
      <c r="DBJ96" s="4"/>
      <c r="DBK96" s="4"/>
      <c r="DBL96" s="4"/>
      <c r="DBM96" s="4"/>
      <c r="DBN96" s="4"/>
      <c r="DBO96" s="4"/>
      <c r="DBP96" s="4"/>
      <c r="DBQ96" s="4"/>
      <c r="DBR96" s="4"/>
      <c r="DBS96" s="4"/>
      <c r="DBT96" s="4"/>
      <c r="DBU96" s="4"/>
      <c r="DBV96" s="4"/>
      <c r="DBW96" s="4"/>
      <c r="DBX96" s="4"/>
      <c r="DBY96" s="4"/>
      <c r="DBZ96" s="4"/>
      <c r="DCA96" s="4"/>
      <c r="DCB96" s="4"/>
      <c r="DCC96" s="4"/>
      <c r="DCD96" s="4"/>
      <c r="DCE96" s="4"/>
      <c r="DCF96" s="4"/>
      <c r="DCG96" s="4"/>
      <c r="DCH96" s="4"/>
      <c r="DCI96" s="4"/>
      <c r="DCJ96" s="4"/>
      <c r="DCK96" s="4"/>
      <c r="DCL96" s="4"/>
      <c r="DCM96" s="4"/>
      <c r="DCN96" s="4"/>
      <c r="DCO96" s="4"/>
      <c r="DCP96" s="4"/>
      <c r="DCQ96" s="4"/>
      <c r="DCR96" s="4"/>
      <c r="DCS96" s="4"/>
      <c r="DCT96" s="4"/>
      <c r="DCU96" s="4"/>
      <c r="DCV96" s="4"/>
      <c r="DCW96" s="4"/>
      <c r="DCX96" s="4"/>
      <c r="DCY96" s="4"/>
      <c r="DCZ96" s="4"/>
      <c r="DDA96" s="4"/>
      <c r="DDB96" s="4"/>
      <c r="DDC96" s="4"/>
      <c r="DDD96" s="4"/>
      <c r="DDE96" s="4"/>
      <c r="DDF96" s="4"/>
      <c r="DDG96" s="4"/>
      <c r="DDH96" s="4"/>
      <c r="DDI96" s="4"/>
      <c r="DDJ96" s="4"/>
      <c r="DDK96" s="4"/>
      <c r="DDL96" s="4"/>
      <c r="DDM96" s="4"/>
      <c r="DDN96" s="4"/>
      <c r="DDO96" s="4"/>
      <c r="DDP96" s="4"/>
      <c r="DDQ96" s="4"/>
      <c r="DDR96" s="4"/>
      <c r="DDS96" s="4"/>
      <c r="DDT96" s="4"/>
      <c r="DDU96" s="4"/>
      <c r="DDV96" s="4"/>
      <c r="DDW96" s="4"/>
      <c r="DDX96" s="4"/>
      <c r="DDY96" s="4"/>
      <c r="DDZ96" s="4"/>
      <c r="DEA96" s="4"/>
      <c r="DEB96" s="4"/>
      <c r="DEC96" s="4"/>
      <c r="DED96" s="4"/>
      <c r="DEE96" s="4"/>
      <c r="DEF96" s="4"/>
      <c r="DEG96" s="4"/>
      <c r="DEH96" s="4"/>
      <c r="DEI96" s="4"/>
      <c r="DEJ96" s="4"/>
      <c r="DEK96" s="4"/>
      <c r="DEL96" s="4"/>
      <c r="DEM96" s="4"/>
      <c r="DEN96" s="4"/>
      <c r="DEO96" s="4"/>
      <c r="DEP96" s="4"/>
      <c r="DEQ96" s="4"/>
      <c r="DER96" s="4"/>
      <c r="DES96" s="4"/>
      <c r="DET96" s="4"/>
      <c r="DEU96" s="4"/>
      <c r="DEV96" s="4"/>
      <c r="DEW96" s="4"/>
      <c r="DEX96" s="4"/>
      <c r="DEY96" s="4"/>
      <c r="DEZ96" s="4"/>
      <c r="DFA96" s="4"/>
      <c r="DFB96" s="4"/>
      <c r="DFC96" s="4"/>
      <c r="DFD96" s="4"/>
      <c r="DFE96" s="4"/>
      <c r="DFF96" s="4"/>
      <c r="DFG96" s="4"/>
      <c r="DFH96" s="4"/>
      <c r="DFI96" s="4"/>
      <c r="DFJ96" s="4"/>
      <c r="DFK96" s="4"/>
      <c r="DFL96" s="4"/>
      <c r="DFM96" s="4"/>
      <c r="DFN96" s="4"/>
      <c r="DFO96" s="4"/>
      <c r="DFP96" s="4"/>
      <c r="DFQ96" s="4"/>
      <c r="DFR96" s="4"/>
      <c r="DFS96" s="4"/>
      <c r="DFT96" s="4"/>
      <c r="DFU96" s="4"/>
      <c r="DFV96" s="4"/>
      <c r="DFW96" s="4"/>
      <c r="DFX96" s="4"/>
      <c r="DFY96" s="4"/>
      <c r="DFZ96" s="4"/>
      <c r="DGA96" s="4"/>
      <c r="DGB96" s="4"/>
      <c r="DGC96" s="4"/>
      <c r="DGD96" s="4"/>
      <c r="DGE96" s="4"/>
      <c r="DGF96" s="4"/>
      <c r="DGG96" s="4"/>
      <c r="DGH96" s="4"/>
      <c r="DGI96" s="4"/>
      <c r="DGJ96" s="4"/>
      <c r="DGK96" s="4"/>
      <c r="DGL96" s="4"/>
      <c r="DGM96" s="4"/>
      <c r="DGN96" s="4"/>
      <c r="DGO96" s="4"/>
      <c r="DGP96" s="4"/>
      <c r="DGQ96" s="4"/>
      <c r="DGR96" s="4"/>
      <c r="DGS96" s="4"/>
      <c r="DGT96" s="4"/>
      <c r="DGU96" s="4"/>
      <c r="DGV96" s="4"/>
      <c r="DGW96" s="4"/>
      <c r="DGX96" s="4"/>
      <c r="DGY96" s="4"/>
      <c r="DGZ96" s="4"/>
      <c r="DHA96" s="4"/>
      <c r="DHB96" s="4"/>
      <c r="DHC96" s="4"/>
      <c r="DHD96" s="4"/>
      <c r="DHE96" s="4"/>
      <c r="DHF96" s="4"/>
      <c r="DHG96" s="4"/>
      <c r="DHH96" s="4"/>
      <c r="DHI96" s="4"/>
      <c r="DHJ96" s="4"/>
      <c r="DHK96" s="4"/>
      <c r="DHL96" s="4"/>
      <c r="DHM96" s="4"/>
      <c r="DHN96" s="4"/>
      <c r="DHO96" s="4"/>
      <c r="DHP96" s="4"/>
      <c r="DHQ96" s="4"/>
      <c r="DHR96" s="4"/>
      <c r="DHS96" s="4"/>
      <c r="DHT96" s="4"/>
      <c r="DHU96" s="4"/>
      <c r="DHV96" s="4"/>
      <c r="DHW96" s="4"/>
      <c r="DHX96" s="4"/>
      <c r="DHY96" s="4"/>
      <c r="DHZ96" s="4"/>
      <c r="DIA96" s="4"/>
      <c r="DIB96" s="4"/>
      <c r="DIC96" s="4"/>
      <c r="DID96" s="4"/>
      <c r="DIE96" s="4"/>
      <c r="DIF96" s="4"/>
      <c r="DIG96" s="4"/>
      <c r="DIH96" s="4"/>
      <c r="DII96" s="4"/>
      <c r="DIJ96" s="4"/>
      <c r="DIK96" s="4"/>
      <c r="DIL96" s="4"/>
      <c r="DIM96" s="4"/>
      <c r="DIN96" s="4"/>
      <c r="DIO96" s="4"/>
      <c r="DIP96" s="4"/>
      <c r="DIQ96" s="4"/>
      <c r="DIR96" s="4"/>
      <c r="DIS96" s="4"/>
      <c r="DIT96" s="4"/>
      <c r="DIU96" s="4"/>
      <c r="DIV96" s="4"/>
      <c r="DIW96" s="4"/>
      <c r="DIX96" s="4"/>
      <c r="DIY96" s="4"/>
      <c r="DIZ96" s="4"/>
      <c r="DJA96" s="4"/>
      <c r="DJB96" s="4"/>
      <c r="DJC96" s="4"/>
      <c r="DJD96" s="4"/>
      <c r="DJE96" s="4"/>
      <c r="DJF96" s="4"/>
      <c r="DJG96" s="4"/>
      <c r="DJH96" s="4"/>
      <c r="DJI96" s="4"/>
      <c r="DJJ96" s="4"/>
      <c r="DJK96" s="4"/>
      <c r="DJL96" s="4"/>
      <c r="DJM96" s="4"/>
      <c r="DJN96" s="4"/>
      <c r="DJO96" s="4"/>
      <c r="DJP96" s="4"/>
      <c r="DJQ96" s="4"/>
      <c r="DJR96" s="4"/>
      <c r="DJS96" s="4"/>
      <c r="DJT96" s="4"/>
      <c r="DJU96" s="4"/>
      <c r="DJV96" s="4"/>
      <c r="DJW96" s="4"/>
      <c r="DJX96" s="4"/>
      <c r="DJY96" s="4"/>
      <c r="DJZ96" s="4"/>
      <c r="DKA96" s="4"/>
      <c r="DKB96" s="4"/>
      <c r="DKC96" s="4"/>
      <c r="DKD96" s="4"/>
      <c r="DKE96" s="4"/>
      <c r="DKF96" s="4"/>
      <c r="DKG96" s="4"/>
      <c r="DKH96" s="4"/>
      <c r="DKI96" s="4"/>
      <c r="DKJ96" s="4"/>
      <c r="DKK96" s="4"/>
      <c r="DKL96" s="4"/>
      <c r="DKM96" s="4"/>
      <c r="DKN96" s="4"/>
      <c r="DKO96" s="4"/>
      <c r="DKP96" s="4"/>
      <c r="DKQ96" s="4"/>
      <c r="DKR96" s="4"/>
      <c r="DKS96" s="4"/>
      <c r="DKT96" s="4"/>
      <c r="DKU96" s="4"/>
      <c r="DKV96" s="4"/>
      <c r="DKW96" s="4"/>
      <c r="DKX96" s="4"/>
      <c r="DKY96" s="4"/>
      <c r="DKZ96" s="4"/>
      <c r="DLA96" s="4"/>
      <c r="DLB96" s="4"/>
      <c r="DLC96" s="4"/>
      <c r="DLD96" s="4"/>
      <c r="DLE96" s="4"/>
      <c r="DLF96" s="4"/>
      <c r="DLG96" s="4"/>
      <c r="DLH96" s="4"/>
      <c r="DLI96" s="4"/>
      <c r="DLJ96" s="4"/>
      <c r="DLK96" s="4"/>
      <c r="DLL96" s="4"/>
      <c r="DLM96" s="4"/>
      <c r="DLN96" s="4"/>
      <c r="DLO96" s="4"/>
      <c r="DLP96" s="4"/>
      <c r="DLQ96" s="4"/>
      <c r="DLR96" s="4"/>
      <c r="DLS96" s="4"/>
      <c r="DLT96" s="4"/>
      <c r="DLU96" s="4"/>
      <c r="DLV96" s="4"/>
      <c r="DLW96" s="4"/>
      <c r="DLX96" s="4"/>
      <c r="DLY96" s="4"/>
      <c r="DLZ96" s="4"/>
      <c r="DMA96" s="4"/>
      <c r="DMB96" s="4"/>
      <c r="DMC96" s="4"/>
      <c r="DMD96" s="4"/>
      <c r="DME96" s="4"/>
      <c r="DMF96" s="4"/>
      <c r="DMG96" s="4"/>
      <c r="DMH96" s="4"/>
      <c r="DMI96" s="4"/>
      <c r="DMJ96" s="4"/>
      <c r="DMK96" s="4"/>
      <c r="DML96" s="4"/>
      <c r="DMM96" s="4"/>
      <c r="DMN96" s="4"/>
      <c r="DMO96" s="4"/>
      <c r="DMP96" s="4"/>
      <c r="DMQ96" s="4"/>
      <c r="DMR96" s="4"/>
      <c r="DMS96" s="4"/>
      <c r="DMT96" s="4"/>
      <c r="DMU96" s="4"/>
      <c r="DMV96" s="4"/>
      <c r="DMW96" s="4"/>
      <c r="DMX96" s="4"/>
      <c r="DMY96" s="4"/>
      <c r="DMZ96" s="4"/>
      <c r="DNA96" s="4"/>
      <c r="DNB96" s="4"/>
      <c r="DNC96" s="4"/>
      <c r="DND96" s="4"/>
      <c r="DNE96" s="4"/>
      <c r="DNF96" s="4"/>
      <c r="DNG96" s="4"/>
      <c r="DNH96" s="4"/>
      <c r="DNI96" s="4"/>
      <c r="DNJ96" s="4"/>
      <c r="DNK96" s="4"/>
      <c r="DNL96" s="4"/>
      <c r="DNM96" s="4"/>
      <c r="DNN96" s="4"/>
      <c r="DNO96" s="4"/>
      <c r="DNP96" s="4"/>
      <c r="DNQ96" s="4"/>
      <c r="DNR96" s="4"/>
      <c r="DNS96" s="4"/>
      <c r="DNT96" s="4"/>
      <c r="DNU96" s="4"/>
      <c r="DNV96" s="4"/>
      <c r="DNW96" s="4"/>
      <c r="DNX96" s="4"/>
      <c r="DNY96" s="4"/>
      <c r="DNZ96" s="4"/>
      <c r="DOA96" s="4"/>
      <c r="DOB96" s="4"/>
      <c r="DOC96" s="4"/>
      <c r="DOD96" s="4"/>
      <c r="DOE96" s="4"/>
      <c r="DOF96" s="4"/>
      <c r="DOG96" s="4"/>
      <c r="DOH96" s="4"/>
      <c r="DOI96" s="4"/>
      <c r="DOJ96" s="4"/>
      <c r="DOK96" s="4"/>
      <c r="DOL96" s="4"/>
      <c r="DOM96" s="4"/>
      <c r="DON96" s="4"/>
      <c r="DOO96" s="4"/>
      <c r="DOP96" s="4"/>
      <c r="DOQ96" s="4"/>
      <c r="DOR96" s="4"/>
      <c r="DOS96" s="4"/>
      <c r="DOT96" s="4"/>
      <c r="DOU96" s="4"/>
      <c r="DOV96" s="4"/>
      <c r="DOW96" s="4"/>
      <c r="DOX96" s="4"/>
      <c r="DOY96" s="4"/>
      <c r="DOZ96" s="4"/>
      <c r="DPA96" s="4"/>
      <c r="DPB96" s="4"/>
      <c r="DPC96" s="4"/>
      <c r="DPD96" s="4"/>
      <c r="DPE96" s="4"/>
      <c r="DPF96" s="4"/>
      <c r="DPG96" s="4"/>
      <c r="DPH96" s="4"/>
      <c r="DPI96" s="4"/>
      <c r="DPJ96" s="4"/>
      <c r="DPK96" s="4"/>
      <c r="DPL96" s="4"/>
      <c r="DPM96" s="4"/>
      <c r="DPN96" s="4"/>
      <c r="DPO96" s="4"/>
      <c r="DPP96" s="4"/>
      <c r="DPQ96" s="4"/>
      <c r="DPR96" s="4"/>
      <c r="DPS96" s="4"/>
      <c r="DPT96" s="4"/>
      <c r="DPU96" s="4"/>
      <c r="DPV96" s="4"/>
      <c r="DPW96" s="4"/>
      <c r="DPX96" s="4"/>
      <c r="DPY96" s="4"/>
      <c r="DPZ96" s="4"/>
      <c r="DQA96" s="4"/>
      <c r="DQB96" s="4"/>
      <c r="DQC96" s="4"/>
      <c r="DQD96" s="4"/>
      <c r="DQE96" s="4"/>
      <c r="DQF96" s="4"/>
      <c r="DQG96" s="4"/>
      <c r="DQH96" s="4"/>
      <c r="DQI96" s="4"/>
      <c r="DQJ96" s="4"/>
      <c r="DQK96" s="4"/>
      <c r="DQL96" s="4"/>
      <c r="DQM96" s="4"/>
      <c r="DQN96" s="4"/>
      <c r="DQO96" s="4"/>
      <c r="DQP96" s="4"/>
      <c r="DQQ96" s="4"/>
      <c r="DQR96" s="4"/>
      <c r="DQS96" s="4"/>
      <c r="DQT96" s="4"/>
      <c r="DQU96" s="4"/>
      <c r="DQV96" s="4"/>
      <c r="DQW96" s="4"/>
      <c r="DQX96" s="4"/>
      <c r="DQY96" s="4"/>
      <c r="DQZ96" s="4"/>
      <c r="DRA96" s="4"/>
      <c r="DRB96" s="4"/>
      <c r="DRC96" s="4"/>
      <c r="DRD96" s="4"/>
      <c r="DRE96" s="4"/>
      <c r="DRF96" s="4"/>
      <c r="DRG96" s="4"/>
      <c r="DRH96" s="4"/>
      <c r="DRI96" s="4"/>
      <c r="DRJ96" s="4"/>
      <c r="DRK96" s="4"/>
      <c r="DRL96" s="4"/>
      <c r="DRM96" s="4"/>
      <c r="DRN96" s="4"/>
      <c r="DRO96" s="4"/>
      <c r="DRP96" s="4"/>
      <c r="DRQ96" s="4"/>
      <c r="DRR96" s="4"/>
      <c r="DRS96" s="4"/>
      <c r="DRT96" s="4"/>
      <c r="DRU96" s="4"/>
      <c r="DRV96" s="4"/>
      <c r="DRW96" s="4"/>
      <c r="DRX96" s="4"/>
      <c r="DRY96" s="4"/>
      <c r="DRZ96" s="4"/>
      <c r="DSA96" s="4"/>
      <c r="DSB96" s="4"/>
      <c r="DSC96" s="4"/>
      <c r="DSD96" s="4"/>
      <c r="DSE96" s="4"/>
      <c r="DSF96" s="4"/>
      <c r="DSG96" s="4"/>
      <c r="DSH96" s="4"/>
      <c r="DSI96" s="4"/>
      <c r="DSJ96" s="4"/>
      <c r="DSK96" s="4"/>
      <c r="DSL96" s="4"/>
      <c r="DSM96" s="4"/>
      <c r="DSN96" s="4"/>
      <c r="DSO96" s="4"/>
      <c r="DSP96" s="4"/>
      <c r="DSQ96" s="4"/>
      <c r="DSR96" s="4"/>
      <c r="DSS96" s="4"/>
      <c r="DST96" s="4"/>
      <c r="DSU96" s="4"/>
      <c r="DSV96" s="4"/>
      <c r="DSW96" s="4"/>
      <c r="DSX96" s="4"/>
      <c r="DSY96" s="4"/>
      <c r="DSZ96" s="4"/>
      <c r="DTA96" s="4"/>
      <c r="DTB96" s="4"/>
      <c r="DTC96" s="4"/>
      <c r="DTD96" s="4"/>
      <c r="DTE96" s="4"/>
      <c r="DTF96" s="4"/>
      <c r="DTG96" s="4"/>
      <c r="DTH96" s="4"/>
      <c r="DTI96" s="4"/>
      <c r="DTJ96" s="4"/>
      <c r="DTK96" s="4"/>
      <c r="DTL96" s="4"/>
      <c r="DTM96" s="4"/>
      <c r="DTN96" s="4"/>
      <c r="DTO96" s="4"/>
      <c r="DTP96" s="4"/>
      <c r="DTQ96" s="4"/>
      <c r="DTR96" s="4"/>
      <c r="DTS96" s="4"/>
      <c r="DTT96" s="4"/>
      <c r="DTU96" s="4"/>
      <c r="DTV96" s="4"/>
      <c r="DTW96" s="4"/>
      <c r="DTX96" s="4"/>
      <c r="DTY96" s="4"/>
      <c r="DTZ96" s="4"/>
      <c r="DUA96" s="4"/>
      <c r="DUB96" s="4"/>
      <c r="DUC96" s="4"/>
      <c r="DUD96" s="4"/>
      <c r="DUE96" s="4"/>
      <c r="DUF96" s="4"/>
      <c r="DUG96" s="4"/>
      <c r="DUH96" s="4"/>
      <c r="DUI96" s="4"/>
      <c r="DUJ96" s="4"/>
      <c r="DUK96" s="4"/>
      <c r="DUL96" s="4"/>
      <c r="DUM96" s="4"/>
      <c r="DUN96" s="4"/>
      <c r="DUO96" s="4"/>
      <c r="DUP96" s="4"/>
      <c r="DUQ96" s="4"/>
      <c r="DUR96" s="4"/>
      <c r="DUS96" s="4"/>
      <c r="DUT96" s="4"/>
      <c r="DUU96" s="4"/>
      <c r="DUV96" s="4"/>
      <c r="DUW96" s="4"/>
      <c r="DUX96" s="4"/>
      <c r="DUY96" s="4"/>
      <c r="DUZ96" s="4"/>
      <c r="DVA96" s="4"/>
      <c r="DVB96" s="4"/>
      <c r="DVC96" s="4"/>
      <c r="DVD96" s="4"/>
      <c r="DVE96" s="4"/>
      <c r="DVF96" s="4"/>
      <c r="DVG96" s="4"/>
      <c r="DVH96" s="4"/>
      <c r="DVI96" s="4"/>
      <c r="DVJ96" s="4"/>
      <c r="DVK96" s="4"/>
      <c r="DVL96" s="4"/>
      <c r="DVM96" s="4"/>
      <c r="DVN96" s="4"/>
      <c r="DVO96" s="4"/>
      <c r="DVP96" s="4"/>
      <c r="DVQ96" s="4"/>
      <c r="DVR96" s="4"/>
      <c r="DVS96" s="4"/>
      <c r="DVT96" s="4"/>
      <c r="DVU96" s="4"/>
      <c r="DVV96" s="4"/>
      <c r="DVW96" s="4"/>
      <c r="DVX96" s="4"/>
      <c r="DVY96" s="4"/>
      <c r="DVZ96" s="4"/>
      <c r="DWA96" s="4"/>
      <c r="DWB96" s="4"/>
      <c r="DWC96" s="4"/>
      <c r="DWD96" s="4"/>
      <c r="DWE96" s="4"/>
      <c r="DWF96" s="4"/>
      <c r="DWG96" s="4"/>
      <c r="DWH96" s="4"/>
      <c r="DWI96" s="4"/>
      <c r="DWJ96" s="4"/>
      <c r="DWK96" s="4"/>
      <c r="DWL96" s="4"/>
      <c r="DWM96" s="4"/>
      <c r="DWN96" s="4"/>
      <c r="DWO96" s="4"/>
      <c r="DWP96" s="4"/>
      <c r="DWQ96" s="4"/>
      <c r="DWR96" s="4"/>
      <c r="DWS96" s="4"/>
      <c r="DWT96" s="4"/>
      <c r="DWU96" s="4"/>
      <c r="DWV96" s="4"/>
      <c r="DWW96" s="4"/>
      <c r="DWX96" s="4"/>
      <c r="DWY96" s="4"/>
      <c r="DWZ96" s="4"/>
      <c r="DXA96" s="4"/>
      <c r="DXB96" s="4"/>
      <c r="DXC96" s="4"/>
      <c r="DXD96" s="4"/>
      <c r="DXE96" s="4"/>
      <c r="DXF96" s="4"/>
      <c r="DXG96" s="4"/>
      <c r="DXH96" s="4"/>
      <c r="DXI96" s="4"/>
      <c r="DXJ96" s="4"/>
      <c r="DXK96" s="4"/>
      <c r="DXL96" s="4"/>
      <c r="DXM96" s="4"/>
      <c r="DXN96" s="4"/>
      <c r="DXO96" s="4"/>
      <c r="DXP96" s="4"/>
      <c r="DXQ96" s="4"/>
      <c r="DXR96" s="4"/>
      <c r="DXS96" s="4"/>
      <c r="DXT96" s="4"/>
      <c r="DXU96" s="4"/>
      <c r="DXV96" s="4"/>
      <c r="DXW96" s="4"/>
      <c r="DXX96" s="4"/>
      <c r="DXY96" s="4"/>
      <c r="DXZ96" s="4"/>
      <c r="DYA96" s="4"/>
      <c r="DYB96" s="4"/>
      <c r="DYC96" s="4"/>
      <c r="DYD96" s="4"/>
      <c r="DYE96" s="4"/>
      <c r="DYF96" s="4"/>
      <c r="DYG96" s="4"/>
      <c r="DYH96" s="4"/>
      <c r="DYI96" s="4"/>
      <c r="DYJ96" s="4"/>
      <c r="DYK96" s="4"/>
      <c r="DYL96" s="4"/>
      <c r="DYM96" s="4"/>
      <c r="DYN96" s="4"/>
      <c r="DYO96" s="4"/>
      <c r="DYP96" s="4"/>
      <c r="DYQ96" s="4"/>
      <c r="DYR96" s="4"/>
      <c r="DYS96" s="4"/>
      <c r="DYT96" s="4"/>
      <c r="DYU96" s="4"/>
      <c r="DYV96" s="4"/>
      <c r="DYW96" s="4"/>
      <c r="DYX96" s="4"/>
      <c r="DYY96" s="4"/>
      <c r="DYZ96" s="4"/>
      <c r="DZA96" s="4"/>
      <c r="DZB96" s="4"/>
      <c r="DZC96" s="4"/>
      <c r="DZD96" s="4"/>
      <c r="DZE96" s="4"/>
      <c r="DZF96" s="4"/>
      <c r="DZG96" s="4"/>
      <c r="DZH96" s="4"/>
      <c r="DZI96" s="4"/>
      <c r="DZJ96" s="4"/>
      <c r="DZK96" s="4"/>
      <c r="DZL96" s="4"/>
      <c r="DZM96" s="4"/>
      <c r="DZN96" s="4"/>
      <c r="DZO96" s="4"/>
      <c r="DZP96" s="4"/>
      <c r="DZQ96" s="4"/>
      <c r="DZR96" s="4"/>
      <c r="DZS96" s="4"/>
      <c r="DZT96" s="4"/>
      <c r="DZU96" s="4"/>
      <c r="DZV96" s="4"/>
      <c r="DZW96" s="4"/>
      <c r="DZX96" s="4"/>
      <c r="DZY96" s="4"/>
      <c r="DZZ96" s="4"/>
      <c r="EAA96" s="4"/>
      <c r="EAB96" s="4"/>
      <c r="EAC96" s="4"/>
      <c r="EAD96" s="4"/>
      <c r="EAE96" s="4"/>
      <c r="EAF96" s="4"/>
      <c r="EAG96" s="4"/>
      <c r="EAH96" s="4"/>
      <c r="EAI96" s="4"/>
      <c r="EAJ96" s="4"/>
      <c r="EAK96" s="4"/>
      <c r="EAL96" s="4"/>
      <c r="EAM96" s="4"/>
      <c r="EAN96" s="4"/>
      <c r="EAO96" s="4"/>
      <c r="EAP96" s="4"/>
      <c r="EAQ96" s="4"/>
      <c r="EAR96" s="4"/>
      <c r="EAS96" s="4"/>
      <c r="EAT96" s="4"/>
      <c r="EAU96" s="4"/>
      <c r="EAV96" s="4"/>
      <c r="EAW96" s="4"/>
      <c r="EAX96" s="4"/>
      <c r="EAY96" s="4"/>
      <c r="EAZ96" s="4"/>
      <c r="EBA96" s="4"/>
      <c r="EBB96" s="4"/>
      <c r="EBC96" s="4"/>
      <c r="EBD96" s="4"/>
      <c r="EBE96" s="4"/>
      <c r="EBF96" s="4"/>
      <c r="EBG96" s="4"/>
      <c r="EBH96" s="4"/>
      <c r="EBI96" s="4"/>
      <c r="EBJ96" s="4"/>
      <c r="EBK96" s="4"/>
      <c r="EBL96" s="4"/>
      <c r="EBM96" s="4"/>
      <c r="EBN96" s="4"/>
      <c r="EBO96" s="4"/>
      <c r="EBP96" s="4"/>
      <c r="EBQ96" s="4"/>
      <c r="EBR96" s="4"/>
      <c r="EBS96" s="4"/>
      <c r="EBT96" s="4"/>
      <c r="EBU96" s="4"/>
      <c r="EBV96" s="4"/>
      <c r="EBW96" s="4"/>
      <c r="EBX96" s="4"/>
      <c r="EBY96" s="4"/>
      <c r="EBZ96" s="4"/>
      <c r="ECA96" s="4"/>
      <c r="ECB96" s="4"/>
      <c r="ECC96" s="4"/>
      <c r="ECD96" s="4"/>
      <c r="ECE96" s="4"/>
      <c r="ECF96" s="4"/>
      <c r="ECG96" s="4"/>
      <c r="ECH96" s="4"/>
      <c r="ECI96" s="4"/>
      <c r="ECJ96" s="4"/>
      <c r="ECK96" s="4"/>
      <c r="ECL96" s="4"/>
      <c r="ECM96" s="4"/>
      <c r="ECN96" s="4"/>
      <c r="ECO96" s="4"/>
      <c r="ECP96" s="4"/>
      <c r="ECQ96" s="4"/>
      <c r="ECR96" s="4"/>
      <c r="ECS96" s="4"/>
      <c r="ECT96" s="4"/>
      <c r="ECU96" s="4"/>
      <c r="ECV96" s="4"/>
      <c r="ECW96" s="4"/>
      <c r="ECX96" s="4"/>
      <c r="ECY96" s="4"/>
      <c r="ECZ96" s="4"/>
      <c r="EDA96" s="4"/>
      <c r="EDB96" s="4"/>
      <c r="EDC96" s="4"/>
      <c r="EDD96" s="4"/>
      <c r="EDE96" s="4"/>
      <c r="EDF96" s="4"/>
      <c r="EDG96" s="4"/>
      <c r="EDH96" s="4"/>
      <c r="EDI96" s="4"/>
      <c r="EDJ96" s="4"/>
      <c r="EDK96" s="4"/>
      <c r="EDL96" s="4"/>
      <c r="EDM96" s="4"/>
      <c r="EDN96" s="4"/>
      <c r="EDO96" s="4"/>
      <c r="EDP96" s="4"/>
      <c r="EDQ96" s="4"/>
      <c r="EDR96" s="4"/>
      <c r="EDS96" s="4"/>
      <c r="EDT96" s="4"/>
      <c r="EDU96" s="4"/>
      <c r="EDV96" s="4"/>
      <c r="EDW96" s="4"/>
      <c r="EDX96" s="4"/>
      <c r="EDY96" s="4"/>
      <c r="EDZ96" s="4"/>
      <c r="EEA96" s="4"/>
      <c r="EEB96" s="4"/>
      <c r="EEC96" s="4"/>
      <c r="EED96" s="4"/>
      <c r="EEE96" s="4"/>
      <c r="EEF96" s="4"/>
      <c r="EEG96" s="4"/>
      <c r="EEH96" s="4"/>
      <c r="EEI96" s="4"/>
      <c r="EEJ96" s="4"/>
      <c r="EEK96" s="4"/>
      <c r="EEL96" s="4"/>
      <c r="EEM96" s="4"/>
      <c r="EEN96" s="4"/>
      <c r="EEO96" s="4"/>
      <c r="EEP96" s="4"/>
      <c r="EEQ96" s="4"/>
      <c r="EER96" s="4"/>
      <c r="EES96" s="4"/>
      <c r="EET96" s="4"/>
      <c r="EEU96" s="4"/>
      <c r="EEV96" s="4"/>
      <c r="EEW96" s="4"/>
      <c r="EEX96" s="4"/>
      <c r="EEY96" s="4"/>
      <c r="EEZ96" s="4"/>
      <c r="EFA96" s="4"/>
      <c r="EFB96" s="4"/>
      <c r="EFC96" s="4"/>
      <c r="EFD96" s="4"/>
      <c r="EFE96" s="4"/>
      <c r="EFF96" s="4"/>
      <c r="EFG96" s="4"/>
      <c r="EFH96" s="4"/>
      <c r="EFI96" s="4"/>
      <c r="EFJ96" s="4"/>
      <c r="EFK96" s="4"/>
      <c r="EFL96" s="4"/>
      <c r="EFM96" s="4"/>
      <c r="EFN96" s="4"/>
      <c r="EFO96" s="4"/>
      <c r="EFP96" s="4"/>
      <c r="EFQ96" s="4"/>
      <c r="EFR96" s="4"/>
      <c r="EFS96" s="4"/>
      <c r="EFT96" s="4"/>
      <c r="EFU96" s="4"/>
      <c r="EFV96" s="4"/>
      <c r="EFW96" s="4"/>
      <c r="EFX96" s="4"/>
      <c r="EFY96" s="4"/>
      <c r="EFZ96" s="4"/>
      <c r="EGA96" s="4"/>
      <c r="EGB96" s="4"/>
      <c r="EGC96" s="4"/>
      <c r="EGD96" s="4"/>
      <c r="EGE96" s="4"/>
      <c r="EGF96" s="4"/>
      <c r="EGG96" s="4"/>
      <c r="EGH96" s="4"/>
      <c r="EGI96" s="4"/>
      <c r="EGJ96" s="4"/>
      <c r="EGK96" s="4"/>
      <c r="EGL96" s="4"/>
      <c r="EGM96" s="4"/>
      <c r="EGN96" s="4"/>
      <c r="EGO96" s="4"/>
      <c r="EGP96" s="4"/>
      <c r="EGQ96" s="4"/>
      <c r="EGR96" s="4"/>
      <c r="EGS96" s="4"/>
      <c r="EGT96" s="4"/>
      <c r="EGU96" s="4"/>
      <c r="EGV96" s="4"/>
      <c r="EGW96" s="4"/>
      <c r="EGX96" s="4"/>
      <c r="EGY96" s="4"/>
      <c r="EGZ96" s="4"/>
      <c r="EHA96" s="4"/>
      <c r="EHB96" s="4"/>
      <c r="EHC96" s="4"/>
      <c r="EHD96" s="4"/>
      <c r="EHE96" s="4"/>
      <c r="EHF96" s="4"/>
      <c r="EHG96" s="4"/>
      <c r="EHH96" s="4"/>
      <c r="EHI96" s="4"/>
      <c r="EHJ96" s="4"/>
      <c r="EHK96" s="4"/>
      <c r="EHL96" s="4"/>
      <c r="EHM96" s="4"/>
      <c r="EHN96" s="4"/>
      <c r="EHO96" s="4"/>
      <c r="EHP96" s="4"/>
      <c r="EHQ96" s="4"/>
      <c r="EHR96" s="4"/>
      <c r="EHS96" s="4"/>
      <c r="EHT96" s="4"/>
      <c r="EHU96" s="4"/>
      <c r="EHV96" s="4"/>
      <c r="EHW96" s="4"/>
      <c r="EHX96" s="4"/>
      <c r="EHY96" s="4"/>
      <c r="EHZ96" s="4"/>
      <c r="EIA96" s="4"/>
      <c r="EIB96" s="4"/>
      <c r="EIC96" s="4"/>
      <c r="EID96" s="4"/>
      <c r="EIE96" s="4"/>
      <c r="EIF96" s="4"/>
      <c r="EIG96" s="4"/>
      <c r="EIH96" s="4"/>
      <c r="EII96" s="4"/>
      <c r="EIJ96" s="4"/>
      <c r="EIK96" s="4"/>
      <c r="EIL96" s="4"/>
      <c r="EIM96" s="4"/>
      <c r="EIN96" s="4"/>
      <c r="EIO96" s="4"/>
      <c r="EIP96" s="4"/>
      <c r="EIQ96" s="4"/>
      <c r="EIR96" s="4"/>
      <c r="EIS96" s="4"/>
      <c r="EIT96" s="4"/>
      <c r="EIU96" s="4"/>
      <c r="EIV96" s="4"/>
      <c r="EIW96" s="4"/>
      <c r="EIX96" s="4"/>
      <c r="EIY96" s="4"/>
      <c r="EIZ96" s="4"/>
      <c r="EJA96" s="4"/>
      <c r="EJB96" s="4"/>
      <c r="EJC96" s="4"/>
      <c r="EJD96" s="4"/>
      <c r="EJE96" s="4"/>
      <c r="EJF96" s="4"/>
      <c r="EJG96" s="4"/>
      <c r="EJH96" s="4"/>
      <c r="EJI96" s="4"/>
      <c r="EJJ96" s="4"/>
      <c r="EJK96" s="4"/>
      <c r="EJL96" s="4"/>
      <c r="EJM96" s="4"/>
      <c r="EJN96" s="4"/>
      <c r="EJO96" s="4"/>
      <c r="EJP96" s="4"/>
      <c r="EJQ96" s="4"/>
      <c r="EJR96" s="4"/>
      <c r="EJS96" s="4"/>
      <c r="EJT96" s="4"/>
      <c r="EJU96" s="4"/>
      <c r="EJV96" s="4"/>
      <c r="EJW96" s="4"/>
      <c r="EJX96" s="4"/>
      <c r="EJY96" s="4"/>
      <c r="EJZ96" s="4"/>
      <c r="EKA96" s="4"/>
      <c r="EKB96" s="4"/>
      <c r="EKC96" s="4"/>
      <c r="EKD96" s="4"/>
      <c r="EKE96" s="4"/>
      <c r="EKF96" s="4"/>
      <c r="EKG96" s="4"/>
      <c r="EKH96" s="4"/>
      <c r="EKI96" s="4"/>
      <c r="EKJ96" s="4"/>
      <c r="EKK96" s="4"/>
      <c r="EKL96" s="4"/>
      <c r="EKM96" s="4"/>
      <c r="EKN96" s="4"/>
      <c r="EKO96" s="4"/>
      <c r="EKP96" s="4"/>
      <c r="EKQ96" s="4"/>
      <c r="EKR96" s="4"/>
      <c r="EKS96" s="4"/>
      <c r="EKT96" s="4"/>
      <c r="EKU96" s="4"/>
      <c r="EKV96" s="4"/>
      <c r="EKW96" s="4"/>
      <c r="EKX96" s="4"/>
      <c r="EKY96" s="4"/>
      <c r="EKZ96" s="4"/>
      <c r="ELA96" s="4"/>
      <c r="ELB96" s="4"/>
      <c r="ELC96" s="4"/>
      <c r="ELD96" s="4"/>
      <c r="ELE96" s="4"/>
      <c r="ELF96" s="4"/>
      <c r="ELG96" s="4"/>
      <c r="ELH96" s="4"/>
      <c r="ELI96" s="4"/>
      <c r="ELJ96" s="4"/>
      <c r="ELK96" s="4"/>
      <c r="ELL96" s="4"/>
      <c r="ELM96" s="4"/>
      <c r="ELN96" s="4"/>
      <c r="ELO96" s="4"/>
      <c r="ELP96" s="4"/>
      <c r="ELQ96" s="4"/>
      <c r="ELR96" s="4"/>
      <c r="ELS96" s="4"/>
      <c r="ELT96" s="4"/>
      <c r="ELU96" s="4"/>
      <c r="ELV96" s="4"/>
      <c r="ELW96" s="4"/>
      <c r="ELX96" s="4"/>
      <c r="ELY96" s="4"/>
      <c r="ELZ96" s="4"/>
      <c r="EMA96" s="4"/>
      <c r="EMB96" s="4"/>
      <c r="EMC96" s="4"/>
      <c r="EMD96" s="4"/>
      <c r="EME96" s="4"/>
      <c r="EMF96" s="4"/>
      <c r="EMG96" s="4"/>
      <c r="EMH96" s="4"/>
      <c r="EMI96" s="4"/>
      <c r="EMJ96" s="4"/>
      <c r="EMK96" s="4"/>
      <c r="EML96" s="4"/>
      <c r="EMM96" s="4"/>
      <c r="EMN96" s="4"/>
      <c r="EMO96" s="4"/>
      <c r="EMP96" s="4"/>
      <c r="EMQ96" s="4"/>
      <c r="EMR96" s="4"/>
      <c r="EMS96" s="4"/>
      <c r="EMT96" s="4"/>
      <c r="EMU96" s="4"/>
      <c r="EMV96" s="4"/>
      <c r="EMW96" s="4"/>
      <c r="EMX96" s="4"/>
      <c r="EMY96" s="4"/>
      <c r="EMZ96" s="4"/>
      <c r="ENA96" s="4"/>
      <c r="ENB96" s="4"/>
      <c r="ENC96" s="4"/>
      <c r="END96" s="4"/>
      <c r="ENE96" s="4"/>
      <c r="ENF96" s="4"/>
      <c r="ENG96" s="4"/>
      <c r="ENH96" s="4"/>
      <c r="ENI96" s="4"/>
      <c r="ENJ96" s="4"/>
      <c r="ENK96" s="4"/>
      <c r="ENL96" s="4"/>
      <c r="ENM96" s="4"/>
      <c r="ENN96" s="4"/>
      <c r="ENO96" s="4"/>
      <c r="ENP96" s="4"/>
      <c r="ENQ96" s="4"/>
      <c r="ENR96" s="4"/>
      <c r="ENS96" s="4"/>
      <c r="ENT96" s="4"/>
      <c r="ENU96" s="4"/>
      <c r="ENV96" s="4"/>
      <c r="ENW96" s="4"/>
      <c r="ENX96" s="4"/>
      <c r="ENY96" s="4"/>
      <c r="ENZ96" s="4"/>
      <c r="EOA96" s="4"/>
      <c r="EOB96" s="4"/>
      <c r="EOC96" s="4"/>
      <c r="EOD96" s="4"/>
      <c r="EOE96" s="4"/>
      <c r="EOF96" s="4"/>
      <c r="EOG96" s="4"/>
      <c r="EOH96" s="4"/>
      <c r="EOI96" s="4"/>
      <c r="EOJ96" s="4"/>
      <c r="EOK96" s="4"/>
      <c r="EOL96" s="4"/>
      <c r="EOM96" s="4"/>
      <c r="EON96" s="4"/>
      <c r="EOO96" s="4"/>
      <c r="EOP96" s="4"/>
      <c r="EOQ96" s="4"/>
      <c r="EOR96" s="4"/>
      <c r="EOS96" s="4"/>
      <c r="EOT96" s="4"/>
      <c r="EOU96" s="4"/>
      <c r="EOV96" s="4"/>
      <c r="EOW96" s="4"/>
      <c r="EOX96" s="4"/>
      <c r="EOY96" s="4"/>
      <c r="EOZ96" s="4"/>
      <c r="EPA96" s="4"/>
      <c r="EPB96" s="4"/>
      <c r="EPC96" s="4"/>
      <c r="EPD96" s="4"/>
      <c r="EPE96" s="4"/>
      <c r="EPF96" s="4"/>
      <c r="EPG96" s="4"/>
      <c r="EPH96" s="4"/>
      <c r="EPI96" s="4"/>
      <c r="EPJ96" s="4"/>
      <c r="EPK96" s="4"/>
      <c r="EPL96" s="4"/>
      <c r="EPM96" s="4"/>
      <c r="EPN96" s="4"/>
      <c r="EPO96" s="4"/>
      <c r="EPP96" s="4"/>
      <c r="EPQ96" s="4"/>
      <c r="EPR96" s="4"/>
      <c r="EPS96" s="4"/>
      <c r="EPT96" s="4"/>
      <c r="EPU96" s="4"/>
      <c r="EPV96" s="4"/>
      <c r="EPW96" s="4"/>
      <c r="EPX96" s="4"/>
      <c r="EPY96" s="4"/>
      <c r="EPZ96" s="4"/>
      <c r="EQA96" s="4"/>
      <c r="EQB96" s="4"/>
      <c r="EQC96" s="4"/>
      <c r="EQD96" s="4"/>
      <c r="EQE96" s="4"/>
      <c r="EQF96" s="4"/>
      <c r="EQG96" s="4"/>
      <c r="EQH96" s="4"/>
      <c r="EQI96" s="4"/>
      <c r="EQJ96" s="4"/>
      <c r="EQK96" s="4"/>
      <c r="EQL96" s="4"/>
      <c r="EQM96" s="4"/>
      <c r="EQN96" s="4"/>
      <c r="EQO96" s="4"/>
      <c r="EQP96" s="4"/>
      <c r="EQQ96" s="4"/>
      <c r="EQR96" s="4"/>
      <c r="EQS96" s="4"/>
      <c r="EQT96" s="4"/>
      <c r="EQU96" s="4"/>
      <c r="EQV96" s="4"/>
      <c r="EQW96" s="4"/>
      <c r="EQX96" s="4"/>
      <c r="EQY96" s="4"/>
      <c r="EQZ96" s="4"/>
      <c r="ERA96" s="4"/>
      <c r="ERB96" s="4"/>
      <c r="ERC96" s="4"/>
      <c r="ERD96" s="4"/>
      <c r="ERE96" s="4"/>
      <c r="ERF96" s="4"/>
      <c r="ERG96" s="4"/>
      <c r="ERH96" s="4"/>
      <c r="ERI96" s="4"/>
      <c r="ERJ96" s="4"/>
      <c r="ERK96" s="4"/>
      <c r="ERL96" s="4"/>
      <c r="ERM96" s="4"/>
      <c r="ERN96" s="4"/>
      <c r="ERO96" s="4"/>
      <c r="ERP96" s="4"/>
      <c r="ERQ96" s="4"/>
      <c r="ERR96" s="4"/>
      <c r="ERS96" s="4"/>
      <c r="ERT96" s="4"/>
      <c r="ERU96" s="4"/>
      <c r="ERV96" s="4"/>
      <c r="ERW96" s="4"/>
      <c r="ERX96" s="4"/>
      <c r="ERY96" s="4"/>
      <c r="ERZ96" s="4"/>
      <c r="ESA96" s="4"/>
      <c r="ESB96" s="4"/>
      <c r="ESC96" s="4"/>
      <c r="ESD96" s="4"/>
      <c r="ESE96" s="4"/>
      <c r="ESF96" s="4"/>
      <c r="ESG96" s="4"/>
      <c r="ESH96" s="4"/>
      <c r="ESI96" s="4"/>
      <c r="ESJ96" s="4"/>
      <c r="ESK96" s="4"/>
      <c r="ESL96" s="4"/>
      <c r="ESM96" s="4"/>
      <c r="ESN96" s="4"/>
      <c r="ESO96" s="4"/>
      <c r="ESP96" s="4"/>
      <c r="ESQ96" s="4"/>
      <c r="ESR96" s="4"/>
      <c r="ESS96" s="4"/>
      <c r="EST96" s="4"/>
      <c r="ESU96" s="4"/>
      <c r="ESV96" s="4"/>
      <c r="ESW96" s="4"/>
      <c r="ESX96" s="4"/>
      <c r="ESY96" s="4"/>
      <c r="ESZ96" s="4"/>
      <c r="ETA96" s="4"/>
      <c r="ETB96" s="4"/>
      <c r="ETC96" s="4"/>
      <c r="ETD96" s="4"/>
      <c r="ETE96" s="4"/>
      <c r="ETF96" s="4"/>
      <c r="ETG96" s="4"/>
      <c r="ETH96" s="4"/>
      <c r="ETI96" s="4"/>
      <c r="ETJ96" s="4"/>
      <c r="ETK96" s="4"/>
      <c r="ETL96" s="4"/>
      <c r="ETM96" s="4"/>
      <c r="ETN96" s="4"/>
      <c r="ETO96" s="4"/>
      <c r="ETP96" s="4"/>
      <c r="ETQ96" s="4"/>
      <c r="ETR96" s="4"/>
      <c r="ETS96" s="4"/>
      <c r="ETT96" s="4"/>
      <c r="ETU96" s="4"/>
      <c r="ETV96" s="4"/>
      <c r="ETW96" s="4"/>
      <c r="ETX96" s="4"/>
      <c r="ETY96" s="4"/>
      <c r="ETZ96" s="4"/>
      <c r="EUA96" s="4"/>
      <c r="EUB96" s="4"/>
      <c r="EUC96" s="4"/>
      <c r="EUD96" s="4"/>
      <c r="EUE96" s="4"/>
      <c r="EUF96" s="4"/>
      <c r="EUG96" s="4"/>
      <c r="EUH96" s="4"/>
      <c r="EUI96" s="4"/>
      <c r="EUJ96" s="4"/>
      <c r="EUK96" s="4"/>
      <c r="EUL96" s="4"/>
      <c r="EUM96" s="4"/>
      <c r="EUN96" s="4"/>
      <c r="EUO96" s="4"/>
      <c r="EUP96" s="4"/>
      <c r="EUQ96" s="4"/>
      <c r="EUR96" s="4"/>
      <c r="EUS96" s="4"/>
      <c r="EUT96" s="4"/>
      <c r="EUU96" s="4"/>
      <c r="EUV96" s="4"/>
      <c r="EUW96" s="4"/>
      <c r="EUX96" s="4"/>
      <c r="EUY96" s="4"/>
      <c r="EUZ96" s="4"/>
      <c r="EVA96" s="4"/>
      <c r="EVB96" s="4"/>
      <c r="EVC96" s="4"/>
      <c r="EVD96" s="4"/>
      <c r="EVE96" s="4"/>
      <c r="EVF96" s="4"/>
      <c r="EVG96" s="4"/>
      <c r="EVH96" s="4"/>
      <c r="EVI96" s="4"/>
      <c r="EVJ96" s="4"/>
      <c r="EVK96" s="4"/>
      <c r="EVL96" s="4"/>
      <c r="EVM96" s="4"/>
      <c r="EVN96" s="4"/>
      <c r="EVO96" s="4"/>
      <c r="EVP96" s="4"/>
      <c r="EVQ96" s="4"/>
      <c r="EVR96" s="4"/>
      <c r="EVS96" s="4"/>
      <c r="EVT96" s="4"/>
      <c r="EVU96" s="4"/>
      <c r="EVV96" s="4"/>
      <c r="EVW96" s="4"/>
      <c r="EVX96" s="4"/>
      <c r="EVY96" s="4"/>
      <c r="EVZ96" s="4"/>
      <c r="EWA96" s="4"/>
      <c r="EWB96" s="4"/>
      <c r="EWC96" s="4"/>
      <c r="EWD96" s="4"/>
      <c r="EWE96" s="4"/>
      <c r="EWF96" s="4"/>
      <c r="EWG96" s="4"/>
      <c r="EWH96" s="4"/>
      <c r="EWI96" s="4"/>
      <c r="EWJ96" s="4"/>
      <c r="EWK96" s="4"/>
      <c r="EWL96" s="4"/>
      <c r="EWM96" s="4"/>
      <c r="EWN96" s="4"/>
      <c r="EWO96" s="4"/>
      <c r="EWP96" s="4"/>
      <c r="EWQ96" s="4"/>
      <c r="EWR96" s="4"/>
      <c r="EWS96" s="4"/>
      <c r="EWT96" s="4"/>
      <c r="EWU96" s="4"/>
      <c r="EWV96" s="4"/>
      <c r="EWW96" s="4"/>
      <c r="EWX96" s="4"/>
      <c r="EWY96" s="4"/>
      <c r="EWZ96" s="4"/>
      <c r="EXA96" s="4"/>
      <c r="EXB96" s="4"/>
      <c r="EXC96" s="4"/>
      <c r="EXD96" s="4"/>
      <c r="EXE96" s="4"/>
      <c r="EXF96" s="4"/>
      <c r="EXG96" s="4"/>
      <c r="EXH96" s="4"/>
      <c r="EXI96" s="4"/>
      <c r="EXJ96" s="4"/>
      <c r="EXK96" s="4"/>
      <c r="EXL96" s="4"/>
      <c r="EXM96" s="4"/>
      <c r="EXN96" s="4"/>
      <c r="EXO96" s="4"/>
      <c r="EXP96" s="4"/>
      <c r="EXQ96" s="4"/>
      <c r="EXR96" s="4"/>
      <c r="EXS96" s="4"/>
      <c r="EXT96" s="4"/>
      <c r="EXU96" s="4"/>
      <c r="EXV96" s="4"/>
      <c r="EXW96" s="4"/>
      <c r="EXX96" s="4"/>
      <c r="EXY96" s="4"/>
      <c r="EXZ96" s="4"/>
      <c r="EYA96" s="4"/>
      <c r="EYB96" s="4"/>
      <c r="EYC96" s="4"/>
      <c r="EYD96" s="4"/>
      <c r="EYE96" s="4"/>
      <c r="EYF96" s="4"/>
      <c r="EYG96" s="4"/>
      <c r="EYH96" s="4"/>
      <c r="EYI96" s="4"/>
      <c r="EYJ96" s="4"/>
      <c r="EYK96" s="4"/>
      <c r="EYL96" s="4"/>
      <c r="EYM96" s="4"/>
      <c r="EYN96" s="4"/>
      <c r="EYO96" s="4"/>
      <c r="EYP96" s="4"/>
      <c r="EYQ96" s="4"/>
      <c r="EYR96" s="4"/>
      <c r="EYS96" s="4"/>
      <c r="EYT96" s="4"/>
      <c r="EYU96" s="4"/>
      <c r="EYV96" s="4"/>
      <c r="EYW96" s="4"/>
      <c r="EYX96" s="4"/>
      <c r="EYY96" s="4"/>
      <c r="EYZ96" s="4"/>
      <c r="EZA96" s="4"/>
      <c r="EZB96" s="4"/>
      <c r="EZC96" s="4"/>
      <c r="EZD96" s="4"/>
      <c r="EZE96" s="4"/>
      <c r="EZF96" s="4"/>
      <c r="EZG96" s="4"/>
      <c r="EZH96" s="4"/>
      <c r="EZI96" s="4"/>
      <c r="EZJ96" s="4"/>
      <c r="EZK96" s="4"/>
      <c r="EZL96" s="4"/>
      <c r="EZM96" s="4"/>
      <c r="EZN96" s="4"/>
      <c r="EZO96" s="4"/>
      <c r="EZP96" s="4"/>
      <c r="EZQ96" s="4"/>
      <c r="EZR96" s="4"/>
      <c r="EZS96" s="4"/>
      <c r="EZT96" s="4"/>
      <c r="EZU96" s="4"/>
      <c r="EZV96" s="4"/>
      <c r="EZW96" s="4"/>
      <c r="EZX96" s="4"/>
      <c r="EZY96" s="4"/>
      <c r="EZZ96" s="4"/>
      <c r="FAA96" s="4"/>
      <c r="FAB96" s="4"/>
      <c r="FAC96" s="4"/>
      <c r="FAD96" s="4"/>
      <c r="FAE96" s="4"/>
      <c r="FAF96" s="4"/>
      <c r="FAG96" s="4"/>
      <c r="FAH96" s="4"/>
      <c r="FAI96" s="4"/>
      <c r="FAJ96" s="4"/>
      <c r="FAK96" s="4"/>
      <c r="FAL96" s="4"/>
      <c r="FAM96" s="4"/>
      <c r="FAN96" s="4"/>
      <c r="FAO96" s="4"/>
      <c r="FAP96" s="4"/>
      <c r="FAQ96" s="4"/>
      <c r="FAR96" s="4"/>
      <c r="FAS96" s="4"/>
      <c r="FAT96" s="4"/>
      <c r="FAU96" s="4"/>
      <c r="FAV96" s="4"/>
      <c r="FAW96" s="4"/>
      <c r="FAX96" s="4"/>
      <c r="FAY96" s="4"/>
      <c r="FAZ96" s="4"/>
      <c r="FBA96" s="4"/>
      <c r="FBB96" s="4"/>
      <c r="FBC96" s="4"/>
      <c r="FBD96" s="4"/>
      <c r="FBE96" s="4"/>
      <c r="FBF96" s="4"/>
      <c r="FBG96" s="4"/>
      <c r="FBH96" s="4"/>
      <c r="FBI96" s="4"/>
      <c r="FBJ96" s="4"/>
      <c r="FBK96" s="4"/>
      <c r="FBL96" s="4"/>
      <c r="FBM96" s="4"/>
      <c r="FBN96" s="4"/>
      <c r="FBO96" s="4"/>
      <c r="FBP96" s="4"/>
      <c r="FBQ96" s="4"/>
      <c r="FBR96" s="4"/>
      <c r="FBS96" s="4"/>
      <c r="FBT96" s="4"/>
      <c r="FBU96" s="4"/>
      <c r="FBV96" s="4"/>
      <c r="FBW96" s="4"/>
      <c r="FBX96" s="4"/>
      <c r="FBY96" s="4"/>
      <c r="FBZ96" s="4"/>
      <c r="FCA96" s="4"/>
      <c r="FCB96" s="4"/>
      <c r="FCC96" s="4"/>
      <c r="FCD96" s="4"/>
      <c r="FCE96" s="4"/>
      <c r="FCF96" s="4"/>
      <c r="FCG96" s="4"/>
      <c r="FCH96" s="4"/>
      <c r="FCI96" s="4"/>
      <c r="FCJ96" s="4"/>
      <c r="FCK96" s="4"/>
      <c r="FCL96" s="4"/>
      <c r="FCM96" s="4"/>
      <c r="FCN96" s="4"/>
      <c r="FCO96" s="4"/>
      <c r="FCP96" s="4"/>
      <c r="FCQ96" s="4"/>
      <c r="FCR96" s="4"/>
      <c r="FCS96" s="4"/>
      <c r="FCT96" s="4"/>
      <c r="FCU96" s="4"/>
      <c r="FCV96" s="4"/>
      <c r="FCW96" s="4"/>
      <c r="FCX96" s="4"/>
      <c r="FCY96" s="4"/>
      <c r="FCZ96" s="4"/>
      <c r="FDA96" s="4"/>
      <c r="FDB96" s="4"/>
      <c r="FDC96" s="4"/>
      <c r="FDD96" s="4"/>
      <c r="FDE96" s="4"/>
      <c r="FDF96" s="4"/>
      <c r="FDG96" s="4"/>
      <c r="FDH96" s="4"/>
      <c r="FDI96" s="4"/>
      <c r="FDJ96" s="4"/>
      <c r="FDK96" s="4"/>
      <c r="FDL96" s="4"/>
      <c r="FDM96" s="4"/>
      <c r="FDN96" s="4"/>
      <c r="FDO96" s="4"/>
      <c r="FDP96" s="4"/>
      <c r="FDQ96" s="4"/>
      <c r="FDR96" s="4"/>
      <c r="FDS96" s="4"/>
      <c r="FDT96" s="4"/>
      <c r="FDU96" s="4"/>
      <c r="FDV96" s="4"/>
      <c r="FDW96" s="4"/>
      <c r="FDX96" s="4"/>
      <c r="FDY96" s="4"/>
      <c r="FDZ96" s="4"/>
      <c r="FEA96" s="4"/>
      <c r="FEB96" s="4"/>
      <c r="FEC96" s="4"/>
      <c r="FED96" s="4"/>
      <c r="FEE96" s="4"/>
      <c r="FEF96" s="4"/>
      <c r="FEG96" s="4"/>
      <c r="FEH96" s="4"/>
      <c r="FEI96" s="4"/>
      <c r="FEJ96" s="4"/>
      <c r="FEK96" s="4"/>
      <c r="FEL96" s="4"/>
      <c r="FEM96" s="4"/>
      <c r="FEN96" s="4"/>
      <c r="FEO96" s="4"/>
      <c r="FEP96" s="4"/>
      <c r="FEQ96" s="4"/>
      <c r="FER96" s="4"/>
      <c r="FES96" s="4"/>
      <c r="FET96" s="4"/>
      <c r="FEU96" s="4"/>
      <c r="FEV96" s="4"/>
      <c r="FEW96" s="4"/>
      <c r="FEX96" s="4"/>
      <c r="FEY96" s="4"/>
      <c r="FEZ96" s="4"/>
      <c r="FFA96" s="4"/>
      <c r="FFB96" s="4"/>
      <c r="FFC96" s="4"/>
      <c r="FFD96" s="4"/>
      <c r="FFE96" s="4"/>
      <c r="FFF96" s="4"/>
      <c r="FFG96" s="4"/>
      <c r="FFH96" s="4"/>
      <c r="FFI96" s="4"/>
      <c r="FFJ96" s="4"/>
      <c r="FFK96" s="4"/>
      <c r="FFL96" s="4"/>
      <c r="FFM96" s="4"/>
      <c r="FFN96" s="4"/>
      <c r="FFO96" s="4"/>
      <c r="FFP96" s="4"/>
      <c r="FFQ96" s="4"/>
      <c r="FFR96" s="4"/>
      <c r="FFS96" s="4"/>
      <c r="FFT96" s="4"/>
      <c r="FFU96" s="4"/>
      <c r="FFV96" s="4"/>
      <c r="FFW96" s="4"/>
      <c r="FFX96" s="4"/>
      <c r="FFY96" s="4"/>
      <c r="FFZ96" s="4"/>
      <c r="FGA96" s="4"/>
      <c r="FGB96" s="4"/>
      <c r="FGC96" s="4"/>
      <c r="FGD96" s="4"/>
      <c r="FGE96" s="4"/>
      <c r="FGF96" s="4"/>
      <c r="FGG96" s="4"/>
      <c r="FGH96" s="4"/>
      <c r="FGI96" s="4"/>
      <c r="FGJ96" s="4"/>
      <c r="FGK96" s="4"/>
      <c r="FGL96" s="4"/>
      <c r="FGM96" s="4"/>
      <c r="FGN96" s="4"/>
      <c r="FGO96" s="4"/>
      <c r="FGP96" s="4"/>
      <c r="FGQ96" s="4"/>
      <c r="FGR96" s="4"/>
      <c r="FGS96" s="4"/>
      <c r="FGT96" s="4"/>
      <c r="FGU96" s="4"/>
      <c r="FGV96" s="4"/>
      <c r="FGW96" s="4"/>
      <c r="FGX96" s="4"/>
      <c r="FGY96" s="4"/>
      <c r="FGZ96" s="4"/>
      <c r="FHA96" s="4"/>
      <c r="FHB96" s="4"/>
      <c r="FHC96" s="4"/>
      <c r="FHD96" s="4"/>
      <c r="FHE96" s="4"/>
      <c r="FHF96" s="4"/>
      <c r="FHG96" s="4"/>
      <c r="FHH96" s="4"/>
      <c r="FHI96" s="4"/>
      <c r="FHJ96" s="4"/>
      <c r="FHK96" s="4"/>
      <c r="FHL96" s="4"/>
      <c r="FHM96" s="4"/>
      <c r="FHN96" s="4"/>
      <c r="FHO96" s="4"/>
      <c r="FHP96" s="4"/>
      <c r="FHQ96" s="4"/>
      <c r="FHR96" s="4"/>
      <c r="FHS96" s="4"/>
      <c r="FHT96" s="4"/>
      <c r="FHU96" s="4"/>
      <c r="FHV96" s="4"/>
      <c r="FHW96" s="4"/>
      <c r="FHX96" s="4"/>
      <c r="FHY96" s="4"/>
      <c r="FHZ96" s="4"/>
      <c r="FIA96" s="4"/>
      <c r="FIB96" s="4"/>
      <c r="FIC96" s="4"/>
      <c r="FID96" s="4"/>
      <c r="FIE96" s="4"/>
      <c r="FIF96" s="4"/>
      <c r="FIG96" s="4"/>
      <c r="FIH96" s="4"/>
      <c r="FII96" s="4"/>
      <c r="FIJ96" s="4"/>
      <c r="FIK96" s="4"/>
      <c r="FIL96" s="4"/>
      <c r="FIM96" s="4"/>
      <c r="FIN96" s="4"/>
      <c r="FIO96" s="4"/>
      <c r="FIP96" s="4"/>
      <c r="FIQ96" s="4"/>
      <c r="FIR96" s="4"/>
      <c r="FIS96" s="4"/>
      <c r="FIT96" s="4"/>
      <c r="FIU96" s="4"/>
      <c r="FIV96" s="4"/>
      <c r="FIW96" s="4"/>
      <c r="FIX96" s="4"/>
      <c r="FIY96" s="4"/>
      <c r="FIZ96" s="4"/>
      <c r="FJA96" s="4"/>
      <c r="FJB96" s="4"/>
      <c r="FJC96" s="4"/>
      <c r="FJD96" s="4"/>
      <c r="FJE96" s="4"/>
      <c r="FJF96" s="4"/>
      <c r="FJG96" s="4"/>
      <c r="FJH96" s="4"/>
      <c r="FJI96" s="4"/>
      <c r="FJJ96" s="4"/>
      <c r="FJK96" s="4"/>
      <c r="FJL96" s="4"/>
      <c r="FJM96" s="4"/>
      <c r="FJN96" s="4"/>
      <c r="FJO96" s="4"/>
      <c r="FJP96" s="4"/>
      <c r="FJQ96" s="4"/>
      <c r="FJR96" s="4"/>
      <c r="FJS96" s="4"/>
      <c r="FJT96" s="4"/>
      <c r="FJU96" s="4"/>
      <c r="FJV96" s="4"/>
      <c r="FJW96" s="4"/>
      <c r="FJX96" s="4"/>
      <c r="FJY96" s="4"/>
      <c r="FJZ96" s="4"/>
      <c r="FKA96" s="4"/>
      <c r="FKB96" s="4"/>
      <c r="FKC96" s="4"/>
      <c r="FKD96" s="4"/>
      <c r="FKE96" s="4"/>
      <c r="FKF96" s="4"/>
      <c r="FKG96" s="4"/>
      <c r="FKH96" s="4"/>
      <c r="FKI96" s="4"/>
      <c r="FKJ96" s="4"/>
      <c r="FKK96" s="4"/>
      <c r="FKL96" s="4"/>
      <c r="FKM96" s="4"/>
      <c r="FKN96" s="4"/>
      <c r="FKO96" s="4"/>
      <c r="FKP96" s="4"/>
      <c r="FKQ96" s="4"/>
      <c r="FKR96" s="4"/>
      <c r="FKS96" s="4"/>
      <c r="FKT96" s="4"/>
      <c r="FKU96" s="4"/>
      <c r="FKV96" s="4"/>
      <c r="FKW96" s="4"/>
      <c r="FKX96" s="4"/>
      <c r="FKY96" s="4"/>
      <c r="FKZ96" s="4"/>
      <c r="FLA96" s="4"/>
      <c r="FLB96" s="4"/>
      <c r="FLC96" s="4"/>
      <c r="FLD96" s="4"/>
      <c r="FLE96" s="4"/>
      <c r="FLF96" s="4"/>
      <c r="FLG96" s="4"/>
      <c r="FLH96" s="4"/>
      <c r="FLI96" s="4"/>
      <c r="FLJ96" s="4"/>
      <c r="FLK96" s="4"/>
      <c r="FLL96" s="4"/>
      <c r="FLM96" s="4"/>
      <c r="FLN96" s="4"/>
      <c r="FLO96" s="4"/>
      <c r="FLP96" s="4"/>
      <c r="FLQ96" s="4"/>
      <c r="FLR96" s="4"/>
      <c r="FLS96" s="4"/>
      <c r="FLT96" s="4"/>
      <c r="FLU96" s="4"/>
      <c r="FLV96" s="4"/>
      <c r="FLW96" s="4"/>
      <c r="FLX96" s="4"/>
      <c r="FLY96" s="4"/>
      <c r="FLZ96" s="4"/>
      <c r="FMA96" s="4"/>
      <c r="FMB96" s="4"/>
      <c r="FMC96" s="4"/>
      <c r="FMD96" s="4"/>
      <c r="FME96" s="4"/>
      <c r="FMF96" s="4"/>
      <c r="FMG96" s="4"/>
      <c r="FMH96" s="4"/>
      <c r="FMI96" s="4"/>
      <c r="FMJ96" s="4"/>
      <c r="FMK96" s="4"/>
      <c r="FML96" s="4"/>
      <c r="FMM96" s="4"/>
      <c r="FMN96" s="4"/>
      <c r="FMO96" s="4"/>
      <c r="FMP96" s="4"/>
      <c r="FMQ96" s="4"/>
      <c r="FMR96" s="4"/>
      <c r="FMS96" s="4"/>
      <c r="FMT96" s="4"/>
      <c r="FMU96" s="4"/>
      <c r="FMV96" s="4"/>
      <c r="FMW96" s="4"/>
      <c r="FMX96" s="4"/>
      <c r="FMY96" s="4"/>
      <c r="FMZ96" s="4"/>
      <c r="FNA96" s="4"/>
      <c r="FNB96" s="4"/>
      <c r="FNC96" s="4"/>
      <c r="FND96" s="4"/>
      <c r="FNE96" s="4"/>
      <c r="FNF96" s="4"/>
      <c r="FNG96" s="4"/>
      <c r="FNH96" s="4"/>
      <c r="FNI96" s="4"/>
      <c r="FNJ96" s="4"/>
      <c r="FNK96" s="4"/>
      <c r="FNL96" s="4"/>
      <c r="FNM96" s="4"/>
      <c r="FNN96" s="4"/>
      <c r="FNO96" s="4"/>
      <c r="FNP96" s="4"/>
      <c r="FNQ96" s="4"/>
      <c r="FNR96" s="4"/>
      <c r="FNS96" s="4"/>
      <c r="FNT96" s="4"/>
      <c r="FNU96" s="4"/>
      <c r="FNV96" s="4"/>
      <c r="FNW96" s="4"/>
      <c r="FNX96" s="4"/>
      <c r="FNY96" s="4"/>
      <c r="FNZ96" s="4"/>
      <c r="FOA96" s="4"/>
      <c r="FOB96" s="4"/>
      <c r="FOC96" s="4"/>
      <c r="FOD96" s="4"/>
      <c r="FOE96" s="4"/>
      <c r="FOF96" s="4"/>
      <c r="FOG96" s="4"/>
      <c r="FOH96" s="4"/>
      <c r="FOI96" s="4"/>
      <c r="FOJ96" s="4"/>
      <c r="FOK96" s="4"/>
      <c r="FOL96" s="4"/>
      <c r="FOM96" s="4"/>
      <c r="FON96" s="4"/>
      <c r="FOO96" s="4"/>
      <c r="FOP96" s="4"/>
      <c r="FOQ96" s="4"/>
      <c r="FOR96" s="4"/>
      <c r="FOS96" s="4"/>
      <c r="FOT96" s="4"/>
      <c r="FOU96" s="4"/>
      <c r="FOV96" s="4"/>
      <c r="FOW96" s="4"/>
      <c r="FOX96" s="4"/>
      <c r="FOY96" s="4"/>
      <c r="FOZ96" s="4"/>
      <c r="FPA96" s="4"/>
      <c r="FPB96" s="4"/>
      <c r="FPC96" s="4"/>
      <c r="FPD96" s="4"/>
      <c r="FPE96" s="4"/>
      <c r="FPF96" s="4"/>
      <c r="FPG96" s="4"/>
      <c r="FPH96" s="4"/>
      <c r="FPI96" s="4"/>
      <c r="FPJ96" s="4"/>
      <c r="FPK96" s="4"/>
      <c r="FPL96" s="4"/>
      <c r="FPM96" s="4"/>
      <c r="FPN96" s="4"/>
      <c r="FPO96" s="4"/>
      <c r="FPP96" s="4"/>
      <c r="FPQ96" s="4"/>
      <c r="FPR96" s="4"/>
      <c r="FPS96" s="4"/>
      <c r="FPT96" s="4"/>
      <c r="FPU96" s="4"/>
      <c r="FPV96" s="4"/>
      <c r="FPW96" s="4"/>
      <c r="FPX96" s="4"/>
      <c r="FPY96" s="4"/>
      <c r="FPZ96" s="4"/>
      <c r="FQA96" s="4"/>
      <c r="FQB96" s="4"/>
      <c r="FQC96" s="4"/>
      <c r="FQD96" s="4"/>
      <c r="FQE96" s="4"/>
      <c r="FQF96" s="4"/>
      <c r="FQG96" s="4"/>
      <c r="FQH96" s="4"/>
      <c r="FQI96" s="4"/>
      <c r="FQJ96" s="4"/>
      <c r="FQK96" s="4"/>
      <c r="FQL96" s="4"/>
      <c r="FQM96" s="4"/>
      <c r="FQN96" s="4"/>
      <c r="FQO96" s="4"/>
      <c r="FQP96" s="4"/>
      <c r="FQQ96" s="4"/>
      <c r="FQR96" s="4"/>
      <c r="FQS96" s="4"/>
      <c r="FQT96" s="4"/>
      <c r="FQU96" s="4"/>
      <c r="FQV96" s="4"/>
      <c r="FQW96" s="4"/>
      <c r="FQX96" s="4"/>
      <c r="FQY96" s="4"/>
      <c r="FQZ96" s="4"/>
      <c r="FRA96" s="4"/>
      <c r="FRB96" s="4"/>
      <c r="FRC96" s="4"/>
      <c r="FRD96" s="4"/>
      <c r="FRE96" s="4"/>
      <c r="FRF96" s="4"/>
      <c r="FRG96" s="4"/>
      <c r="FRH96" s="4"/>
      <c r="FRI96" s="4"/>
      <c r="FRJ96" s="4"/>
      <c r="FRK96" s="4"/>
      <c r="FRL96" s="4"/>
      <c r="FRM96" s="4"/>
      <c r="FRN96" s="4"/>
      <c r="FRO96" s="4"/>
      <c r="FRP96" s="4"/>
      <c r="FRQ96" s="4"/>
      <c r="FRR96" s="4"/>
      <c r="FRS96" s="4"/>
      <c r="FRT96" s="4"/>
      <c r="FRU96" s="4"/>
      <c r="FRV96" s="4"/>
      <c r="FRW96" s="4"/>
      <c r="FRX96" s="4"/>
      <c r="FRY96" s="4"/>
      <c r="FRZ96" s="4"/>
      <c r="FSA96" s="4"/>
      <c r="FSB96" s="4"/>
      <c r="FSC96" s="4"/>
      <c r="FSD96" s="4"/>
      <c r="FSE96" s="4"/>
      <c r="FSF96" s="4"/>
      <c r="FSG96" s="4"/>
      <c r="FSH96" s="4"/>
      <c r="FSI96" s="4"/>
      <c r="FSJ96" s="4"/>
      <c r="FSK96" s="4"/>
      <c r="FSL96" s="4"/>
      <c r="FSM96" s="4"/>
      <c r="FSN96" s="4"/>
      <c r="FSO96" s="4"/>
      <c r="FSP96" s="4"/>
      <c r="FSQ96" s="4"/>
      <c r="FSR96" s="4"/>
      <c r="FSS96" s="4"/>
      <c r="FST96" s="4"/>
      <c r="FSU96" s="4"/>
      <c r="FSV96" s="4"/>
      <c r="FSW96" s="4"/>
      <c r="FSX96" s="4"/>
      <c r="FSY96" s="4"/>
      <c r="FSZ96" s="4"/>
      <c r="FTA96" s="4"/>
      <c r="FTB96" s="4"/>
      <c r="FTC96" s="4"/>
      <c r="FTD96" s="4"/>
      <c r="FTE96" s="4"/>
      <c r="FTF96" s="4"/>
      <c r="FTG96" s="4"/>
      <c r="FTH96" s="4"/>
      <c r="FTI96" s="4"/>
      <c r="FTJ96" s="4"/>
      <c r="FTK96" s="4"/>
      <c r="FTL96" s="4"/>
      <c r="FTM96" s="4"/>
      <c r="FTN96" s="4"/>
      <c r="FTO96" s="4"/>
      <c r="FTP96" s="4"/>
      <c r="FTQ96" s="4"/>
      <c r="FTR96" s="4"/>
      <c r="FTS96" s="4"/>
      <c r="FTT96" s="4"/>
      <c r="FTU96" s="4"/>
      <c r="FTV96" s="4"/>
      <c r="FTW96" s="4"/>
      <c r="FTX96" s="4"/>
      <c r="FTY96" s="4"/>
      <c r="FTZ96" s="4"/>
      <c r="FUA96" s="4"/>
      <c r="FUB96" s="4"/>
      <c r="FUC96" s="4"/>
      <c r="FUD96" s="4"/>
      <c r="FUE96" s="4"/>
      <c r="FUF96" s="4"/>
      <c r="FUG96" s="4"/>
      <c r="FUH96" s="4"/>
      <c r="FUI96" s="4"/>
      <c r="FUJ96" s="4"/>
      <c r="FUK96" s="4"/>
      <c r="FUL96" s="4"/>
      <c r="FUM96" s="4"/>
      <c r="FUN96" s="4"/>
      <c r="FUO96" s="4"/>
      <c r="FUP96" s="4"/>
      <c r="FUQ96" s="4"/>
      <c r="FUR96" s="4"/>
      <c r="FUS96" s="4"/>
    </row>
    <row r="97" spans="1:4621" s="143" customFormat="1">
      <c r="A97" s="156" t="s">
        <v>101</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52"/>
      <c r="AA97" s="152"/>
      <c r="AB97" s="152"/>
      <c r="AC97" s="153"/>
      <c r="AD97" s="142">
        <f>ROW()</f>
        <v>97</v>
      </c>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c r="JS97" s="4"/>
      <c r="JT97" s="4"/>
      <c r="JU97" s="4"/>
      <c r="JV97" s="4"/>
      <c r="JW97" s="4"/>
      <c r="JX97" s="4"/>
      <c r="JY97" s="4"/>
      <c r="JZ97" s="4"/>
      <c r="KA97" s="4"/>
      <c r="KB97" s="4"/>
      <c r="KC97" s="4"/>
      <c r="KD97" s="4"/>
      <c r="KE97" s="4"/>
      <c r="KF97" s="4"/>
      <c r="KG97" s="4"/>
      <c r="KH97" s="4"/>
      <c r="KI97" s="4"/>
      <c r="KJ97" s="4"/>
      <c r="KK97" s="4"/>
      <c r="KL97" s="4"/>
      <c r="KM97" s="4"/>
      <c r="KN97" s="4"/>
      <c r="KO97" s="4"/>
      <c r="KP97" s="4"/>
      <c r="KQ97" s="4"/>
      <c r="KR97" s="4"/>
      <c r="KS97" s="4"/>
      <c r="KT97" s="4"/>
      <c r="KU97" s="4"/>
      <c r="KV97" s="4"/>
      <c r="KW97" s="4"/>
      <c r="KX97" s="4"/>
      <c r="KY97" s="4"/>
      <c r="KZ97" s="4"/>
      <c r="LA97" s="4"/>
      <c r="LB97" s="4"/>
      <c r="LC97" s="4"/>
      <c r="LD97" s="4"/>
      <c r="LE97" s="4"/>
      <c r="LF97" s="4"/>
      <c r="LG97" s="4"/>
      <c r="LH97" s="4"/>
      <c r="LI97" s="4"/>
      <c r="LJ97" s="4"/>
      <c r="LK97" s="4"/>
      <c r="LL97" s="4"/>
      <c r="LM97" s="4"/>
      <c r="LN97" s="4"/>
      <c r="LO97" s="4"/>
      <c r="LP97" s="4"/>
      <c r="LQ97" s="4"/>
      <c r="LR97" s="4"/>
      <c r="LS97" s="4"/>
      <c r="LT97" s="4"/>
      <c r="LU97" s="4"/>
      <c r="LV97" s="4"/>
      <c r="LW97" s="4"/>
      <c r="LX97" s="4"/>
      <c r="LY97" s="4"/>
      <c r="LZ97" s="4"/>
      <c r="MA97" s="4"/>
      <c r="MB97" s="4"/>
      <c r="MC97" s="4"/>
      <c r="MD97" s="4"/>
      <c r="ME97" s="4"/>
      <c r="MF97" s="4"/>
      <c r="MG97" s="4"/>
      <c r="MH97" s="4"/>
      <c r="MI97" s="4"/>
      <c r="MJ97" s="4"/>
      <c r="MK97" s="4"/>
      <c r="ML97" s="4"/>
      <c r="MM97" s="4"/>
      <c r="MN97" s="4"/>
      <c r="MO97" s="4"/>
      <c r="MP97" s="4"/>
      <c r="MQ97" s="4"/>
      <c r="MR97" s="4"/>
      <c r="MS97" s="4"/>
      <c r="MT97" s="4"/>
      <c r="MU97" s="4"/>
      <c r="MV97" s="4"/>
      <c r="MW97" s="4"/>
      <c r="MX97" s="4"/>
      <c r="MY97" s="4"/>
      <c r="MZ97" s="4"/>
      <c r="NA97" s="4"/>
      <c r="NB97" s="4"/>
      <c r="NC97" s="4"/>
      <c r="ND97" s="4"/>
      <c r="NE97" s="4"/>
      <c r="NF97" s="4"/>
      <c r="NG97" s="4"/>
      <c r="NH97" s="4"/>
      <c r="NI97" s="4"/>
      <c r="NJ97" s="4"/>
      <c r="NK97" s="4"/>
      <c r="NL97" s="4"/>
      <c r="NM97" s="4"/>
      <c r="NN97" s="4"/>
      <c r="NO97" s="4"/>
      <c r="NP97" s="4"/>
      <c r="NQ97" s="4"/>
      <c r="NR97" s="4"/>
      <c r="NS97" s="4"/>
      <c r="NT97" s="4"/>
      <c r="NU97" s="4"/>
      <c r="NV97" s="4"/>
      <c r="NW97" s="4"/>
      <c r="NX97" s="4"/>
      <c r="NY97" s="4"/>
      <c r="NZ97" s="4"/>
      <c r="OA97" s="4"/>
      <c r="OB97" s="4"/>
      <c r="OC97" s="4"/>
      <c r="OD97" s="4"/>
      <c r="OE97" s="4"/>
      <c r="OF97" s="4"/>
      <c r="OG97" s="4"/>
      <c r="OH97" s="4"/>
      <c r="OI97" s="4"/>
      <c r="OJ97" s="4"/>
      <c r="OK97" s="4"/>
      <c r="OL97" s="4"/>
      <c r="OM97" s="4"/>
      <c r="ON97" s="4"/>
      <c r="OO97" s="4"/>
      <c r="OP97" s="4"/>
      <c r="OQ97" s="4"/>
      <c r="OR97" s="4"/>
      <c r="OS97" s="4"/>
      <c r="OT97" s="4"/>
      <c r="OU97" s="4"/>
      <c r="OV97" s="4"/>
      <c r="OW97" s="4"/>
      <c r="OX97" s="4"/>
      <c r="OY97" s="4"/>
      <c r="OZ97" s="4"/>
      <c r="PA97" s="4"/>
      <c r="PB97" s="4"/>
      <c r="PC97" s="4"/>
      <c r="PD97" s="4"/>
      <c r="PE97" s="4"/>
      <c r="PF97" s="4"/>
      <c r="PG97" s="4"/>
      <c r="PH97" s="4"/>
      <c r="PI97" s="4"/>
      <c r="PJ97" s="4"/>
      <c r="PK97" s="4"/>
      <c r="PL97" s="4"/>
      <c r="PM97" s="4"/>
      <c r="PN97" s="4"/>
      <c r="PO97" s="4"/>
      <c r="PP97" s="4"/>
      <c r="PQ97" s="4"/>
      <c r="PR97" s="4"/>
      <c r="PS97" s="4"/>
      <c r="PT97" s="4"/>
      <c r="PU97" s="4"/>
      <c r="PV97" s="4"/>
      <c r="PW97" s="4"/>
      <c r="PX97" s="4"/>
      <c r="PY97" s="4"/>
      <c r="PZ97" s="4"/>
      <c r="QA97" s="4"/>
      <c r="QB97" s="4"/>
      <c r="QC97" s="4"/>
      <c r="QD97" s="4"/>
      <c r="QE97" s="4"/>
      <c r="QF97" s="4"/>
      <c r="QG97" s="4"/>
      <c r="QH97" s="4"/>
      <c r="QI97" s="4"/>
      <c r="QJ97" s="4"/>
      <c r="QK97" s="4"/>
      <c r="QL97" s="4"/>
      <c r="QM97" s="4"/>
      <c r="QN97" s="4"/>
      <c r="QO97" s="4"/>
      <c r="QP97" s="4"/>
      <c r="QQ97" s="4"/>
      <c r="QR97" s="4"/>
      <c r="QS97" s="4"/>
      <c r="QT97" s="4"/>
      <c r="QU97" s="4"/>
      <c r="QV97" s="4"/>
      <c r="QW97" s="4"/>
      <c r="QX97" s="4"/>
      <c r="QY97" s="4"/>
      <c r="QZ97" s="4"/>
      <c r="RA97" s="4"/>
      <c r="RB97" s="4"/>
      <c r="RC97" s="4"/>
      <c r="RD97" s="4"/>
      <c r="RE97" s="4"/>
      <c r="RF97" s="4"/>
      <c r="RG97" s="4"/>
      <c r="RH97" s="4"/>
      <c r="RI97" s="4"/>
      <c r="RJ97" s="4"/>
      <c r="RK97" s="4"/>
      <c r="RL97" s="4"/>
      <c r="RM97" s="4"/>
      <c r="RN97" s="4"/>
      <c r="RO97" s="4"/>
      <c r="RP97" s="4"/>
      <c r="RQ97" s="4"/>
      <c r="RR97" s="4"/>
      <c r="RS97" s="4"/>
      <c r="RT97" s="4"/>
      <c r="RU97" s="4"/>
      <c r="RV97" s="4"/>
      <c r="RW97" s="4"/>
      <c r="RX97" s="4"/>
      <c r="RY97" s="4"/>
      <c r="RZ97" s="4"/>
      <c r="SA97" s="4"/>
      <c r="SB97" s="4"/>
      <c r="SC97" s="4"/>
      <c r="SD97" s="4"/>
      <c r="SE97" s="4"/>
      <c r="SF97" s="4"/>
      <c r="SG97" s="4"/>
      <c r="SH97" s="4"/>
      <c r="SI97" s="4"/>
      <c r="SJ97" s="4"/>
      <c r="SK97" s="4"/>
      <c r="SL97" s="4"/>
      <c r="SM97" s="4"/>
      <c r="SN97" s="4"/>
      <c r="SO97" s="4"/>
      <c r="SP97" s="4"/>
      <c r="SQ97" s="4"/>
      <c r="SR97" s="4"/>
      <c r="SS97" s="4"/>
      <c r="ST97" s="4"/>
      <c r="SU97" s="4"/>
      <c r="SV97" s="4"/>
      <c r="SW97" s="4"/>
      <c r="SX97" s="4"/>
      <c r="SY97" s="4"/>
      <c r="SZ97" s="4"/>
      <c r="TA97" s="4"/>
      <c r="TB97" s="4"/>
      <c r="TC97" s="4"/>
      <c r="TD97" s="4"/>
      <c r="TE97" s="4"/>
      <c r="TF97" s="4"/>
      <c r="TG97" s="4"/>
      <c r="TH97" s="4"/>
      <c r="TI97" s="4"/>
      <c r="TJ97" s="4"/>
      <c r="TK97" s="4"/>
      <c r="TL97" s="4"/>
      <c r="TM97" s="4"/>
      <c r="TN97" s="4"/>
      <c r="TO97" s="4"/>
      <c r="TP97" s="4"/>
      <c r="TQ97" s="4"/>
      <c r="TR97" s="4"/>
      <c r="TS97" s="4"/>
      <c r="TT97" s="4"/>
      <c r="TU97" s="4"/>
      <c r="TV97" s="4"/>
      <c r="TW97" s="4"/>
      <c r="TX97" s="4"/>
      <c r="TY97" s="4"/>
      <c r="TZ97" s="4"/>
      <c r="UA97" s="4"/>
      <c r="UB97" s="4"/>
      <c r="UC97" s="4"/>
      <c r="UD97" s="4"/>
      <c r="UE97" s="4"/>
      <c r="UF97" s="4"/>
      <c r="UG97" s="4"/>
      <c r="UH97" s="4"/>
      <c r="UI97" s="4"/>
      <c r="UJ97" s="4"/>
      <c r="UK97" s="4"/>
      <c r="UL97" s="4"/>
      <c r="UM97" s="4"/>
      <c r="UN97" s="4"/>
      <c r="UO97" s="4"/>
      <c r="UP97" s="4"/>
      <c r="UQ97" s="4"/>
      <c r="UR97" s="4"/>
      <c r="US97" s="4"/>
      <c r="UT97" s="4"/>
      <c r="UU97" s="4"/>
      <c r="UV97" s="4"/>
      <c r="UW97" s="4"/>
      <c r="UX97" s="4"/>
      <c r="UY97" s="4"/>
      <c r="UZ97" s="4"/>
      <c r="VA97" s="4"/>
      <c r="VB97" s="4"/>
      <c r="VC97" s="4"/>
      <c r="VD97" s="4"/>
      <c r="VE97" s="4"/>
      <c r="VF97" s="4"/>
      <c r="VG97" s="4"/>
      <c r="VH97" s="4"/>
      <c r="VI97" s="4"/>
      <c r="VJ97" s="4"/>
      <c r="VK97" s="4"/>
      <c r="VL97" s="4"/>
      <c r="VM97" s="4"/>
      <c r="VN97" s="4"/>
      <c r="VO97" s="4"/>
      <c r="VP97" s="4"/>
      <c r="VQ97" s="4"/>
      <c r="VR97" s="4"/>
      <c r="VS97" s="4"/>
      <c r="VT97" s="4"/>
      <c r="VU97" s="4"/>
      <c r="VV97" s="4"/>
      <c r="VW97" s="4"/>
      <c r="VX97" s="4"/>
      <c r="VY97" s="4"/>
      <c r="VZ97" s="4"/>
      <c r="WA97" s="4"/>
      <c r="WB97" s="4"/>
      <c r="WC97" s="4"/>
      <c r="WD97" s="4"/>
      <c r="WE97" s="4"/>
      <c r="WF97" s="4"/>
      <c r="WG97" s="4"/>
      <c r="WH97" s="4"/>
      <c r="WI97" s="4"/>
      <c r="WJ97" s="4"/>
      <c r="WK97" s="4"/>
      <c r="WL97" s="4"/>
      <c r="WM97" s="4"/>
      <c r="WN97" s="4"/>
      <c r="WO97" s="4"/>
      <c r="WP97" s="4"/>
      <c r="WQ97" s="4"/>
      <c r="WR97" s="4"/>
      <c r="WS97" s="4"/>
      <c r="WT97" s="4"/>
      <c r="WU97" s="4"/>
      <c r="WV97" s="4"/>
      <c r="WW97" s="4"/>
      <c r="WX97" s="4"/>
      <c r="WY97" s="4"/>
      <c r="WZ97" s="4"/>
      <c r="XA97" s="4"/>
      <c r="XB97" s="4"/>
      <c r="XC97" s="4"/>
      <c r="XD97" s="4"/>
      <c r="XE97" s="4"/>
      <c r="XF97" s="4"/>
      <c r="XG97" s="4"/>
      <c r="XH97" s="4"/>
      <c r="XI97" s="4"/>
      <c r="XJ97" s="4"/>
      <c r="XK97" s="4"/>
      <c r="XL97" s="4"/>
      <c r="XM97" s="4"/>
      <c r="XN97" s="4"/>
      <c r="XO97" s="4"/>
      <c r="XP97" s="4"/>
      <c r="XQ97" s="4"/>
      <c r="XR97" s="4"/>
      <c r="XS97" s="4"/>
      <c r="XT97" s="4"/>
      <c r="XU97" s="4"/>
      <c r="XV97" s="4"/>
      <c r="XW97" s="4"/>
      <c r="XX97" s="4"/>
      <c r="XY97" s="4"/>
      <c r="XZ97" s="4"/>
      <c r="YA97" s="4"/>
      <c r="YB97" s="4"/>
      <c r="YC97" s="4"/>
      <c r="YD97" s="4"/>
      <c r="YE97" s="4"/>
      <c r="YF97" s="4"/>
      <c r="YG97" s="4"/>
      <c r="YH97" s="4"/>
      <c r="YI97" s="4"/>
      <c r="YJ97" s="4"/>
      <c r="YK97" s="4"/>
      <c r="YL97" s="4"/>
      <c r="YM97" s="4"/>
      <c r="YN97" s="4"/>
      <c r="YO97" s="4"/>
      <c r="YP97" s="4"/>
      <c r="YQ97" s="4"/>
      <c r="YR97" s="4"/>
      <c r="YS97" s="4"/>
      <c r="YT97" s="4"/>
      <c r="YU97" s="4"/>
      <c r="YV97" s="4"/>
      <c r="YW97" s="4"/>
      <c r="YX97" s="4"/>
      <c r="YY97" s="4"/>
      <c r="YZ97" s="4"/>
      <c r="ZA97" s="4"/>
      <c r="ZB97" s="4"/>
      <c r="ZC97" s="4"/>
      <c r="ZD97" s="4"/>
      <c r="ZE97" s="4"/>
      <c r="ZF97" s="4"/>
      <c r="ZG97" s="4"/>
      <c r="ZH97" s="4"/>
      <c r="ZI97" s="4"/>
      <c r="ZJ97" s="4"/>
      <c r="ZK97" s="4"/>
      <c r="ZL97" s="4"/>
      <c r="ZM97" s="4"/>
      <c r="ZN97" s="4"/>
      <c r="ZO97" s="4"/>
      <c r="ZP97" s="4"/>
      <c r="ZQ97" s="4"/>
      <c r="ZR97" s="4"/>
      <c r="ZS97" s="4"/>
      <c r="ZT97" s="4"/>
      <c r="ZU97" s="4"/>
      <c r="ZV97" s="4"/>
      <c r="ZW97" s="4"/>
      <c r="ZX97" s="4"/>
      <c r="ZY97" s="4"/>
      <c r="ZZ97" s="4"/>
      <c r="AAA97" s="4"/>
      <c r="AAB97" s="4"/>
      <c r="AAC97" s="4"/>
      <c r="AAD97" s="4"/>
      <c r="AAE97" s="4"/>
      <c r="AAF97" s="4"/>
      <c r="AAG97" s="4"/>
      <c r="AAH97" s="4"/>
      <c r="AAI97" s="4"/>
      <c r="AAJ97" s="4"/>
      <c r="AAK97" s="4"/>
      <c r="AAL97" s="4"/>
      <c r="AAM97" s="4"/>
      <c r="AAN97" s="4"/>
      <c r="AAO97" s="4"/>
      <c r="AAP97" s="4"/>
      <c r="AAQ97" s="4"/>
      <c r="AAR97" s="4"/>
      <c r="AAS97" s="4"/>
      <c r="AAT97" s="4"/>
      <c r="AAU97" s="4"/>
      <c r="AAV97" s="4"/>
      <c r="AAW97" s="4"/>
      <c r="AAX97" s="4"/>
      <c r="AAY97" s="4"/>
      <c r="AAZ97" s="4"/>
      <c r="ABA97" s="4"/>
      <c r="ABB97" s="4"/>
      <c r="ABC97" s="4"/>
      <c r="ABD97" s="4"/>
      <c r="ABE97" s="4"/>
      <c r="ABF97" s="4"/>
      <c r="ABG97" s="4"/>
      <c r="ABH97" s="4"/>
      <c r="ABI97" s="4"/>
      <c r="ABJ97" s="4"/>
      <c r="ABK97" s="4"/>
      <c r="ABL97" s="4"/>
      <c r="ABM97" s="4"/>
      <c r="ABN97" s="4"/>
      <c r="ABO97" s="4"/>
      <c r="ABP97" s="4"/>
      <c r="ABQ97" s="4"/>
      <c r="ABR97" s="4"/>
      <c r="ABS97" s="4"/>
      <c r="ABT97" s="4"/>
      <c r="ABU97" s="4"/>
      <c r="ABV97" s="4"/>
      <c r="ABW97" s="4"/>
      <c r="ABX97" s="4"/>
      <c r="ABY97" s="4"/>
      <c r="ABZ97" s="4"/>
      <c r="ACA97" s="4"/>
      <c r="ACB97" s="4"/>
      <c r="ACC97" s="4"/>
      <c r="ACD97" s="4"/>
      <c r="ACE97" s="4"/>
      <c r="ACF97" s="4"/>
      <c r="ACG97" s="4"/>
      <c r="ACH97" s="4"/>
      <c r="ACI97" s="4"/>
      <c r="ACJ97" s="4"/>
      <c r="ACK97" s="4"/>
      <c r="ACL97" s="4"/>
      <c r="ACM97" s="4"/>
      <c r="ACN97" s="4"/>
      <c r="ACO97" s="4"/>
      <c r="ACP97" s="4"/>
      <c r="ACQ97" s="4"/>
      <c r="ACR97" s="4"/>
      <c r="ACS97" s="4"/>
      <c r="ACT97" s="4"/>
      <c r="ACU97" s="4"/>
      <c r="ACV97" s="4"/>
      <c r="ACW97" s="4"/>
      <c r="ACX97" s="4"/>
      <c r="ACY97" s="4"/>
      <c r="ACZ97" s="4"/>
      <c r="ADA97" s="4"/>
      <c r="ADB97" s="4"/>
      <c r="ADC97" s="4"/>
      <c r="ADD97" s="4"/>
      <c r="ADE97" s="4"/>
      <c r="ADF97" s="4"/>
      <c r="ADG97" s="4"/>
      <c r="ADH97" s="4"/>
      <c r="ADI97" s="4"/>
      <c r="ADJ97" s="4"/>
      <c r="ADK97" s="4"/>
      <c r="ADL97" s="4"/>
      <c r="ADM97" s="4"/>
      <c r="ADN97" s="4"/>
      <c r="ADO97" s="4"/>
      <c r="ADP97" s="4"/>
      <c r="ADQ97" s="4"/>
      <c r="ADR97" s="4"/>
      <c r="ADS97" s="4"/>
      <c r="ADT97" s="4"/>
      <c r="ADU97" s="4"/>
      <c r="ADV97" s="4"/>
      <c r="ADW97" s="4"/>
      <c r="ADX97" s="4"/>
      <c r="ADY97" s="4"/>
      <c r="ADZ97" s="4"/>
      <c r="AEA97" s="4"/>
      <c r="AEB97" s="4"/>
      <c r="AEC97" s="4"/>
      <c r="AED97" s="4"/>
      <c r="AEE97" s="4"/>
      <c r="AEF97" s="4"/>
      <c r="AEG97" s="4"/>
      <c r="AEH97" s="4"/>
      <c r="AEI97" s="4"/>
      <c r="AEJ97" s="4"/>
      <c r="AEK97" s="4"/>
      <c r="AEL97" s="4"/>
      <c r="AEM97" s="4"/>
      <c r="AEN97" s="4"/>
      <c r="AEO97" s="4"/>
      <c r="AEP97" s="4"/>
      <c r="AEQ97" s="4"/>
      <c r="AER97" s="4"/>
      <c r="AES97" s="4"/>
      <c r="AET97" s="4"/>
      <c r="AEU97" s="4"/>
      <c r="AEV97" s="4"/>
      <c r="AEW97" s="4"/>
      <c r="AEX97" s="4"/>
      <c r="AEY97" s="4"/>
      <c r="AEZ97" s="4"/>
      <c r="AFA97" s="4"/>
      <c r="AFB97" s="4"/>
      <c r="AFC97" s="4"/>
      <c r="AFD97" s="4"/>
      <c r="AFE97" s="4"/>
      <c r="AFF97" s="4"/>
      <c r="AFG97" s="4"/>
      <c r="AFH97" s="4"/>
      <c r="AFI97" s="4"/>
      <c r="AFJ97" s="4"/>
      <c r="AFK97" s="4"/>
      <c r="AFL97" s="4"/>
      <c r="AFM97" s="4"/>
      <c r="AFN97" s="4"/>
      <c r="AFO97" s="4"/>
      <c r="AFP97" s="4"/>
      <c r="AFQ97" s="4"/>
      <c r="AFR97" s="4"/>
      <c r="AFS97" s="4"/>
      <c r="AFT97" s="4"/>
      <c r="AFU97" s="4"/>
      <c r="AFV97" s="4"/>
      <c r="AFW97" s="4"/>
      <c r="AFX97" s="4"/>
      <c r="AFY97" s="4"/>
      <c r="AFZ97" s="4"/>
      <c r="AGA97" s="4"/>
      <c r="AGB97" s="4"/>
      <c r="AGC97" s="4"/>
      <c r="AGD97" s="4"/>
      <c r="AGE97" s="4"/>
      <c r="AGF97" s="4"/>
      <c r="AGG97" s="4"/>
      <c r="AGH97" s="4"/>
      <c r="AGI97" s="4"/>
      <c r="AGJ97" s="4"/>
      <c r="AGK97" s="4"/>
      <c r="AGL97" s="4"/>
      <c r="AGM97" s="4"/>
      <c r="AGN97" s="4"/>
      <c r="AGO97" s="4"/>
      <c r="AGP97" s="4"/>
      <c r="AGQ97" s="4"/>
      <c r="AGR97" s="4"/>
      <c r="AGS97" s="4"/>
      <c r="AGT97" s="4"/>
      <c r="AGU97" s="4"/>
      <c r="AGV97" s="4"/>
      <c r="AGW97" s="4"/>
      <c r="AGX97" s="4"/>
      <c r="AGY97" s="4"/>
      <c r="AGZ97" s="4"/>
      <c r="AHA97" s="4"/>
      <c r="AHB97" s="4"/>
      <c r="AHC97" s="4"/>
      <c r="AHD97" s="4"/>
      <c r="AHE97" s="4"/>
      <c r="AHF97" s="4"/>
      <c r="AHG97" s="4"/>
      <c r="AHH97" s="4"/>
      <c r="AHI97" s="4"/>
      <c r="AHJ97" s="4"/>
      <c r="AHK97" s="4"/>
      <c r="AHL97" s="4"/>
      <c r="AHM97" s="4"/>
      <c r="AHN97" s="4"/>
      <c r="AHO97" s="4"/>
      <c r="AHP97" s="4"/>
      <c r="AHQ97" s="4"/>
      <c r="AHR97" s="4"/>
      <c r="AHS97" s="4"/>
      <c r="AHT97" s="4"/>
      <c r="AHU97" s="4"/>
      <c r="AHV97" s="4"/>
      <c r="AHW97" s="4"/>
      <c r="AHX97" s="4"/>
      <c r="AHY97" s="4"/>
      <c r="AHZ97" s="4"/>
      <c r="AIA97" s="4"/>
      <c r="AIB97" s="4"/>
      <c r="AIC97" s="4"/>
      <c r="AID97" s="4"/>
      <c r="AIE97" s="4"/>
      <c r="AIF97" s="4"/>
      <c r="AIG97" s="4"/>
      <c r="AIH97" s="4"/>
      <c r="AII97" s="4"/>
      <c r="AIJ97" s="4"/>
      <c r="AIK97" s="4"/>
      <c r="AIL97" s="4"/>
      <c r="AIM97" s="4"/>
      <c r="AIN97" s="4"/>
      <c r="AIO97" s="4"/>
      <c r="AIP97" s="4"/>
      <c r="AIQ97" s="4"/>
      <c r="AIR97" s="4"/>
      <c r="AIS97" s="4"/>
      <c r="AIT97" s="4"/>
      <c r="AIU97" s="4"/>
      <c r="AIV97" s="4"/>
      <c r="AIW97" s="4"/>
      <c r="AIX97" s="4"/>
      <c r="AIY97" s="4"/>
      <c r="AIZ97" s="4"/>
      <c r="AJA97" s="4"/>
      <c r="AJB97" s="4"/>
      <c r="AJC97" s="4"/>
      <c r="AJD97" s="4"/>
      <c r="AJE97" s="4"/>
      <c r="AJF97" s="4"/>
      <c r="AJG97" s="4"/>
      <c r="AJH97" s="4"/>
      <c r="AJI97" s="4"/>
      <c r="AJJ97" s="4"/>
      <c r="AJK97" s="4"/>
      <c r="AJL97" s="4"/>
      <c r="AJM97" s="4"/>
      <c r="AJN97" s="4"/>
      <c r="AJO97" s="4"/>
      <c r="AJP97" s="4"/>
      <c r="AJQ97" s="4"/>
      <c r="AJR97" s="4"/>
      <c r="AJS97" s="4"/>
      <c r="AJT97" s="4"/>
      <c r="AJU97" s="4"/>
      <c r="AJV97" s="4"/>
      <c r="AJW97" s="4"/>
      <c r="AJX97" s="4"/>
      <c r="AJY97" s="4"/>
      <c r="AJZ97" s="4"/>
      <c r="AKA97" s="4"/>
      <c r="AKB97" s="4"/>
      <c r="AKC97" s="4"/>
      <c r="AKD97" s="4"/>
      <c r="AKE97" s="4"/>
      <c r="AKF97" s="4"/>
      <c r="AKG97" s="4"/>
      <c r="AKH97" s="4"/>
      <c r="AKI97" s="4"/>
      <c r="AKJ97" s="4"/>
      <c r="AKK97" s="4"/>
      <c r="AKL97" s="4"/>
      <c r="AKM97" s="4"/>
      <c r="AKN97" s="4"/>
      <c r="AKO97" s="4"/>
      <c r="AKP97" s="4"/>
      <c r="AKQ97" s="4"/>
      <c r="AKR97" s="4"/>
      <c r="AKS97" s="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c r="AME97" s="4"/>
      <c r="AMF97" s="4"/>
      <c r="AMG97" s="4"/>
      <c r="AMH97" s="4"/>
      <c r="AMI97" s="4"/>
      <c r="AMJ97" s="4"/>
      <c r="AMK97" s="4"/>
      <c r="AML97" s="4"/>
      <c r="AMM97" s="4"/>
      <c r="AMN97" s="4"/>
      <c r="AMO97" s="4"/>
      <c r="AMP97" s="4"/>
      <c r="AMQ97" s="4"/>
      <c r="AMR97" s="4"/>
      <c r="AMS97" s="4"/>
      <c r="AMT97" s="4"/>
      <c r="AMU97" s="4"/>
      <c r="AMV97" s="4"/>
      <c r="AMW97" s="4"/>
      <c r="AMX97" s="4"/>
      <c r="AMY97" s="4"/>
      <c r="AMZ97" s="4"/>
      <c r="ANA97" s="4"/>
      <c r="ANB97" s="4"/>
      <c r="ANC97" s="4"/>
      <c r="AND97" s="4"/>
      <c r="ANE97" s="4"/>
      <c r="ANF97" s="4"/>
      <c r="ANG97" s="4"/>
      <c r="ANH97" s="4"/>
      <c r="ANI97" s="4"/>
      <c r="ANJ97" s="4"/>
      <c r="ANK97" s="4"/>
      <c r="ANL97" s="4"/>
      <c r="ANM97" s="4"/>
      <c r="ANN97" s="4"/>
      <c r="ANO97" s="4"/>
      <c r="ANP97" s="4"/>
      <c r="ANQ97" s="4"/>
      <c r="ANR97" s="4"/>
      <c r="ANS97" s="4"/>
      <c r="ANT97" s="4"/>
      <c r="ANU97" s="4"/>
      <c r="ANV97" s="4"/>
      <c r="ANW97" s="4"/>
      <c r="ANX97" s="4"/>
      <c r="ANY97" s="4"/>
      <c r="ANZ97" s="4"/>
      <c r="AOA97" s="4"/>
      <c r="AOB97" s="4"/>
      <c r="AOC97" s="4"/>
      <c r="AOD97" s="4"/>
      <c r="AOE97" s="4"/>
      <c r="AOF97" s="4"/>
      <c r="AOG97" s="4"/>
      <c r="AOH97" s="4"/>
      <c r="AOI97" s="4"/>
      <c r="AOJ97" s="4"/>
      <c r="AOK97" s="4"/>
      <c r="AOL97" s="4"/>
      <c r="AOM97" s="4"/>
      <c r="AON97" s="4"/>
      <c r="AOO97" s="4"/>
      <c r="AOP97" s="4"/>
      <c r="AOQ97" s="4"/>
      <c r="AOR97" s="4"/>
      <c r="AOS97" s="4"/>
      <c r="AOT97" s="4"/>
      <c r="AOU97" s="4"/>
      <c r="AOV97" s="4"/>
      <c r="AOW97" s="4"/>
      <c r="AOX97" s="4"/>
      <c r="AOY97" s="4"/>
      <c r="AOZ97" s="4"/>
      <c r="APA97" s="4"/>
      <c r="APB97" s="4"/>
      <c r="APC97" s="4"/>
      <c r="APD97" s="4"/>
      <c r="APE97" s="4"/>
      <c r="APF97" s="4"/>
      <c r="APG97" s="4"/>
      <c r="APH97" s="4"/>
      <c r="API97" s="4"/>
      <c r="APJ97" s="4"/>
      <c r="APK97" s="4"/>
      <c r="APL97" s="4"/>
      <c r="APM97" s="4"/>
      <c r="APN97" s="4"/>
      <c r="APO97" s="4"/>
      <c r="APP97" s="4"/>
      <c r="APQ97" s="4"/>
      <c r="APR97" s="4"/>
      <c r="APS97" s="4"/>
      <c r="APT97" s="4"/>
      <c r="APU97" s="4"/>
      <c r="APV97" s="4"/>
      <c r="APW97" s="4"/>
      <c r="APX97" s="4"/>
      <c r="APY97" s="4"/>
      <c r="APZ97" s="4"/>
      <c r="AQA97" s="4"/>
      <c r="AQB97" s="4"/>
      <c r="AQC97" s="4"/>
      <c r="AQD97" s="4"/>
      <c r="AQE97" s="4"/>
      <c r="AQF97" s="4"/>
      <c r="AQG97" s="4"/>
      <c r="AQH97" s="4"/>
      <c r="AQI97" s="4"/>
      <c r="AQJ97" s="4"/>
      <c r="AQK97" s="4"/>
      <c r="AQL97" s="4"/>
      <c r="AQM97" s="4"/>
      <c r="AQN97" s="4"/>
      <c r="AQO97" s="4"/>
      <c r="AQP97" s="4"/>
      <c r="AQQ97" s="4"/>
      <c r="AQR97" s="4"/>
      <c r="AQS97" s="4"/>
      <c r="AQT97" s="4"/>
      <c r="AQU97" s="4"/>
      <c r="AQV97" s="4"/>
      <c r="AQW97" s="4"/>
      <c r="AQX97" s="4"/>
      <c r="AQY97" s="4"/>
      <c r="AQZ97" s="4"/>
      <c r="ARA97" s="4"/>
      <c r="ARB97" s="4"/>
      <c r="ARC97" s="4"/>
      <c r="ARD97" s="4"/>
      <c r="ARE97" s="4"/>
      <c r="ARF97" s="4"/>
      <c r="ARG97" s="4"/>
      <c r="ARH97" s="4"/>
      <c r="ARI97" s="4"/>
      <c r="ARJ97" s="4"/>
      <c r="ARK97" s="4"/>
      <c r="ARL97" s="4"/>
      <c r="ARM97" s="4"/>
      <c r="ARN97" s="4"/>
      <c r="ARO97" s="4"/>
      <c r="ARP97" s="4"/>
      <c r="ARQ97" s="4"/>
      <c r="ARR97" s="4"/>
      <c r="ARS97" s="4"/>
      <c r="ART97" s="4"/>
      <c r="ARU97" s="4"/>
      <c r="ARV97" s="4"/>
      <c r="ARW97" s="4"/>
      <c r="ARX97" s="4"/>
      <c r="ARY97" s="4"/>
      <c r="ARZ97" s="4"/>
      <c r="ASA97" s="4"/>
      <c r="ASB97" s="4"/>
      <c r="ASC97" s="4"/>
      <c r="ASD97" s="4"/>
      <c r="ASE97" s="4"/>
      <c r="ASF97" s="4"/>
      <c r="ASG97" s="4"/>
      <c r="ASH97" s="4"/>
      <c r="ASI97" s="4"/>
      <c r="ASJ97" s="4"/>
      <c r="ASK97" s="4"/>
      <c r="ASL97" s="4"/>
      <c r="ASM97" s="4"/>
      <c r="ASN97" s="4"/>
      <c r="ASO97" s="4"/>
      <c r="ASP97" s="4"/>
      <c r="ASQ97" s="4"/>
      <c r="ASR97" s="4"/>
      <c r="ASS97" s="4"/>
      <c r="AST97" s="4"/>
      <c r="ASU97" s="4"/>
      <c r="ASV97" s="4"/>
      <c r="ASW97" s="4"/>
      <c r="ASX97" s="4"/>
      <c r="ASY97" s="4"/>
      <c r="ASZ97" s="4"/>
      <c r="ATA97" s="4"/>
      <c r="ATB97" s="4"/>
      <c r="ATC97" s="4"/>
      <c r="ATD97" s="4"/>
      <c r="ATE97" s="4"/>
      <c r="ATF97" s="4"/>
      <c r="ATG97" s="4"/>
      <c r="ATH97" s="4"/>
      <c r="ATI97" s="4"/>
      <c r="ATJ97" s="4"/>
      <c r="ATK97" s="4"/>
      <c r="ATL97" s="4"/>
      <c r="ATM97" s="4"/>
      <c r="ATN97" s="4"/>
      <c r="ATO97" s="4"/>
      <c r="ATP97" s="4"/>
      <c r="ATQ97" s="4"/>
      <c r="ATR97" s="4"/>
      <c r="ATS97" s="4"/>
      <c r="ATT97" s="4"/>
      <c r="ATU97" s="4"/>
      <c r="ATV97" s="4"/>
      <c r="ATW97" s="4"/>
      <c r="ATX97" s="4"/>
      <c r="ATY97" s="4"/>
      <c r="ATZ97" s="4"/>
      <c r="AUA97" s="4"/>
      <c r="AUB97" s="4"/>
      <c r="AUC97" s="4"/>
      <c r="AUD97" s="4"/>
      <c r="AUE97" s="4"/>
      <c r="AUF97" s="4"/>
      <c r="AUG97" s="4"/>
      <c r="AUH97" s="4"/>
      <c r="AUI97" s="4"/>
      <c r="AUJ97" s="4"/>
      <c r="AUK97" s="4"/>
      <c r="AUL97" s="4"/>
      <c r="AUM97" s="4"/>
      <c r="AUN97" s="4"/>
      <c r="AUO97" s="4"/>
      <c r="AUP97" s="4"/>
      <c r="AUQ97" s="4"/>
      <c r="AUR97" s="4"/>
      <c r="AUS97" s="4"/>
      <c r="AUT97" s="4"/>
      <c r="AUU97" s="4"/>
      <c r="AUV97" s="4"/>
      <c r="AUW97" s="4"/>
      <c r="AUX97" s="4"/>
      <c r="AUY97" s="4"/>
      <c r="AUZ97" s="4"/>
      <c r="AVA97" s="4"/>
      <c r="AVB97" s="4"/>
      <c r="AVC97" s="4"/>
      <c r="AVD97" s="4"/>
      <c r="AVE97" s="4"/>
      <c r="AVF97" s="4"/>
      <c r="AVG97" s="4"/>
      <c r="AVH97" s="4"/>
      <c r="AVI97" s="4"/>
      <c r="AVJ97" s="4"/>
      <c r="AVK97" s="4"/>
      <c r="AVL97" s="4"/>
      <c r="AVM97" s="4"/>
      <c r="AVN97" s="4"/>
      <c r="AVO97" s="4"/>
      <c r="AVP97" s="4"/>
      <c r="AVQ97" s="4"/>
      <c r="AVR97" s="4"/>
      <c r="AVS97" s="4"/>
      <c r="AVT97" s="4"/>
      <c r="AVU97" s="4"/>
      <c r="AVV97" s="4"/>
      <c r="AVW97" s="4"/>
      <c r="AVX97" s="4"/>
      <c r="AVY97" s="4"/>
      <c r="AVZ97" s="4"/>
      <c r="AWA97" s="4"/>
      <c r="AWB97" s="4"/>
      <c r="AWC97" s="4"/>
      <c r="AWD97" s="4"/>
      <c r="AWE97" s="4"/>
      <c r="AWF97" s="4"/>
      <c r="AWG97" s="4"/>
      <c r="AWH97" s="4"/>
      <c r="AWI97" s="4"/>
      <c r="AWJ97" s="4"/>
      <c r="AWK97" s="4"/>
      <c r="AWL97" s="4"/>
      <c r="AWM97" s="4"/>
      <c r="AWN97" s="4"/>
      <c r="AWO97" s="4"/>
      <c r="AWP97" s="4"/>
      <c r="AWQ97" s="4"/>
      <c r="AWR97" s="4"/>
      <c r="AWS97" s="4"/>
      <c r="AWT97" s="4"/>
      <c r="AWU97" s="4"/>
      <c r="AWV97" s="4"/>
      <c r="AWW97" s="4"/>
      <c r="AWX97" s="4"/>
      <c r="AWY97" s="4"/>
      <c r="AWZ97" s="4"/>
      <c r="AXA97" s="4"/>
      <c r="AXB97" s="4"/>
      <c r="AXC97" s="4"/>
      <c r="AXD97" s="4"/>
      <c r="AXE97" s="4"/>
      <c r="AXF97" s="4"/>
      <c r="AXG97" s="4"/>
      <c r="AXH97" s="4"/>
      <c r="AXI97" s="4"/>
      <c r="AXJ97" s="4"/>
      <c r="AXK97" s="4"/>
      <c r="AXL97" s="4"/>
      <c r="AXM97" s="4"/>
      <c r="AXN97" s="4"/>
      <c r="AXO97" s="4"/>
      <c r="AXP97" s="4"/>
      <c r="AXQ97" s="4"/>
      <c r="AXR97" s="4"/>
      <c r="AXS97" s="4"/>
      <c r="AXT97" s="4"/>
      <c r="AXU97" s="4"/>
      <c r="AXV97" s="4"/>
      <c r="AXW97" s="4"/>
      <c r="AXX97" s="4"/>
      <c r="AXY97" s="4"/>
      <c r="AXZ97" s="4"/>
      <c r="AYA97" s="4"/>
      <c r="AYB97" s="4"/>
      <c r="AYC97" s="4"/>
      <c r="AYD97" s="4"/>
      <c r="AYE97" s="4"/>
      <c r="AYF97" s="4"/>
      <c r="AYG97" s="4"/>
      <c r="AYH97" s="4"/>
      <c r="AYI97" s="4"/>
      <c r="AYJ97" s="4"/>
      <c r="AYK97" s="4"/>
      <c r="AYL97" s="4"/>
      <c r="AYM97" s="4"/>
      <c r="AYN97" s="4"/>
      <c r="AYO97" s="4"/>
      <c r="AYP97" s="4"/>
      <c r="AYQ97" s="4"/>
      <c r="AYR97" s="4"/>
      <c r="AYS97" s="4"/>
      <c r="AYT97" s="4"/>
      <c r="AYU97" s="4"/>
      <c r="AYV97" s="4"/>
      <c r="AYW97" s="4"/>
      <c r="AYX97" s="4"/>
      <c r="AYY97" s="4"/>
      <c r="AYZ97" s="4"/>
      <c r="AZA97" s="4"/>
      <c r="AZB97" s="4"/>
      <c r="AZC97" s="4"/>
      <c r="AZD97" s="4"/>
      <c r="AZE97" s="4"/>
      <c r="AZF97" s="4"/>
      <c r="AZG97" s="4"/>
      <c r="AZH97" s="4"/>
      <c r="AZI97" s="4"/>
      <c r="AZJ97" s="4"/>
      <c r="AZK97" s="4"/>
      <c r="AZL97" s="4"/>
      <c r="AZM97" s="4"/>
      <c r="AZN97" s="4"/>
      <c r="AZO97" s="4"/>
      <c r="AZP97" s="4"/>
      <c r="AZQ97" s="4"/>
      <c r="AZR97" s="4"/>
      <c r="AZS97" s="4"/>
      <c r="AZT97" s="4"/>
      <c r="AZU97" s="4"/>
      <c r="AZV97" s="4"/>
      <c r="AZW97" s="4"/>
      <c r="AZX97" s="4"/>
      <c r="AZY97" s="4"/>
      <c r="AZZ97" s="4"/>
      <c r="BAA97" s="4"/>
      <c r="BAB97" s="4"/>
      <c r="BAC97" s="4"/>
      <c r="BAD97" s="4"/>
      <c r="BAE97" s="4"/>
      <c r="BAF97" s="4"/>
      <c r="BAG97" s="4"/>
      <c r="BAH97" s="4"/>
      <c r="BAI97" s="4"/>
      <c r="BAJ97" s="4"/>
      <c r="BAK97" s="4"/>
      <c r="BAL97" s="4"/>
      <c r="BAM97" s="4"/>
      <c r="BAN97" s="4"/>
      <c r="BAO97" s="4"/>
      <c r="BAP97" s="4"/>
      <c r="BAQ97" s="4"/>
      <c r="BAR97" s="4"/>
      <c r="BAS97" s="4"/>
      <c r="BAT97" s="4"/>
      <c r="BAU97" s="4"/>
      <c r="BAV97" s="4"/>
      <c r="BAW97" s="4"/>
      <c r="BAX97" s="4"/>
      <c r="BAY97" s="4"/>
      <c r="BAZ97" s="4"/>
      <c r="BBA97" s="4"/>
      <c r="BBB97" s="4"/>
      <c r="BBC97" s="4"/>
      <c r="BBD97" s="4"/>
      <c r="BBE97" s="4"/>
      <c r="BBF97" s="4"/>
      <c r="BBG97" s="4"/>
      <c r="BBH97" s="4"/>
      <c r="BBI97" s="4"/>
      <c r="BBJ97" s="4"/>
      <c r="BBK97" s="4"/>
      <c r="BBL97" s="4"/>
      <c r="BBM97" s="4"/>
      <c r="BBN97" s="4"/>
      <c r="BBO97" s="4"/>
      <c r="BBP97" s="4"/>
      <c r="BBQ97" s="4"/>
      <c r="BBR97" s="4"/>
      <c r="BBS97" s="4"/>
      <c r="BBT97" s="4"/>
      <c r="BBU97" s="4"/>
      <c r="BBV97" s="4"/>
      <c r="BBW97" s="4"/>
      <c r="BBX97" s="4"/>
      <c r="BBY97" s="4"/>
      <c r="BBZ97" s="4"/>
      <c r="BCA97" s="4"/>
      <c r="BCB97" s="4"/>
      <c r="BCC97" s="4"/>
      <c r="BCD97" s="4"/>
      <c r="BCE97" s="4"/>
      <c r="BCF97" s="4"/>
      <c r="BCG97" s="4"/>
      <c r="BCH97" s="4"/>
      <c r="BCI97" s="4"/>
      <c r="BCJ97" s="4"/>
      <c r="BCK97" s="4"/>
      <c r="BCL97" s="4"/>
      <c r="BCM97" s="4"/>
      <c r="BCN97" s="4"/>
      <c r="BCO97" s="4"/>
      <c r="BCP97" s="4"/>
      <c r="BCQ97" s="4"/>
      <c r="BCR97" s="4"/>
      <c r="BCS97" s="4"/>
      <c r="BCT97" s="4"/>
      <c r="BCU97" s="4"/>
      <c r="BCV97" s="4"/>
      <c r="BCW97" s="4"/>
      <c r="BCX97" s="4"/>
      <c r="BCY97" s="4"/>
      <c r="BCZ97" s="4"/>
      <c r="BDA97" s="4"/>
      <c r="BDB97" s="4"/>
      <c r="BDC97" s="4"/>
      <c r="BDD97" s="4"/>
      <c r="BDE97" s="4"/>
      <c r="BDF97" s="4"/>
      <c r="BDG97" s="4"/>
      <c r="BDH97" s="4"/>
      <c r="BDI97" s="4"/>
      <c r="BDJ97" s="4"/>
      <c r="BDK97" s="4"/>
      <c r="BDL97" s="4"/>
      <c r="BDM97" s="4"/>
      <c r="BDN97" s="4"/>
      <c r="BDO97" s="4"/>
      <c r="BDP97" s="4"/>
      <c r="BDQ97" s="4"/>
      <c r="BDR97" s="4"/>
      <c r="BDS97" s="4"/>
      <c r="BDT97" s="4"/>
      <c r="BDU97" s="4"/>
      <c r="BDV97" s="4"/>
      <c r="BDW97" s="4"/>
      <c r="BDX97" s="4"/>
      <c r="BDY97" s="4"/>
      <c r="BDZ97" s="4"/>
      <c r="BEA97" s="4"/>
      <c r="BEB97" s="4"/>
      <c r="BEC97" s="4"/>
      <c r="BED97" s="4"/>
      <c r="BEE97" s="4"/>
      <c r="BEF97" s="4"/>
      <c r="BEG97" s="4"/>
      <c r="BEH97" s="4"/>
      <c r="BEI97" s="4"/>
      <c r="BEJ97" s="4"/>
      <c r="BEK97" s="4"/>
      <c r="BEL97" s="4"/>
      <c r="BEM97" s="4"/>
      <c r="BEN97" s="4"/>
      <c r="BEO97" s="4"/>
      <c r="BEP97" s="4"/>
      <c r="BEQ97" s="4"/>
      <c r="BER97" s="4"/>
      <c r="BES97" s="4"/>
      <c r="BET97" s="4"/>
      <c r="BEU97" s="4"/>
      <c r="BEV97" s="4"/>
      <c r="BEW97" s="4"/>
      <c r="BEX97" s="4"/>
      <c r="BEY97" s="4"/>
      <c r="BEZ97" s="4"/>
      <c r="BFA97" s="4"/>
      <c r="BFB97" s="4"/>
      <c r="BFC97" s="4"/>
      <c r="BFD97" s="4"/>
      <c r="BFE97" s="4"/>
      <c r="BFF97" s="4"/>
      <c r="BFG97" s="4"/>
      <c r="BFH97" s="4"/>
      <c r="BFI97" s="4"/>
      <c r="BFJ97" s="4"/>
      <c r="BFK97" s="4"/>
      <c r="BFL97" s="4"/>
      <c r="BFM97" s="4"/>
      <c r="BFN97" s="4"/>
      <c r="BFO97" s="4"/>
      <c r="BFP97" s="4"/>
      <c r="BFQ97" s="4"/>
      <c r="BFR97" s="4"/>
      <c r="BFS97" s="4"/>
      <c r="BFT97" s="4"/>
      <c r="BFU97" s="4"/>
      <c r="BFV97" s="4"/>
      <c r="BFW97" s="4"/>
      <c r="BFX97" s="4"/>
      <c r="BFY97" s="4"/>
      <c r="BFZ97" s="4"/>
      <c r="BGA97" s="4"/>
      <c r="BGB97" s="4"/>
      <c r="BGC97" s="4"/>
      <c r="BGD97" s="4"/>
      <c r="BGE97" s="4"/>
      <c r="BGF97" s="4"/>
      <c r="BGG97" s="4"/>
      <c r="BGH97" s="4"/>
      <c r="BGI97" s="4"/>
      <c r="BGJ97" s="4"/>
      <c r="BGK97" s="4"/>
      <c r="BGL97" s="4"/>
      <c r="BGM97" s="4"/>
      <c r="BGN97" s="4"/>
      <c r="BGO97" s="4"/>
      <c r="BGP97" s="4"/>
      <c r="BGQ97" s="4"/>
      <c r="BGR97" s="4"/>
      <c r="BGS97" s="4"/>
      <c r="BGT97" s="4"/>
      <c r="BGU97" s="4"/>
      <c r="BGV97" s="4"/>
      <c r="BGW97" s="4"/>
      <c r="BGX97" s="4"/>
      <c r="BGY97" s="4"/>
      <c r="BGZ97" s="4"/>
      <c r="BHA97" s="4"/>
      <c r="BHB97" s="4"/>
      <c r="BHC97" s="4"/>
      <c r="BHD97" s="4"/>
      <c r="BHE97" s="4"/>
      <c r="BHF97" s="4"/>
      <c r="BHG97" s="4"/>
      <c r="BHH97" s="4"/>
      <c r="BHI97" s="4"/>
      <c r="BHJ97" s="4"/>
      <c r="BHK97" s="4"/>
      <c r="BHL97" s="4"/>
      <c r="BHM97" s="4"/>
      <c r="BHN97" s="4"/>
      <c r="BHO97" s="4"/>
      <c r="BHP97" s="4"/>
      <c r="BHQ97" s="4"/>
      <c r="BHR97" s="4"/>
      <c r="BHS97" s="4"/>
      <c r="BHT97" s="4"/>
      <c r="BHU97" s="4"/>
      <c r="BHV97" s="4"/>
      <c r="BHW97" s="4"/>
      <c r="BHX97" s="4"/>
      <c r="BHY97" s="4"/>
      <c r="BHZ97" s="4"/>
      <c r="BIA97" s="4"/>
      <c r="BIB97" s="4"/>
      <c r="BIC97" s="4"/>
      <c r="BID97" s="4"/>
      <c r="BIE97" s="4"/>
      <c r="BIF97" s="4"/>
      <c r="BIG97" s="4"/>
      <c r="BIH97" s="4"/>
      <c r="BII97" s="4"/>
      <c r="BIJ97" s="4"/>
      <c r="BIK97" s="4"/>
      <c r="BIL97" s="4"/>
      <c r="BIM97" s="4"/>
      <c r="BIN97" s="4"/>
      <c r="BIO97" s="4"/>
      <c r="BIP97" s="4"/>
      <c r="BIQ97" s="4"/>
      <c r="BIR97" s="4"/>
      <c r="BIS97" s="4"/>
      <c r="BIT97" s="4"/>
      <c r="BIU97" s="4"/>
      <c r="BIV97" s="4"/>
      <c r="BIW97" s="4"/>
      <c r="BIX97" s="4"/>
      <c r="BIY97" s="4"/>
      <c r="BIZ97" s="4"/>
      <c r="BJA97" s="4"/>
      <c r="BJB97" s="4"/>
      <c r="BJC97" s="4"/>
      <c r="BJD97" s="4"/>
      <c r="BJE97" s="4"/>
      <c r="BJF97" s="4"/>
      <c r="BJG97" s="4"/>
      <c r="BJH97" s="4"/>
      <c r="BJI97" s="4"/>
      <c r="BJJ97" s="4"/>
      <c r="BJK97" s="4"/>
      <c r="BJL97" s="4"/>
      <c r="BJM97" s="4"/>
      <c r="BJN97" s="4"/>
      <c r="BJO97" s="4"/>
      <c r="BJP97" s="4"/>
      <c r="BJQ97" s="4"/>
      <c r="BJR97" s="4"/>
      <c r="BJS97" s="4"/>
      <c r="BJT97" s="4"/>
      <c r="BJU97" s="4"/>
      <c r="BJV97" s="4"/>
      <c r="BJW97" s="4"/>
      <c r="BJX97" s="4"/>
      <c r="BJY97" s="4"/>
      <c r="BJZ97" s="4"/>
      <c r="BKA97" s="4"/>
      <c r="BKB97" s="4"/>
      <c r="BKC97" s="4"/>
      <c r="BKD97" s="4"/>
      <c r="BKE97" s="4"/>
      <c r="BKF97" s="4"/>
      <c r="BKG97" s="4"/>
      <c r="BKH97" s="4"/>
      <c r="BKI97" s="4"/>
      <c r="BKJ97" s="4"/>
      <c r="BKK97" s="4"/>
      <c r="BKL97" s="4"/>
      <c r="BKM97" s="4"/>
      <c r="BKN97" s="4"/>
      <c r="BKO97" s="4"/>
      <c r="BKP97" s="4"/>
      <c r="BKQ97" s="4"/>
      <c r="BKR97" s="4"/>
      <c r="BKS97" s="4"/>
      <c r="BKT97" s="4"/>
      <c r="BKU97" s="4"/>
      <c r="BKV97" s="4"/>
      <c r="BKW97" s="4"/>
      <c r="BKX97" s="4"/>
      <c r="BKY97" s="4"/>
      <c r="BKZ97" s="4"/>
      <c r="BLA97" s="4"/>
      <c r="BLB97" s="4"/>
      <c r="BLC97" s="4"/>
      <c r="BLD97" s="4"/>
      <c r="BLE97" s="4"/>
      <c r="BLF97" s="4"/>
      <c r="BLG97" s="4"/>
      <c r="BLH97" s="4"/>
      <c r="BLI97" s="4"/>
      <c r="BLJ97" s="4"/>
      <c r="BLK97" s="4"/>
      <c r="BLL97" s="4"/>
      <c r="BLM97" s="4"/>
      <c r="BLN97" s="4"/>
      <c r="BLO97" s="4"/>
      <c r="BLP97" s="4"/>
      <c r="BLQ97" s="4"/>
      <c r="BLR97" s="4"/>
      <c r="BLS97" s="4"/>
      <c r="BLT97" s="4"/>
      <c r="BLU97" s="4"/>
      <c r="BLV97" s="4"/>
      <c r="BLW97" s="4"/>
      <c r="BLX97" s="4"/>
      <c r="BLY97" s="4"/>
      <c r="BLZ97" s="4"/>
      <c r="BMA97" s="4"/>
      <c r="BMB97" s="4"/>
      <c r="BMC97" s="4"/>
      <c r="BMD97" s="4"/>
      <c r="BME97" s="4"/>
      <c r="BMF97" s="4"/>
      <c r="BMG97" s="4"/>
      <c r="BMH97" s="4"/>
      <c r="BMI97" s="4"/>
      <c r="BMJ97" s="4"/>
      <c r="BMK97" s="4"/>
      <c r="BML97" s="4"/>
      <c r="BMM97" s="4"/>
      <c r="BMN97" s="4"/>
      <c r="BMO97" s="4"/>
      <c r="BMP97" s="4"/>
      <c r="BMQ97" s="4"/>
      <c r="BMR97" s="4"/>
      <c r="BMS97" s="4"/>
      <c r="BMT97" s="4"/>
      <c r="BMU97" s="4"/>
      <c r="BMV97" s="4"/>
      <c r="BMW97" s="4"/>
      <c r="BMX97" s="4"/>
      <c r="BMY97" s="4"/>
      <c r="BMZ97" s="4"/>
      <c r="BNA97" s="4"/>
      <c r="BNB97" s="4"/>
      <c r="BNC97" s="4"/>
      <c r="BND97" s="4"/>
      <c r="BNE97" s="4"/>
      <c r="BNF97" s="4"/>
      <c r="BNG97" s="4"/>
      <c r="BNH97" s="4"/>
      <c r="BNI97" s="4"/>
      <c r="BNJ97" s="4"/>
      <c r="BNK97" s="4"/>
      <c r="BNL97" s="4"/>
      <c r="BNM97" s="4"/>
      <c r="BNN97" s="4"/>
      <c r="BNO97" s="4"/>
      <c r="BNP97" s="4"/>
      <c r="BNQ97" s="4"/>
      <c r="BNR97" s="4"/>
      <c r="BNS97" s="4"/>
      <c r="BNT97" s="4"/>
      <c r="BNU97" s="4"/>
      <c r="BNV97" s="4"/>
      <c r="BNW97" s="4"/>
      <c r="BNX97" s="4"/>
      <c r="BNY97" s="4"/>
      <c r="BNZ97" s="4"/>
      <c r="BOA97" s="4"/>
      <c r="BOB97" s="4"/>
      <c r="BOC97" s="4"/>
      <c r="BOD97" s="4"/>
      <c r="BOE97" s="4"/>
      <c r="BOF97" s="4"/>
      <c r="BOG97" s="4"/>
      <c r="BOH97" s="4"/>
      <c r="BOI97" s="4"/>
      <c r="BOJ97" s="4"/>
      <c r="BOK97" s="4"/>
      <c r="BOL97" s="4"/>
      <c r="BOM97" s="4"/>
      <c r="BON97" s="4"/>
      <c r="BOO97" s="4"/>
      <c r="BOP97" s="4"/>
      <c r="BOQ97" s="4"/>
      <c r="BOR97" s="4"/>
      <c r="BOS97" s="4"/>
      <c r="BOT97" s="4"/>
      <c r="BOU97" s="4"/>
      <c r="BOV97" s="4"/>
      <c r="BOW97" s="4"/>
      <c r="BOX97" s="4"/>
      <c r="BOY97" s="4"/>
      <c r="BOZ97" s="4"/>
      <c r="BPA97" s="4"/>
      <c r="BPB97" s="4"/>
      <c r="BPC97" s="4"/>
      <c r="BPD97" s="4"/>
      <c r="BPE97" s="4"/>
      <c r="BPF97" s="4"/>
      <c r="BPG97" s="4"/>
      <c r="BPH97" s="4"/>
      <c r="BPI97" s="4"/>
      <c r="BPJ97" s="4"/>
      <c r="BPK97" s="4"/>
      <c r="BPL97" s="4"/>
      <c r="BPM97" s="4"/>
      <c r="BPN97" s="4"/>
      <c r="BPO97" s="4"/>
      <c r="BPP97" s="4"/>
      <c r="BPQ97" s="4"/>
      <c r="BPR97" s="4"/>
      <c r="BPS97" s="4"/>
      <c r="BPT97" s="4"/>
      <c r="BPU97" s="4"/>
      <c r="BPV97" s="4"/>
      <c r="BPW97" s="4"/>
      <c r="BPX97" s="4"/>
      <c r="BPY97" s="4"/>
      <c r="BPZ97" s="4"/>
      <c r="BQA97" s="4"/>
      <c r="BQB97" s="4"/>
      <c r="BQC97" s="4"/>
      <c r="BQD97" s="4"/>
      <c r="BQE97" s="4"/>
      <c r="BQF97" s="4"/>
      <c r="BQG97" s="4"/>
      <c r="BQH97" s="4"/>
      <c r="BQI97" s="4"/>
      <c r="BQJ97" s="4"/>
      <c r="BQK97" s="4"/>
      <c r="BQL97" s="4"/>
      <c r="BQM97" s="4"/>
      <c r="BQN97" s="4"/>
      <c r="BQO97" s="4"/>
      <c r="BQP97" s="4"/>
      <c r="BQQ97" s="4"/>
      <c r="BQR97" s="4"/>
      <c r="BQS97" s="4"/>
      <c r="BQT97" s="4"/>
      <c r="BQU97" s="4"/>
      <c r="BQV97" s="4"/>
      <c r="BQW97" s="4"/>
      <c r="BQX97" s="4"/>
      <c r="BQY97" s="4"/>
      <c r="BQZ97" s="4"/>
      <c r="BRA97" s="4"/>
      <c r="BRB97" s="4"/>
      <c r="BRC97" s="4"/>
      <c r="BRD97" s="4"/>
      <c r="BRE97" s="4"/>
      <c r="BRF97" s="4"/>
      <c r="BRG97" s="4"/>
      <c r="BRH97" s="4"/>
      <c r="BRI97" s="4"/>
      <c r="BRJ97" s="4"/>
      <c r="BRK97" s="4"/>
      <c r="BRL97" s="4"/>
      <c r="BRM97" s="4"/>
      <c r="BRN97" s="4"/>
      <c r="BRO97" s="4"/>
      <c r="BRP97" s="4"/>
      <c r="BRQ97" s="4"/>
      <c r="BRR97" s="4"/>
      <c r="BRS97" s="4"/>
      <c r="BRT97" s="4"/>
      <c r="BRU97" s="4"/>
      <c r="BRV97" s="4"/>
      <c r="BRW97" s="4"/>
      <c r="BRX97" s="4"/>
      <c r="BRY97" s="4"/>
      <c r="BRZ97" s="4"/>
      <c r="BSA97" s="4"/>
      <c r="BSB97" s="4"/>
      <c r="BSC97" s="4"/>
      <c r="BSD97" s="4"/>
      <c r="BSE97" s="4"/>
      <c r="BSF97" s="4"/>
      <c r="BSG97" s="4"/>
      <c r="BSH97" s="4"/>
      <c r="BSI97" s="4"/>
      <c r="BSJ97" s="4"/>
      <c r="BSK97" s="4"/>
      <c r="BSL97" s="4"/>
      <c r="BSM97" s="4"/>
      <c r="BSN97" s="4"/>
      <c r="BSO97" s="4"/>
      <c r="BSP97" s="4"/>
      <c r="BSQ97" s="4"/>
      <c r="BSR97" s="4"/>
      <c r="BSS97" s="4"/>
      <c r="BST97" s="4"/>
      <c r="BSU97" s="4"/>
      <c r="BSV97" s="4"/>
      <c r="BSW97" s="4"/>
      <c r="BSX97" s="4"/>
      <c r="BSY97" s="4"/>
      <c r="BSZ97" s="4"/>
      <c r="BTA97" s="4"/>
      <c r="BTB97" s="4"/>
      <c r="BTC97" s="4"/>
      <c r="BTD97" s="4"/>
      <c r="BTE97" s="4"/>
      <c r="BTF97" s="4"/>
      <c r="BTG97" s="4"/>
      <c r="BTH97" s="4"/>
      <c r="BTI97" s="4"/>
      <c r="BTJ97" s="4"/>
      <c r="BTK97" s="4"/>
      <c r="BTL97" s="4"/>
      <c r="BTM97" s="4"/>
      <c r="BTN97" s="4"/>
      <c r="BTO97" s="4"/>
      <c r="BTP97" s="4"/>
      <c r="BTQ97" s="4"/>
      <c r="BTR97" s="4"/>
      <c r="BTS97" s="4"/>
      <c r="BTT97" s="4"/>
      <c r="BTU97" s="4"/>
      <c r="BTV97" s="4"/>
      <c r="BTW97" s="4"/>
      <c r="BTX97" s="4"/>
      <c r="BTY97" s="4"/>
      <c r="BTZ97" s="4"/>
      <c r="BUA97" s="4"/>
      <c r="BUB97" s="4"/>
      <c r="BUC97" s="4"/>
      <c r="BUD97" s="4"/>
      <c r="BUE97" s="4"/>
      <c r="BUF97" s="4"/>
      <c r="BUG97" s="4"/>
      <c r="BUH97" s="4"/>
      <c r="BUI97" s="4"/>
      <c r="BUJ97" s="4"/>
      <c r="BUK97" s="4"/>
      <c r="BUL97" s="4"/>
      <c r="BUM97" s="4"/>
      <c r="BUN97" s="4"/>
      <c r="BUO97" s="4"/>
      <c r="BUP97" s="4"/>
      <c r="BUQ97" s="4"/>
      <c r="BUR97" s="4"/>
      <c r="BUS97" s="4"/>
      <c r="BUT97" s="4"/>
      <c r="BUU97" s="4"/>
      <c r="BUV97" s="4"/>
      <c r="BUW97" s="4"/>
      <c r="BUX97" s="4"/>
      <c r="BUY97" s="4"/>
      <c r="BUZ97" s="4"/>
      <c r="BVA97" s="4"/>
      <c r="BVB97" s="4"/>
      <c r="BVC97" s="4"/>
      <c r="BVD97" s="4"/>
      <c r="BVE97" s="4"/>
      <c r="BVF97" s="4"/>
      <c r="BVG97" s="4"/>
      <c r="BVH97" s="4"/>
      <c r="BVI97" s="4"/>
      <c r="BVJ97" s="4"/>
      <c r="BVK97" s="4"/>
      <c r="BVL97" s="4"/>
      <c r="BVM97" s="4"/>
      <c r="BVN97" s="4"/>
      <c r="BVO97" s="4"/>
      <c r="BVP97" s="4"/>
      <c r="BVQ97" s="4"/>
      <c r="BVR97" s="4"/>
      <c r="BVS97" s="4"/>
      <c r="BVT97" s="4"/>
      <c r="BVU97" s="4"/>
      <c r="BVV97" s="4"/>
      <c r="BVW97" s="4"/>
      <c r="BVX97" s="4"/>
      <c r="BVY97" s="4"/>
      <c r="BVZ97" s="4"/>
      <c r="BWA97" s="4"/>
      <c r="BWB97" s="4"/>
      <c r="BWC97" s="4"/>
      <c r="BWD97" s="4"/>
      <c r="BWE97" s="4"/>
      <c r="BWF97" s="4"/>
      <c r="BWG97" s="4"/>
      <c r="BWH97" s="4"/>
      <c r="BWI97" s="4"/>
      <c r="BWJ97" s="4"/>
      <c r="BWK97" s="4"/>
      <c r="BWL97" s="4"/>
      <c r="BWM97" s="4"/>
      <c r="BWN97" s="4"/>
      <c r="BWO97" s="4"/>
      <c r="BWP97" s="4"/>
      <c r="BWQ97" s="4"/>
      <c r="BWR97" s="4"/>
      <c r="BWS97" s="4"/>
      <c r="BWT97" s="4"/>
      <c r="BWU97" s="4"/>
      <c r="BWV97" s="4"/>
      <c r="BWW97" s="4"/>
      <c r="BWX97" s="4"/>
      <c r="BWY97" s="4"/>
      <c r="BWZ97" s="4"/>
      <c r="BXA97" s="4"/>
      <c r="BXB97" s="4"/>
      <c r="BXC97" s="4"/>
      <c r="BXD97" s="4"/>
      <c r="BXE97" s="4"/>
      <c r="BXF97" s="4"/>
      <c r="BXG97" s="4"/>
      <c r="BXH97" s="4"/>
      <c r="BXI97" s="4"/>
      <c r="BXJ97" s="4"/>
      <c r="BXK97" s="4"/>
      <c r="BXL97" s="4"/>
      <c r="BXM97" s="4"/>
      <c r="BXN97" s="4"/>
      <c r="BXO97" s="4"/>
      <c r="BXP97" s="4"/>
      <c r="BXQ97" s="4"/>
      <c r="BXR97" s="4"/>
      <c r="BXS97" s="4"/>
      <c r="BXT97" s="4"/>
      <c r="BXU97" s="4"/>
      <c r="BXV97" s="4"/>
      <c r="BXW97" s="4"/>
      <c r="BXX97" s="4"/>
      <c r="BXY97" s="4"/>
      <c r="BXZ97" s="4"/>
      <c r="BYA97" s="4"/>
      <c r="BYB97" s="4"/>
      <c r="BYC97" s="4"/>
      <c r="BYD97" s="4"/>
      <c r="BYE97" s="4"/>
      <c r="BYF97" s="4"/>
      <c r="BYG97" s="4"/>
      <c r="BYH97" s="4"/>
      <c r="BYI97" s="4"/>
      <c r="BYJ97" s="4"/>
      <c r="BYK97" s="4"/>
      <c r="BYL97" s="4"/>
      <c r="BYM97" s="4"/>
      <c r="BYN97" s="4"/>
      <c r="BYO97" s="4"/>
      <c r="BYP97" s="4"/>
      <c r="BYQ97" s="4"/>
      <c r="BYR97" s="4"/>
      <c r="BYS97" s="4"/>
      <c r="BYT97" s="4"/>
      <c r="BYU97" s="4"/>
      <c r="BYV97" s="4"/>
      <c r="BYW97" s="4"/>
      <c r="BYX97" s="4"/>
      <c r="BYY97" s="4"/>
      <c r="BYZ97" s="4"/>
      <c r="BZA97" s="4"/>
      <c r="BZB97" s="4"/>
      <c r="BZC97" s="4"/>
      <c r="BZD97" s="4"/>
      <c r="BZE97" s="4"/>
      <c r="BZF97" s="4"/>
      <c r="BZG97" s="4"/>
      <c r="BZH97" s="4"/>
      <c r="BZI97" s="4"/>
      <c r="BZJ97" s="4"/>
      <c r="BZK97" s="4"/>
      <c r="BZL97" s="4"/>
      <c r="BZM97" s="4"/>
      <c r="BZN97" s="4"/>
      <c r="BZO97" s="4"/>
      <c r="BZP97" s="4"/>
      <c r="BZQ97" s="4"/>
      <c r="BZR97" s="4"/>
      <c r="BZS97" s="4"/>
      <c r="BZT97" s="4"/>
      <c r="BZU97" s="4"/>
      <c r="BZV97" s="4"/>
      <c r="BZW97" s="4"/>
      <c r="BZX97" s="4"/>
      <c r="BZY97" s="4"/>
      <c r="BZZ97" s="4"/>
      <c r="CAA97" s="4"/>
      <c r="CAB97" s="4"/>
      <c r="CAC97" s="4"/>
      <c r="CAD97" s="4"/>
      <c r="CAE97" s="4"/>
      <c r="CAF97" s="4"/>
      <c r="CAG97" s="4"/>
      <c r="CAH97" s="4"/>
      <c r="CAI97" s="4"/>
      <c r="CAJ97" s="4"/>
      <c r="CAK97" s="4"/>
      <c r="CAL97" s="4"/>
      <c r="CAM97" s="4"/>
      <c r="CAN97" s="4"/>
      <c r="CAO97" s="4"/>
      <c r="CAP97" s="4"/>
      <c r="CAQ97" s="4"/>
      <c r="CAR97" s="4"/>
      <c r="CAS97" s="4"/>
      <c r="CAT97" s="4"/>
      <c r="CAU97" s="4"/>
      <c r="CAV97" s="4"/>
      <c r="CAW97" s="4"/>
      <c r="CAX97" s="4"/>
      <c r="CAY97" s="4"/>
      <c r="CAZ97" s="4"/>
      <c r="CBA97" s="4"/>
      <c r="CBB97" s="4"/>
      <c r="CBC97" s="4"/>
      <c r="CBD97" s="4"/>
      <c r="CBE97" s="4"/>
      <c r="CBF97" s="4"/>
      <c r="CBG97" s="4"/>
      <c r="CBH97" s="4"/>
      <c r="CBI97" s="4"/>
      <c r="CBJ97" s="4"/>
      <c r="CBK97" s="4"/>
      <c r="CBL97" s="4"/>
      <c r="CBM97" s="4"/>
      <c r="CBN97" s="4"/>
      <c r="CBO97" s="4"/>
      <c r="CBP97" s="4"/>
      <c r="CBQ97" s="4"/>
      <c r="CBR97" s="4"/>
      <c r="CBS97" s="4"/>
      <c r="CBT97" s="4"/>
      <c r="CBU97" s="4"/>
      <c r="CBV97" s="4"/>
      <c r="CBW97" s="4"/>
      <c r="CBX97" s="4"/>
      <c r="CBY97" s="4"/>
      <c r="CBZ97" s="4"/>
      <c r="CCA97" s="4"/>
      <c r="CCB97" s="4"/>
      <c r="CCC97" s="4"/>
      <c r="CCD97" s="4"/>
      <c r="CCE97" s="4"/>
      <c r="CCF97" s="4"/>
      <c r="CCG97" s="4"/>
      <c r="CCH97" s="4"/>
      <c r="CCI97" s="4"/>
      <c r="CCJ97" s="4"/>
      <c r="CCK97" s="4"/>
      <c r="CCL97" s="4"/>
      <c r="CCM97" s="4"/>
      <c r="CCN97" s="4"/>
      <c r="CCO97" s="4"/>
      <c r="CCP97" s="4"/>
      <c r="CCQ97" s="4"/>
      <c r="CCR97" s="4"/>
      <c r="CCS97" s="4"/>
      <c r="CCT97" s="4"/>
      <c r="CCU97" s="4"/>
      <c r="CCV97" s="4"/>
      <c r="CCW97" s="4"/>
      <c r="CCX97" s="4"/>
      <c r="CCY97" s="4"/>
      <c r="CCZ97" s="4"/>
      <c r="CDA97" s="4"/>
      <c r="CDB97" s="4"/>
      <c r="CDC97" s="4"/>
      <c r="CDD97" s="4"/>
      <c r="CDE97" s="4"/>
      <c r="CDF97" s="4"/>
      <c r="CDG97" s="4"/>
      <c r="CDH97" s="4"/>
      <c r="CDI97" s="4"/>
      <c r="CDJ97" s="4"/>
      <c r="CDK97" s="4"/>
      <c r="CDL97" s="4"/>
      <c r="CDM97" s="4"/>
      <c r="CDN97" s="4"/>
      <c r="CDO97" s="4"/>
      <c r="CDP97" s="4"/>
      <c r="CDQ97" s="4"/>
      <c r="CDR97" s="4"/>
      <c r="CDS97" s="4"/>
      <c r="CDT97" s="4"/>
      <c r="CDU97" s="4"/>
      <c r="CDV97" s="4"/>
      <c r="CDW97" s="4"/>
      <c r="CDX97" s="4"/>
      <c r="CDY97" s="4"/>
      <c r="CDZ97" s="4"/>
      <c r="CEA97" s="4"/>
      <c r="CEB97" s="4"/>
      <c r="CEC97" s="4"/>
      <c r="CED97" s="4"/>
      <c r="CEE97" s="4"/>
      <c r="CEF97" s="4"/>
      <c r="CEG97" s="4"/>
      <c r="CEH97" s="4"/>
      <c r="CEI97" s="4"/>
      <c r="CEJ97" s="4"/>
      <c r="CEK97" s="4"/>
      <c r="CEL97" s="4"/>
      <c r="CEM97" s="4"/>
      <c r="CEN97" s="4"/>
      <c r="CEO97" s="4"/>
      <c r="CEP97" s="4"/>
      <c r="CEQ97" s="4"/>
      <c r="CER97" s="4"/>
      <c r="CES97" s="4"/>
      <c r="CET97" s="4"/>
      <c r="CEU97" s="4"/>
      <c r="CEV97" s="4"/>
      <c r="CEW97" s="4"/>
      <c r="CEX97" s="4"/>
      <c r="CEY97" s="4"/>
      <c r="CEZ97" s="4"/>
      <c r="CFA97" s="4"/>
      <c r="CFB97" s="4"/>
      <c r="CFC97" s="4"/>
      <c r="CFD97" s="4"/>
      <c r="CFE97" s="4"/>
      <c r="CFF97" s="4"/>
      <c r="CFG97" s="4"/>
      <c r="CFH97" s="4"/>
      <c r="CFI97" s="4"/>
      <c r="CFJ97" s="4"/>
      <c r="CFK97" s="4"/>
      <c r="CFL97" s="4"/>
      <c r="CFM97" s="4"/>
      <c r="CFN97" s="4"/>
      <c r="CFO97" s="4"/>
      <c r="CFP97" s="4"/>
      <c r="CFQ97" s="4"/>
      <c r="CFR97" s="4"/>
      <c r="CFS97" s="4"/>
      <c r="CFT97" s="4"/>
      <c r="CFU97" s="4"/>
      <c r="CFV97" s="4"/>
      <c r="CFW97" s="4"/>
      <c r="CFX97" s="4"/>
      <c r="CFY97" s="4"/>
      <c r="CFZ97" s="4"/>
      <c r="CGA97" s="4"/>
      <c r="CGB97" s="4"/>
      <c r="CGC97" s="4"/>
      <c r="CGD97" s="4"/>
      <c r="CGE97" s="4"/>
      <c r="CGF97" s="4"/>
      <c r="CGG97" s="4"/>
      <c r="CGH97" s="4"/>
      <c r="CGI97" s="4"/>
      <c r="CGJ97" s="4"/>
      <c r="CGK97" s="4"/>
      <c r="CGL97" s="4"/>
      <c r="CGM97" s="4"/>
      <c r="CGN97" s="4"/>
      <c r="CGO97" s="4"/>
      <c r="CGP97" s="4"/>
      <c r="CGQ97" s="4"/>
      <c r="CGR97" s="4"/>
      <c r="CGS97" s="4"/>
      <c r="CGT97" s="4"/>
      <c r="CGU97" s="4"/>
      <c r="CGV97" s="4"/>
      <c r="CGW97" s="4"/>
      <c r="CGX97" s="4"/>
      <c r="CGY97" s="4"/>
      <c r="CGZ97" s="4"/>
      <c r="CHA97" s="4"/>
      <c r="CHB97" s="4"/>
      <c r="CHC97" s="4"/>
      <c r="CHD97" s="4"/>
      <c r="CHE97" s="4"/>
      <c r="CHF97" s="4"/>
      <c r="CHG97" s="4"/>
      <c r="CHH97" s="4"/>
      <c r="CHI97" s="4"/>
      <c r="CHJ97" s="4"/>
      <c r="CHK97" s="4"/>
      <c r="CHL97" s="4"/>
      <c r="CHM97" s="4"/>
      <c r="CHN97" s="4"/>
      <c r="CHO97" s="4"/>
      <c r="CHP97" s="4"/>
      <c r="CHQ97" s="4"/>
      <c r="CHR97" s="4"/>
      <c r="CHS97" s="4"/>
      <c r="CHT97" s="4"/>
      <c r="CHU97" s="4"/>
      <c r="CHV97" s="4"/>
      <c r="CHW97" s="4"/>
      <c r="CHX97" s="4"/>
      <c r="CHY97" s="4"/>
      <c r="CHZ97" s="4"/>
      <c r="CIA97" s="4"/>
      <c r="CIB97" s="4"/>
      <c r="CIC97" s="4"/>
      <c r="CID97" s="4"/>
      <c r="CIE97" s="4"/>
      <c r="CIF97" s="4"/>
      <c r="CIG97" s="4"/>
      <c r="CIH97" s="4"/>
      <c r="CII97" s="4"/>
      <c r="CIJ97" s="4"/>
      <c r="CIK97" s="4"/>
      <c r="CIL97" s="4"/>
      <c r="CIM97" s="4"/>
      <c r="CIN97" s="4"/>
      <c r="CIO97" s="4"/>
      <c r="CIP97" s="4"/>
      <c r="CIQ97" s="4"/>
      <c r="CIR97" s="4"/>
      <c r="CIS97" s="4"/>
      <c r="CIT97" s="4"/>
      <c r="CIU97" s="4"/>
      <c r="CIV97" s="4"/>
      <c r="CIW97" s="4"/>
      <c r="CIX97" s="4"/>
      <c r="CIY97" s="4"/>
      <c r="CIZ97" s="4"/>
      <c r="CJA97" s="4"/>
      <c r="CJB97" s="4"/>
      <c r="CJC97" s="4"/>
      <c r="CJD97" s="4"/>
      <c r="CJE97" s="4"/>
      <c r="CJF97" s="4"/>
      <c r="CJG97" s="4"/>
      <c r="CJH97" s="4"/>
      <c r="CJI97" s="4"/>
      <c r="CJJ97" s="4"/>
      <c r="CJK97" s="4"/>
      <c r="CJL97" s="4"/>
      <c r="CJM97" s="4"/>
      <c r="CJN97" s="4"/>
      <c r="CJO97" s="4"/>
      <c r="CJP97" s="4"/>
      <c r="CJQ97" s="4"/>
      <c r="CJR97" s="4"/>
      <c r="CJS97" s="4"/>
      <c r="CJT97" s="4"/>
      <c r="CJU97" s="4"/>
      <c r="CJV97" s="4"/>
      <c r="CJW97" s="4"/>
      <c r="CJX97" s="4"/>
      <c r="CJY97" s="4"/>
      <c r="CJZ97" s="4"/>
      <c r="CKA97" s="4"/>
      <c r="CKB97" s="4"/>
      <c r="CKC97" s="4"/>
      <c r="CKD97" s="4"/>
      <c r="CKE97" s="4"/>
      <c r="CKF97" s="4"/>
      <c r="CKG97" s="4"/>
      <c r="CKH97" s="4"/>
      <c r="CKI97" s="4"/>
      <c r="CKJ97" s="4"/>
      <c r="CKK97" s="4"/>
      <c r="CKL97" s="4"/>
      <c r="CKM97" s="4"/>
      <c r="CKN97" s="4"/>
      <c r="CKO97" s="4"/>
      <c r="CKP97" s="4"/>
      <c r="CKQ97" s="4"/>
      <c r="CKR97" s="4"/>
      <c r="CKS97" s="4"/>
      <c r="CKT97" s="4"/>
      <c r="CKU97" s="4"/>
      <c r="CKV97" s="4"/>
      <c r="CKW97" s="4"/>
      <c r="CKX97" s="4"/>
      <c r="CKY97" s="4"/>
      <c r="CKZ97" s="4"/>
      <c r="CLA97" s="4"/>
      <c r="CLB97" s="4"/>
      <c r="CLC97" s="4"/>
      <c r="CLD97" s="4"/>
      <c r="CLE97" s="4"/>
      <c r="CLF97" s="4"/>
      <c r="CLG97" s="4"/>
      <c r="CLH97" s="4"/>
      <c r="CLI97" s="4"/>
      <c r="CLJ97" s="4"/>
      <c r="CLK97" s="4"/>
      <c r="CLL97" s="4"/>
      <c r="CLM97" s="4"/>
      <c r="CLN97" s="4"/>
      <c r="CLO97" s="4"/>
      <c r="CLP97" s="4"/>
      <c r="CLQ97" s="4"/>
      <c r="CLR97" s="4"/>
      <c r="CLS97" s="4"/>
      <c r="CLT97" s="4"/>
      <c r="CLU97" s="4"/>
      <c r="CLV97" s="4"/>
      <c r="CLW97" s="4"/>
      <c r="CLX97" s="4"/>
      <c r="CLY97" s="4"/>
      <c r="CLZ97" s="4"/>
      <c r="CMA97" s="4"/>
      <c r="CMB97" s="4"/>
      <c r="CMC97" s="4"/>
      <c r="CMD97" s="4"/>
      <c r="CME97" s="4"/>
      <c r="CMF97" s="4"/>
      <c r="CMG97" s="4"/>
      <c r="CMH97" s="4"/>
      <c r="CMI97" s="4"/>
      <c r="CMJ97" s="4"/>
      <c r="CMK97" s="4"/>
      <c r="CML97" s="4"/>
      <c r="CMM97" s="4"/>
      <c r="CMN97" s="4"/>
      <c r="CMO97" s="4"/>
      <c r="CMP97" s="4"/>
      <c r="CMQ97" s="4"/>
      <c r="CMR97" s="4"/>
      <c r="CMS97" s="4"/>
      <c r="CMT97" s="4"/>
      <c r="CMU97" s="4"/>
      <c r="CMV97" s="4"/>
      <c r="CMW97" s="4"/>
      <c r="CMX97" s="4"/>
      <c r="CMY97" s="4"/>
      <c r="CMZ97" s="4"/>
      <c r="CNA97" s="4"/>
      <c r="CNB97" s="4"/>
      <c r="CNC97" s="4"/>
      <c r="CND97" s="4"/>
      <c r="CNE97" s="4"/>
      <c r="CNF97" s="4"/>
      <c r="CNG97" s="4"/>
      <c r="CNH97" s="4"/>
      <c r="CNI97" s="4"/>
      <c r="CNJ97" s="4"/>
      <c r="CNK97" s="4"/>
      <c r="CNL97" s="4"/>
      <c r="CNM97" s="4"/>
      <c r="CNN97" s="4"/>
      <c r="CNO97" s="4"/>
      <c r="CNP97" s="4"/>
      <c r="CNQ97" s="4"/>
      <c r="CNR97" s="4"/>
      <c r="CNS97" s="4"/>
      <c r="CNT97" s="4"/>
      <c r="CNU97" s="4"/>
      <c r="CNV97" s="4"/>
      <c r="CNW97" s="4"/>
      <c r="CNX97" s="4"/>
      <c r="CNY97" s="4"/>
      <c r="CNZ97" s="4"/>
      <c r="COA97" s="4"/>
      <c r="COB97" s="4"/>
      <c r="COC97" s="4"/>
      <c r="COD97" s="4"/>
      <c r="COE97" s="4"/>
      <c r="COF97" s="4"/>
      <c r="COG97" s="4"/>
      <c r="COH97" s="4"/>
      <c r="COI97" s="4"/>
      <c r="COJ97" s="4"/>
      <c r="COK97" s="4"/>
      <c r="COL97" s="4"/>
      <c r="COM97" s="4"/>
      <c r="CON97" s="4"/>
      <c r="COO97" s="4"/>
      <c r="COP97" s="4"/>
      <c r="COQ97" s="4"/>
      <c r="COR97" s="4"/>
      <c r="COS97" s="4"/>
      <c r="COT97" s="4"/>
      <c r="COU97" s="4"/>
      <c r="COV97" s="4"/>
      <c r="COW97" s="4"/>
      <c r="COX97" s="4"/>
      <c r="COY97" s="4"/>
      <c r="COZ97" s="4"/>
      <c r="CPA97" s="4"/>
      <c r="CPB97" s="4"/>
      <c r="CPC97" s="4"/>
      <c r="CPD97" s="4"/>
      <c r="CPE97" s="4"/>
      <c r="CPF97" s="4"/>
      <c r="CPG97" s="4"/>
      <c r="CPH97" s="4"/>
      <c r="CPI97" s="4"/>
      <c r="CPJ97" s="4"/>
      <c r="CPK97" s="4"/>
      <c r="CPL97" s="4"/>
      <c r="CPM97" s="4"/>
      <c r="CPN97" s="4"/>
      <c r="CPO97" s="4"/>
      <c r="CPP97" s="4"/>
      <c r="CPQ97" s="4"/>
      <c r="CPR97" s="4"/>
      <c r="CPS97" s="4"/>
      <c r="CPT97" s="4"/>
      <c r="CPU97" s="4"/>
      <c r="CPV97" s="4"/>
      <c r="CPW97" s="4"/>
      <c r="CPX97" s="4"/>
      <c r="CPY97" s="4"/>
      <c r="CPZ97" s="4"/>
      <c r="CQA97" s="4"/>
      <c r="CQB97" s="4"/>
      <c r="CQC97" s="4"/>
      <c r="CQD97" s="4"/>
      <c r="CQE97" s="4"/>
      <c r="CQF97" s="4"/>
      <c r="CQG97" s="4"/>
      <c r="CQH97" s="4"/>
      <c r="CQI97" s="4"/>
      <c r="CQJ97" s="4"/>
      <c r="CQK97" s="4"/>
      <c r="CQL97" s="4"/>
      <c r="CQM97" s="4"/>
      <c r="CQN97" s="4"/>
      <c r="CQO97" s="4"/>
      <c r="CQP97" s="4"/>
      <c r="CQQ97" s="4"/>
      <c r="CQR97" s="4"/>
      <c r="CQS97" s="4"/>
      <c r="CQT97" s="4"/>
      <c r="CQU97" s="4"/>
      <c r="CQV97" s="4"/>
      <c r="CQW97" s="4"/>
      <c r="CQX97" s="4"/>
      <c r="CQY97" s="4"/>
      <c r="CQZ97" s="4"/>
      <c r="CRA97" s="4"/>
      <c r="CRB97" s="4"/>
      <c r="CRC97" s="4"/>
      <c r="CRD97" s="4"/>
      <c r="CRE97" s="4"/>
      <c r="CRF97" s="4"/>
      <c r="CRG97" s="4"/>
      <c r="CRH97" s="4"/>
      <c r="CRI97" s="4"/>
      <c r="CRJ97" s="4"/>
      <c r="CRK97" s="4"/>
      <c r="CRL97" s="4"/>
      <c r="CRM97" s="4"/>
      <c r="CRN97" s="4"/>
      <c r="CRO97" s="4"/>
      <c r="CRP97" s="4"/>
      <c r="CRQ97" s="4"/>
      <c r="CRR97" s="4"/>
      <c r="CRS97" s="4"/>
      <c r="CRT97" s="4"/>
      <c r="CRU97" s="4"/>
      <c r="CRV97" s="4"/>
      <c r="CRW97" s="4"/>
      <c r="CRX97" s="4"/>
      <c r="CRY97" s="4"/>
      <c r="CRZ97" s="4"/>
      <c r="CSA97" s="4"/>
      <c r="CSB97" s="4"/>
      <c r="CSC97" s="4"/>
      <c r="CSD97" s="4"/>
      <c r="CSE97" s="4"/>
      <c r="CSF97" s="4"/>
      <c r="CSG97" s="4"/>
      <c r="CSH97" s="4"/>
      <c r="CSI97" s="4"/>
      <c r="CSJ97" s="4"/>
      <c r="CSK97" s="4"/>
      <c r="CSL97" s="4"/>
      <c r="CSM97" s="4"/>
      <c r="CSN97" s="4"/>
      <c r="CSO97" s="4"/>
      <c r="CSP97" s="4"/>
      <c r="CSQ97" s="4"/>
      <c r="CSR97" s="4"/>
      <c r="CSS97" s="4"/>
      <c r="CST97" s="4"/>
      <c r="CSU97" s="4"/>
      <c r="CSV97" s="4"/>
      <c r="CSW97" s="4"/>
      <c r="CSX97" s="4"/>
      <c r="CSY97" s="4"/>
      <c r="CSZ97" s="4"/>
      <c r="CTA97" s="4"/>
      <c r="CTB97" s="4"/>
      <c r="CTC97" s="4"/>
      <c r="CTD97" s="4"/>
      <c r="CTE97" s="4"/>
      <c r="CTF97" s="4"/>
      <c r="CTG97" s="4"/>
      <c r="CTH97" s="4"/>
      <c r="CTI97" s="4"/>
      <c r="CTJ97" s="4"/>
      <c r="CTK97" s="4"/>
      <c r="CTL97" s="4"/>
      <c r="CTM97" s="4"/>
      <c r="CTN97" s="4"/>
      <c r="CTO97" s="4"/>
      <c r="CTP97" s="4"/>
      <c r="CTQ97" s="4"/>
      <c r="CTR97" s="4"/>
      <c r="CTS97" s="4"/>
      <c r="CTT97" s="4"/>
      <c r="CTU97" s="4"/>
      <c r="CTV97" s="4"/>
      <c r="CTW97" s="4"/>
      <c r="CTX97" s="4"/>
      <c r="CTY97" s="4"/>
      <c r="CTZ97" s="4"/>
      <c r="CUA97" s="4"/>
      <c r="CUB97" s="4"/>
      <c r="CUC97" s="4"/>
      <c r="CUD97" s="4"/>
      <c r="CUE97" s="4"/>
      <c r="CUF97" s="4"/>
      <c r="CUG97" s="4"/>
      <c r="CUH97" s="4"/>
      <c r="CUI97" s="4"/>
      <c r="CUJ97" s="4"/>
      <c r="CUK97" s="4"/>
      <c r="CUL97" s="4"/>
      <c r="CUM97" s="4"/>
      <c r="CUN97" s="4"/>
      <c r="CUO97" s="4"/>
      <c r="CUP97" s="4"/>
      <c r="CUQ97" s="4"/>
      <c r="CUR97" s="4"/>
      <c r="CUS97" s="4"/>
      <c r="CUT97" s="4"/>
      <c r="CUU97" s="4"/>
      <c r="CUV97" s="4"/>
      <c r="CUW97" s="4"/>
      <c r="CUX97" s="4"/>
      <c r="CUY97" s="4"/>
      <c r="CUZ97" s="4"/>
      <c r="CVA97" s="4"/>
      <c r="CVB97" s="4"/>
      <c r="CVC97" s="4"/>
      <c r="CVD97" s="4"/>
      <c r="CVE97" s="4"/>
      <c r="CVF97" s="4"/>
      <c r="CVG97" s="4"/>
      <c r="CVH97" s="4"/>
      <c r="CVI97" s="4"/>
      <c r="CVJ97" s="4"/>
      <c r="CVK97" s="4"/>
      <c r="CVL97" s="4"/>
      <c r="CVM97" s="4"/>
      <c r="CVN97" s="4"/>
      <c r="CVO97" s="4"/>
      <c r="CVP97" s="4"/>
      <c r="CVQ97" s="4"/>
      <c r="CVR97" s="4"/>
      <c r="CVS97" s="4"/>
      <c r="CVT97" s="4"/>
      <c r="CVU97" s="4"/>
      <c r="CVV97" s="4"/>
      <c r="CVW97" s="4"/>
      <c r="CVX97" s="4"/>
      <c r="CVY97" s="4"/>
      <c r="CVZ97" s="4"/>
      <c r="CWA97" s="4"/>
      <c r="CWB97" s="4"/>
      <c r="CWC97" s="4"/>
      <c r="CWD97" s="4"/>
      <c r="CWE97" s="4"/>
      <c r="CWF97" s="4"/>
      <c r="CWG97" s="4"/>
      <c r="CWH97" s="4"/>
      <c r="CWI97" s="4"/>
      <c r="CWJ97" s="4"/>
      <c r="CWK97" s="4"/>
      <c r="CWL97" s="4"/>
      <c r="CWM97" s="4"/>
      <c r="CWN97" s="4"/>
      <c r="CWO97" s="4"/>
      <c r="CWP97" s="4"/>
      <c r="CWQ97" s="4"/>
      <c r="CWR97" s="4"/>
      <c r="CWS97" s="4"/>
      <c r="CWT97" s="4"/>
      <c r="CWU97" s="4"/>
      <c r="CWV97" s="4"/>
      <c r="CWW97" s="4"/>
      <c r="CWX97" s="4"/>
      <c r="CWY97" s="4"/>
      <c r="CWZ97" s="4"/>
      <c r="CXA97" s="4"/>
      <c r="CXB97" s="4"/>
      <c r="CXC97" s="4"/>
      <c r="CXD97" s="4"/>
      <c r="CXE97" s="4"/>
      <c r="CXF97" s="4"/>
      <c r="CXG97" s="4"/>
      <c r="CXH97" s="4"/>
      <c r="CXI97" s="4"/>
      <c r="CXJ97" s="4"/>
      <c r="CXK97" s="4"/>
      <c r="CXL97" s="4"/>
      <c r="CXM97" s="4"/>
      <c r="CXN97" s="4"/>
      <c r="CXO97" s="4"/>
      <c r="CXP97" s="4"/>
      <c r="CXQ97" s="4"/>
      <c r="CXR97" s="4"/>
      <c r="CXS97" s="4"/>
      <c r="CXT97" s="4"/>
      <c r="CXU97" s="4"/>
      <c r="CXV97" s="4"/>
      <c r="CXW97" s="4"/>
      <c r="CXX97" s="4"/>
      <c r="CXY97" s="4"/>
      <c r="CXZ97" s="4"/>
      <c r="CYA97" s="4"/>
      <c r="CYB97" s="4"/>
      <c r="CYC97" s="4"/>
      <c r="CYD97" s="4"/>
      <c r="CYE97" s="4"/>
      <c r="CYF97" s="4"/>
      <c r="CYG97" s="4"/>
      <c r="CYH97" s="4"/>
      <c r="CYI97" s="4"/>
      <c r="CYJ97" s="4"/>
      <c r="CYK97" s="4"/>
      <c r="CYL97" s="4"/>
      <c r="CYM97" s="4"/>
      <c r="CYN97" s="4"/>
      <c r="CYO97" s="4"/>
      <c r="CYP97" s="4"/>
      <c r="CYQ97" s="4"/>
      <c r="CYR97" s="4"/>
      <c r="CYS97" s="4"/>
      <c r="CYT97" s="4"/>
      <c r="CYU97" s="4"/>
      <c r="CYV97" s="4"/>
      <c r="CYW97" s="4"/>
      <c r="CYX97" s="4"/>
      <c r="CYY97" s="4"/>
      <c r="CYZ97" s="4"/>
      <c r="CZA97" s="4"/>
      <c r="CZB97" s="4"/>
      <c r="CZC97" s="4"/>
      <c r="CZD97" s="4"/>
      <c r="CZE97" s="4"/>
      <c r="CZF97" s="4"/>
      <c r="CZG97" s="4"/>
      <c r="CZH97" s="4"/>
      <c r="CZI97" s="4"/>
      <c r="CZJ97" s="4"/>
      <c r="CZK97" s="4"/>
      <c r="CZL97" s="4"/>
      <c r="CZM97" s="4"/>
      <c r="CZN97" s="4"/>
      <c r="CZO97" s="4"/>
      <c r="CZP97" s="4"/>
      <c r="CZQ97" s="4"/>
      <c r="CZR97" s="4"/>
      <c r="CZS97" s="4"/>
      <c r="CZT97" s="4"/>
      <c r="CZU97" s="4"/>
      <c r="CZV97" s="4"/>
      <c r="CZW97" s="4"/>
      <c r="CZX97" s="4"/>
      <c r="CZY97" s="4"/>
      <c r="CZZ97" s="4"/>
      <c r="DAA97" s="4"/>
      <c r="DAB97" s="4"/>
      <c r="DAC97" s="4"/>
      <c r="DAD97" s="4"/>
      <c r="DAE97" s="4"/>
      <c r="DAF97" s="4"/>
      <c r="DAG97" s="4"/>
      <c r="DAH97" s="4"/>
      <c r="DAI97" s="4"/>
      <c r="DAJ97" s="4"/>
      <c r="DAK97" s="4"/>
      <c r="DAL97" s="4"/>
      <c r="DAM97" s="4"/>
      <c r="DAN97" s="4"/>
      <c r="DAO97" s="4"/>
      <c r="DAP97" s="4"/>
      <c r="DAQ97" s="4"/>
      <c r="DAR97" s="4"/>
      <c r="DAS97" s="4"/>
      <c r="DAT97" s="4"/>
      <c r="DAU97" s="4"/>
      <c r="DAV97" s="4"/>
      <c r="DAW97" s="4"/>
      <c r="DAX97" s="4"/>
      <c r="DAY97" s="4"/>
      <c r="DAZ97" s="4"/>
      <c r="DBA97" s="4"/>
      <c r="DBB97" s="4"/>
      <c r="DBC97" s="4"/>
      <c r="DBD97" s="4"/>
      <c r="DBE97" s="4"/>
      <c r="DBF97" s="4"/>
      <c r="DBG97" s="4"/>
      <c r="DBH97" s="4"/>
      <c r="DBI97" s="4"/>
      <c r="DBJ97" s="4"/>
      <c r="DBK97" s="4"/>
      <c r="DBL97" s="4"/>
      <c r="DBM97" s="4"/>
      <c r="DBN97" s="4"/>
      <c r="DBO97" s="4"/>
      <c r="DBP97" s="4"/>
      <c r="DBQ97" s="4"/>
      <c r="DBR97" s="4"/>
      <c r="DBS97" s="4"/>
      <c r="DBT97" s="4"/>
      <c r="DBU97" s="4"/>
      <c r="DBV97" s="4"/>
      <c r="DBW97" s="4"/>
      <c r="DBX97" s="4"/>
      <c r="DBY97" s="4"/>
      <c r="DBZ97" s="4"/>
      <c r="DCA97" s="4"/>
      <c r="DCB97" s="4"/>
      <c r="DCC97" s="4"/>
      <c r="DCD97" s="4"/>
      <c r="DCE97" s="4"/>
      <c r="DCF97" s="4"/>
      <c r="DCG97" s="4"/>
      <c r="DCH97" s="4"/>
      <c r="DCI97" s="4"/>
      <c r="DCJ97" s="4"/>
      <c r="DCK97" s="4"/>
      <c r="DCL97" s="4"/>
      <c r="DCM97" s="4"/>
      <c r="DCN97" s="4"/>
      <c r="DCO97" s="4"/>
      <c r="DCP97" s="4"/>
      <c r="DCQ97" s="4"/>
      <c r="DCR97" s="4"/>
      <c r="DCS97" s="4"/>
      <c r="DCT97" s="4"/>
      <c r="DCU97" s="4"/>
      <c r="DCV97" s="4"/>
      <c r="DCW97" s="4"/>
      <c r="DCX97" s="4"/>
      <c r="DCY97" s="4"/>
      <c r="DCZ97" s="4"/>
      <c r="DDA97" s="4"/>
      <c r="DDB97" s="4"/>
      <c r="DDC97" s="4"/>
      <c r="DDD97" s="4"/>
      <c r="DDE97" s="4"/>
      <c r="DDF97" s="4"/>
      <c r="DDG97" s="4"/>
      <c r="DDH97" s="4"/>
      <c r="DDI97" s="4"/>
      <c r="DDJ97" s="4"/>
      <c r="DDK97" s="4"/>
      <c r="DDL97" s="4"/>
      <c r="DDM97" s="4"/>
      <c r="DDN97" s="4"/>
      <c r="DDO97" s="4"/>
      <c r="DDP97" s="4"/>
      <c r="DDQ97" s="4"/>
      <c r="DDR97" s="4"/>
      <c r="DDS97" s="4"/>
      <c r="DDT97" s="4"/>
      <c r="DDU97" s="4"/>
      <c r="DDV97" s="4"/>
      <c r="DDW97" s="4"/>
      <c r="DDX97" s="4"/>
      <c r="DDY97" s="4"/>
      <c r="DDZ97" s="4"/>
      <c r="DEA97" s="4"/>
      <c r="DEB97" s="4"/>
      <c r="DEC97" s="4"/>
      <c r="DED97" s="4"/>
      <c r="DEE97" s="4"/>
      <c r="DEF97" s="4"/>
      <c r="DEG97" s="4"/>
      <c r="DEH97" s="4"/>
      <c r="DEI97" s="4"/>
      <c r="DEJ97" s="4"/>
      <c r="DEK97" s="4"/>
      <c r="DEL97" s="4"/>
      <c r="DEM97" s="4"/>
      <c r="DEN97" s="4"/>
      <c r="DEO97" s="4"/>
      <c r="DEP97" s="4"/>
      <c r="DEQ97" s="4"/>
      <c r="DER97" s="4"/>
      <c r="DES97" s="4"/>
      <c r="DET97" s="4"/>
      <c r="DEU97" s="4"/>
      <c r="DEV97" s="4"/>
      <c r="DEW97" s="4"/>
      <c r="DEX97" s="4"/>
      <c r="DEY97" s="4"/>
      <c r="DEZ97" s="4"/>
      <c r="DFA97" s="4"/>
      <c r="DFB97" s="4"/>
      <c r="DFC97" s="4"/>
      <c r="DFD97" s="4"/>
      <c r="DFE97" s="4"/>
      <c r="DFF97" s="4"/>
      <c r="DFG97" s="4"/>
      <c r="DFH97" s="4"/>
      <c r="DFI97" s="4"/>
      <c r="DFJ97" s="4"/>
      <c r="DFK97" s="4"/>
      <c r="DFL97" s="4"/>
      <c r="DFM97" s="4"/>
      <c r="DFN97" s="4"/>
      <c r="DFO97" s="4"/>
      <c r="DFP97" s="4"/>
      <c r="DFQ97" s="4"/>
      <c r="DFR97" s="4"/>
      <c r="DFS97" s="4"/>
      <c r="DFT97" s="4"/>
      <c r="DFU97" s="4"/>
      <c r="DFV97" s="4"/>
      <c r="DFW97" s="4"/>
      <c r="DFX97" s="4"/>
      <c r="DFY97" s="4"/>
      <c r="DFZ97" s="4"/>
      <c r="DGA97" s="4"/>
      <c r="DGB97" s="4"/>
      <c r="DGC97" s="4"/>
      <c r="DGD97" s="4"/>
      <c r="DGE97" s="4"/>
      <c r="DGF97" s="4"/>
      <c r="DGG97" s="4"/>
      <c r="DGH97" s="4"/>
      <c r="DGI97" s="4"/>
      <c r="DGJ97" s="4"/>
      <c r="DGK97" s="4"/>
      <c r="DGL97" s="4"/>
      <c r="DGM97" s="4"/>
      <c r="DGN97" s="4"/>
      <c r="DGO97" s="4"/>
      <c r="DGP97" s="4"/>
      <c r="DGQ97" s="4"/>
      <c r="DGR97" s="4"/>
      <c r="DGS97" s="4"/>
      <c r="DGT97" s="4"/>
      <c r="DGU97" s="4"/>
      <c r="DGV97" s="4"/>
      <c r="DGW97" s="4"/>
      <c r="DGX97" s="4"/>
      <c r="DGY97" s="4"/>
      <c r="DGZ97" s="4"/>
      <c r="DHA97" s="4"/>
      <c r="DHB97" s="4"/>
      <c r="DHC97" s="4"/>
      <c r="DHD97" s="4"/>
      <c r="DHE97" s="4"/>
      <c r="DHF97" s="4"/>
      <c r="DHG97" s="4"/>
      <c r="DHH97" s="4"/>
      <c r="DHI97" s="4"/>
      <c r="DHJ97" s="4"/>
      <c r="DHK97" s="4"/>
      <c r="DHL97" s="4"/>
      <c r="DHM97" s="4"/>
      <c r="DHN97" s="4"/>
      <c r="DHO97" s="4"/>
      <c r="DHP97" s="4"/>
      <c r="DHQ97" s="4"/>
      <c r="DHR97" s="4"/>
      <c r="DHS97" s="4"/>
      <c r="DHT97" s="4"/>
      <c r="DHU97" s="4"/>
      <c r="DHV97" s="4"/>
      <c r="DHW97" s="4"/>
      <c r="DHX97" s="4"/>
      <c r="DHY97" s="4"/>
      <c r="DHZ97" s="4"/>
      <c r="DIA97" s="4"/>
      <c r="DIB97" s="4"/>
      <c r="DIC97" s="4"/>
      <c r="DID97" s="4"/>
      <c r="DIE97" s="4"/>
      <c r="DIF97" s="4"/>
      <c r="DIG97" s="4"/>
      <c r="DIH97" s="4"/>
      <c r="DII97" s="4"/>
      <c r="DIJ97" s="4"/>
      <c r="DIK97" s="4"/>
      <c r="DIL97" s="4"/>
      <c r="DIM97" s="4"/>
      <c r="DIN97" s="4"/>
      <c r="DIO97" s="4"/>
      <c r="DIP97" s="4"/>
      <c r="DIQ97" s="4"/>
      <c r="DIR97" s="4"/>
      <c r="DIS97" s="4"/>
      <c r="DIT97" s="4"/>
      <c r="DIU97" s="4"/>
      <c r="DIV97" s="4"/>
      <c r="DIW97" s="4"/>
      <c r="DIX97" s="4"/>
      <c r="DIY97" s="4"/>
      <c r="DIZ97" s="4"/>
      <c r="DJA97" s="4"/>
      <c r="DJB97" s="4"/>
      <c r="DJC97" s="4"/>
      <c r="DJD97" s="4"/>
      <c r="DJE97" s="4"/>
      <c r="DJF97" s="4"/>
      <c r="DJG97" s="4"/>
      <c r="DJH97" s="4"/>
      <c r="DJI97" s="4"/>
      <c r="DJJ97" s="4"/>
      <c r="DJK97" s="4"/>
      <c r="DJL97" s="4"/>
      <c r="DJM97" s="4"/>
      <c r="DJN97" s="4"/>
      <c r="DJO97" s="4"/>
      <c r="DJP97" s="4"/>
      <c r="DJQ97" s="4"/>
      <c r="DJR97" s="4"/>
      <c r="DJS97" s="4"/>
      <c r="DJT97" s="4"/>
      <c r="DJU97" s="4"/>
      <c r="DJV97" s="4"/>
      <c r="DJW97" s="4"/>
      <c r="DJX97" s="4"/>
      <c r="DJY97" s="4"/>
      <c r="DJZ97" s="4"/>
      <c r="DKA97" s="4"/>
      <c r="DKB97" s="4"/>
      <c r="DKC97" s="4"/>
      <c r="DKD97" s="4"/>
      <c r="DKE97" s="4"/>
      <c r="DKF97" s="4"/>
      <c r="DKG97" s="4"/>
      <c r="DKH97" s="4"/>
      <c r="DKI97" s="4"/>
      <c r="DKJ97" s="4"/>
      <c r="DKK97" s="4"/>
      <c r="DKL97" s="4"/>
      <c r="DKM97" s="4"/>
      <c r="DKN97" s="4"/>
      <c r="DKO97" s="4"/>
      <c r="DKP97" s="4"/>
      <c r="DKQ97" s="4"/>
      <c r="DKR97" s="4"/>
      <c r="DKS97" s="4"/>
      <c r="DKT97" s="4"/>
      <c r="DKU97" s="4"/>
      <c r="DKV97" s="4"/>
      <c r="DKW97" s="4"/>
      <c r="DKX97" s="4"/>
      <c r="DKY97" s="4"/>
      <c r="DKZ97" s="4"/>
      <c r="DLA97" s="4"/>
      <c r="DLB97" s="4"/>
      <c r="DLC97" s="4"/>
      <c r="DLD97" s="4"/>
      <c r="DLE97" s="4"/>
      <c r="DLF97" s="4"/>
      <c r="DLG97" s="4"/>
      <c r="DLH97" s="4"/>
      <c r="DLI97" s="4"/>
      <c r="DLJ97" s="4"/>
      <c r="DLK97" s="4"/>
      <c r="DLL97" s="4"/>
      <c r="DLM97" s="4"/>
      <c r="DLN97" s="4"/>
      <c r="DLO97" s="4"/>
      <c r="DLP97" s="4"/>
      <c r="DLQ97" s="4"/>
      <c r="DLR97" s="4"/>
      <c r="DLS97" s="4"/>
      <c r="DLT97" s="4"/>
      <c r="DLU97" s="4"/>
      <c r="DLV97" s="4"/>
      <c r="DLW97" s="4"/>
      <c r="DLX97" s="4"/>
      <c r="DLY97" s="4"/>
      <c r="DLZ97" s="4"/>
      <c r="DMA97" s="4"/>
      <c r="DMB97" s="4"/>
      <c r="DMC97" s="4"/>
      <c r="DMD97" s="4"/>
      <c r="DME97" s="4"/>
      <c r="DMF97" s="4"/>
      <c r="DMG97" s="4"/>
      <c r="DMH97" s="4"/>
      <c r="DMI97" s="4"/>
      <c r="DMJ97" s="4"/>
      <c r="DMK97" s="4"/>
      <c r="DML97" s="4"/>
      <c r="DMM97" s="4"/>
      <c r="DMN97" s="4"/>
      <c r="DMO97" s="4"/>
      <c r="DMP97" s="4"/>
      <c r="DMQ97" s="4"/>
      <c r="DMR97" s="4"/>
      <c r="DMS97" s="4"/>
      <c r="DMT97" s="4"/>
      <c r="DMU97" s="4"/>
      <c r="DMV97" s="4"/>
      <c r="DMW97" s="4"/>
      <c r="DMX97" s="4"/>
      <c r="DMY97" s="4"/>
      <c r="DMZ97" s="4"/>
      <c r="DNA97" s="4"/>
      <c r="DNB97" s="4"/>
      <c r="DNC97" s="4"/>
      <c r="DND97" s="4"/>
      <c r="DNE97" s="4"/>
      <c r="DNF97" s="4"/>
      <c r="DNG97" s="4"/>
      <c r="DNH97" s="4"/>
      <c r="DNI97" s="4"/>
      <c r="DNJ97" s="4"/>
      <c r="DNK97" s="4"/>
      <c r="DNL97" s="4"/>
      <c r="DNM97" s="4"/>
      <c r="DNN97" s="4"/>
      <c r="DNO97" s="4"/>
      <c r="DNP97" s="4"/>
      <c r="DNQ97" s="4"/>
      <c r="DNR97" s="4"/>
      <c r="DNS97" s="4"/>
      <c r="DNT97" s="4"/>
      <c r="DNU97" s="4"/>
      <c r="DNV97" s="4"/>
      <c r="DNW97" s="4"/>
      <c r="DNX97" s="4"/>
      <c r="DNY97" s="4"/>
      <c r="DNZ97" s="4"/>
      <c r="DOA97" s="4"/>
      <c r="DOB97" s="4"/>
      <c r="DOC97" s="4"/>
      <c r="DOD97" s="4"/>
      <c r="DOE97" s="4"/>
      <c r="DOF97" s="4"/>
      <c r="DOG97" s="4"/>
      <c r="DOH97" s="4"/>
      <c r="DOI97" s="4"/>
      <c r="DOJ97" s="4"/>
      <c r="DOK97" s="4"/>
      <c r="DOL97" s="4"/>
      <c r="DOM97" s="4"/>
      <c r="DON97" s="4"/>
      <c r="DOO97" s="4"/>
      <c r="DOP97" s="4"/>
      <c r="DOQ97" s="4"/>
      <c r="DOR97" s="4"/>
      <c r="DOS97" s="4"/>
      <c r="DOT97" s="4"/>
      <c r="DOU97" s="4"/>
      <c r="DOV97" s="4"/>
      <c r="DOW97" s="4"/>
      <c r="DOX97" s="4"/>
      <c r="DOY97" s="4"/>
      <c r="DOZ97" s="4"/>
      <c r="DPA97" s="4"/>
      <c r="DPB97" s="4"/>
      <c r="DPC97" s="4"/>
      <c r="DPD97" s="4"/>
      <c r="DPE97" s="4"/>
      <c r="DPF97" s="4"/>
      <c r="DPG97" s="4"/>
      <c r="DPH97" s="4"/>
      <c r="DPI97" s="4"/>
      <c r="DPJ97" s="4"/>
      <c r="DPK97" s="4"/>
      <c r="DPL97" s="4"/>
      <c r="DPM97" s="4"/>
      <c r="DPN97" s="4"/>
      <c r="DPO97" s="4"/>
      <c r="DPP97" s="4"/>
      <c r="DPQ97" s="4"/>
      <c r="DPR97" s="4"/>
      <c r="DPS97" s="4"/>
      <c r="DPT97" s="4"/>
      <c r="DPU97" s="4"/>
      <c r="DPV97" s="4"/>
      <c r="DPW97" s="4"/>
      <c r="DPX97" s="4"/>
      <c r="DPY97" s="4"/>
      <c r="DPZ97" s="4"/>
      <c r="DQA97" s="4"/>
      <c r="DQB97" s="4"/>
      <c r="DQC97" s="4"/>
      <c r="DQD97" s="4"/>
      <c r="DQE97" s="4"/>
      <c r="DQF97" s="4"/>
      <c r="DQG97" s="4"/>
      <c r="DQH97" s="4"/>
      <c r="DQI97" s="4"/>
      <c r="DQJ97" s="4"/>
      <c r="DQK97" s="4"/>
      <c r="DQL97" s="4"/>
      <c r="DQM97" s="4"/>
      <c r="DQN97" s="4"/>
      <c r="DQO97" s="4"/>
      <c r="DQP97" s="4"/>
      <c r="DQQ97" s="4"/>
      <c r="DQR97" s="4"/>
      <c r="DQS97" s="4"/>
      <c r="DQT97" s="4"/>
      <c r="DQU97" s="4"/>
      <c r="DQV97" s="4"/>
      <c r="DQW97" s="4"/>
      <c r="DQX97" s="4"/>
      <c r="DQY97" s="4"/>
      <c r="DQZ97" s="4"/>
      <c r="DRA97" s="4"/>
      <c r="DRB97" s="4"/>
      <c r="DRC97" s="4"/>
      <c r="DRD97" s="4"/>
      <c r="DRE97" s="4"/>
      <c r="DRF97" s="4"/>
      <c r="DRG97" s="4"/>
      <c r="DRH97" s="4"/>
      <c r="DRI97" s="4"/>
      <c r="DRJ97" s="4"/>
      <c r="DRK97" s="4"/>
      <c r="DRL97" s="4"/>
      <c r="DRM97" s="4"/>
      <c r="DRN97" s="4"/>
      <c r="DRO97" s="4"/>
      <c r="DRP97" s="4"/>
      <c r="DRQ97" s="4"/>
      <c r="DRR97" s="4"/>
      <c r="DRS97" s="4"/>
      <c r="DRT97" s="4"/>
      <c r="DRU97" s="4"/>
      <c r="DRV97" s="4"/>
      <c r="DRW97" s="4"/>
      <c r="DRX97" s="4"/>
      <c r="DRY97" s="4"/>
      <c r="DRZ97" s="4"/>
      <c r="DSA97" s="4"/>
      <c r="DSB97" s="4"/>
      <c r="DSC97" s="4"/>
      <c r="DSD97" s="4"/>
      <c r="DSE97" s="4"/>
      <c r="DSF97" s="4"/>
      <c r="DSG97" s="4"/>
      <c r="DSH97" s="4"/>
      <c r="DSI97" s="4"/>
      <c r="DSJ97" s="4"/>
      <c r="DSK97" s="4"/>
      <c r="DSL97" s="4"/>
      <c r="DSM97" s="4"/>
      <c r="DSN97" s="4"/>
      <c r="DSO97" s="4"/>
      <c r="DSP97" s="4"/>
      <c r="DSQ97" s="4"/>
      <c r="DSR97" s="4"/>
      <c r="DSS97" s="4"/>
      <c r="DST97" s="4"/>
      <c r="DSU97" s="4"/>
      <c r="DSV97" s="4"/>
      <c r="DSW97" s="4"/>
      <c r="DSX97" s="4"/>
      <c r="DSY97" s="4"/>
      <c r="DSZ97" s="4"/>
      <c r="DTA97" s="4"/>
      <c r="DTB97" s="4"/>
      <c r="DTC97" s="4"/>
      <c r="DTD97" s="4"/>
      <c r="DTE97" s="4"/>
      <c r="DTF97" s="4"/>
      <c r="DTG97" s="4"/>
      <c r="DTH97" s="4"/>
      <c r="DTI97" s="4"/>
      <c r="DTJ97" s="4"/>
      <c r="DTK97" s="4"/>
      <c r="DTL97" s="4"/>
      <c r="DTM97" s="4"/>
      <c r="DTN97" s="4"/>
      <c r="DTO97" s="4"/>
      <c r="DTP97" s="4"/>
      <c r="DTQ97" s="4"/>
      <c r="DTR97" s="4"/>
      <c r="DTS97" s="4"/>
      <c r="DTT97" s="4"/>
      <c r="DTU97" s="4"/>
      <c r="DTV97" s="4"/>
      <c r="DTW97" s="4"/>
      <c r="DTX97" s="4"/>
      <c r="DTY97" s="4"/>
      <c r="DTZ97" s="4"/>
      <c r="DUA97" s="4"/>
      <c r="DUB97" s="4"/>
      <c r="DUC97" s="4"/>
      <c r="DUD97" s="4"/>
      <c r="DUE97" s="4"/>
      <c r="DUF97" s="4"/>
      <c r="DUG97" s="4"/>
      <c r="DUH97" s="4"/>
      <c r="DUI97" s="4"/>
      <c r="DUJ97" s="4"/>
      <c r="DUK97" s="4"/>
      <c r="DUL97" s="4"/>
      <c r="DUM97" s="4"/>
      <c r="DUN97" s="4"/>
      <c r="DUO97" s="4"/>
      <c r="DUP97" s="4"/>
      <c r="DUQ97" s="4"/>
      <c r="DUR97" s="4"/>
      <c r="DUS97" s="4"/>
      <c r="DUT97" s="4"/>
      <c r="DUU97" s="4"/>
      <c r="DUV97" s="4"/>
      <c r="DUW97" s="4"/>
      <c r="DUX97" s="4"/>
      <c r="DUY97" s="4"/>
      <c r="DUZ97" s="4"/>
      <c r="DVA97" s="4"/>
      <c r="DVB97" s="4"/>
      <c r="DVC97" s="4"/>
      <c r="DVD97" s="4"/>
      <c r="DVE97" s="4"/>
      <c r="DVF97" s="4"/>
      <c r="DVG97" s="4"/>
      <c r="DVH97" s="4"/>
      <c r="DVI97" s="4"/>
      <c r="DVJ97" s="4"/>
      <c r="DVK97" s="4"/>
      <c r="DVL97" s="4"/>
      <c r="DVM97" s="4"/>
      <c r="DVN97" s="4"/>
      <c r="DVO97" s="4"/>
      <c r="DVP97" s="4"/>
      <c r="DVQ97" s="4"/>
      <c r="DVR97" s="4"/>
      <c r="DVS97" s="4"/>
      <c r="DVT97" s="4"/>
      <c r="DVU97" s="4"/>
      <c r="DVV97" s="4"/>
      <c r="DVW97" s="4"/>
      <c r="DVX97" s="4"/>
      <c r="DVY97" s="4"/>
      <c r="DVZ97" s="4"/>
      <c r="DWA97" s="4"/>
      <c r="DWB97" s="4"/>
      <c r="DWC97" s="4"/>
      <c r="DWD97" s="4"/>
      <c r="DWE97" s="4"/>
      <c r="DWF97" s="4"/>
      <c r="DWG97" s="4"/>
      <c r="DWH97" s="4"/>
      <c r="DWI97" s="4"/>
      <c r="DWJ97" s="4"/>
      <c r="DWK97" s="4"/>
      <c r="DWL97" s="4"/>
      <c r="DWM97" s="4"/>
      <c r="DWN97" s="4"/>
      <c r="DWO97" s="4"/>
      <c r="DWP97" s="4"/>
      <c r="DWQ97" s="4"/>
      <c r="DWR97" s="4"/>
      <c r="DWS97" s="4"/>
      <c r="DWT97" s="4"/>
      <c r="DWU97" s="4"/>
      <c r="DWV97" s="4"/>
      <c r="DWW97" s="4"/>
      <c r="DWX97" s="4"/>
      <c r="DWY97" s="4"/>
      <c r="DWZ97" s="4"/>
      <c r="DXA97" s="4"/>
      <c r="DXB97" s="4"/>
      <c r="DXC97" s="4"/>
      <c r="DXD97" s="4"/>
      <c r="DXE97" s="4"/>
      <c r="DXF97" s="4"/>
      <c r="DXG97" s="4"/>
      <c r="DXH97" s="4"/>
      <c r="DXI97" s="4"/>
      <c r="DXJ97" s="4"/>
      <c r="DXK97" s="4"/>
      <c r="DXL97" s="4"/>
      <c r="DXM97" s="4"/>
      <c r="DXN97" s="4"/>
      <c r="DXO97" s="4"/>
      <c r="DXP97" s="4"/>
      <c r="DXQ97" s="4"/>
      <c r="DXR97" s="4"/>
      <c r="DXS97" s="4"/>
      <c r="DXT97" s="4"/>
      <c r="DXU97" s="4"/>
      <c r="DXV97" s="4"/>
      <c r="DXW97" s="4"/>
      <c r="DXX97" s="4"/>
      <c r="DXY97" s="4"/>
      <c r="DXZ97" s="4"/>
      <c r="DYA97" s="4"/>
      <c r="DYB97" s="4"/>
      <c r="DYC97" s="4"/>
      <c r="DYD97" s="4"/>
      <c r="DYE97" s="4"/>
      <c r="DYF97" s="4"/>
      <c r="DYG97" s="4"/>
      <c r="DYH97" s="4"/>
      <c r="DYI97" s="4"/>
      <c r="DYJ97" s="4"/>
      <c r="DYK97" s="4"/>
      <c r="DYL97" s="4"/>
      <c r="DYM97" s="4"/>
      <c r="DYN97" s="4"/>
      <c r="DYO97" s="4"/>
      <c r="DYP97" s="4"/>
      <c r="DYQ97" s="4"/>
      <c r="DYR97" s="4"/>
      <c r="DYS97" s="4"/>
      <c r="DYT97" s="4"/>
      <c r="DYU97" s="4"/>
      <c r="DYV97" s="4"/>
      <c r="DYW97" s="4"/>
      <c r="DYX97" s="4"/>
      <c r="DYY97" s="4"/>
      <c r="DYZ97" s="4"/>
      <c r="DZA97" s="4"/>
      <c r="DZB97" s="4"/>
      <c r="DZC97" s="4"/>
      <c r="DZD97" s="4"/>
      <c r="DZE97" s="4"/>
      <c r="DZF97" s="4"/>
      <c r="DZG97" s="4"/>
      <c r="DZH97" s="4"/>
      <c r="DZI97" s="4"/>
      <c r="DZJ97" s="4"/>
      <c r="DZK97" s="4"/>
      <c r="DZL97" s="4"/>
      <c r="DZM97" s="4"/>
      <c r="DZN97" s="4"/>
      <c r="DZO97" s="4"/>
      <c r="DZP97" s="4"/>
      <c r="DZQ97" s="4"/>
      <c r="DZR97" s="4"/>
      <c r="DZS97" s="4"/>
      <c r="DZT97" s="4"/>
      <c r="DZU97" s="4"/>
      <c r="DZV97" s="4"/>
      <c r="DZW97" s="4"/>
      <c r="DZX97" s="4"/>
      <c r="DZY97" s="4"/>
      <c r="DZZ97" s="4"/>
      <c r="EAA97" s="4"/>
      <c r="EAB97" s="4"/>
      <c r="EAC97" s="4"/>
      <c r="EAD97" s="4"/>
      <c r="EAE97" s="4"/>
      <c r="EAF97" s="4"/>
      <c r="EAG97" s="4"/>
      <c r="EAH97" s="4"/>
      <c r="EAI97" s="4"/>
      <c r="EAJ97" s="4"/>
      <c r="EAK97" s="4"/>
      <c r="EAL97" s="4"/>
      <c r="EAM97" s="4"/>
      <c r="EAN97" s="4"/>
      <c r="EAO97" s="4"/>
      <c r="EAP97" s="4"/>
      <c r="EAQ97" s="4"/>
      <c r="EAR97" s="4"/>
      <c r="EAS97" s="4"/>
      <c r="EAT97" s="4"/>
      <c r="EAU97" s="4"/>
      <c r="EAV97" s="4"/>
      <c r="EAW97" s="4"/>
      <c r="EAX97" s="4"/>
      <c r="EAY97" s="4"/>
      <c r="EAZ97" s="4"/>
      <c r="EBA97" s="4"/>
      <c r="EBB97" s="4"/>
      <c r="EBC97" s="4"/>
      <c r="EBD97" s="4"/>
      <c r="EBE97" s="4"/>
      <c r="EBF97" s="4"/>
      <c r="EBG97" s="4"/>
      <c r="EBH97" s="4"/>
      <c r="EBI97" s="4"/>
      <c r="EBJ97" s="4"/>
      <c r="EBK97" s="4"/>
      <c r="EBL97" s="4"/>
      <c r="EBM97" s="4"/>
      <c r="EBN97" s="4"/>
      <c r="EBO97" s="4"/>
      <c r="EBP97" s="4"/>
      <c r="EBQ97" s="4"/>
      <c r="EBR97" s="4"/>
      <c r="EBS97" s="4"/>
      <c r="EBT97" s="4"/>
      <c r="EBU97" s="4"/>
      <c r="EBV97" s="4"/>
      <c r="EBW97" s="4"/>
      <c r="EBX97" s="4"/>
      <c r="EBY97" s="4"/>
      <c r="EBZ97" s="4"/>
      <c r="ECA97" s="4"/>
      <c r="ECB97" s="4"/>
      <c r="ECC97" s="4"/>
      <c r="ECD97" s="4"/>
      <c r="ECE97" s="4"/>
      <c r="ECF97" s="4"/>
      <c r="ECG97" s="4"/>
      <c r="ECH97" s="4"/>
      <c r="ECI97" s="4"/>
      <c r="ECJ97" s="4"/>
      <c r="ECK97" s="4"/>
      <c r="ECL97" s="4"/>
      <c r="ECM97" s="4"/>
      <c r="ECN97" s="4"/>
      <c r="ECO97" s="4"/>
      <c r="ECP97" s="4"/>
      <c r="ECQ97" s="4"/>
      <c r="ECR97" s="4"/>
      <c r="ECS97" s="4"/>
      <c r="ECT97" s="4"/>
      <c r="ECU97" s="4"/>
      <c r="ECV97" s="4"/>
      <c r="ECW97" s="4"/>
      <c r="ECX97" s="4"/>
      <c r="ECY97" s="4"/>
      <c r="ECZ97" s="4"/>
      <c r="EDA97" s="4"/>
      <c r="EDB97" s="4"/>
      <c r="EDC97" s="4"/>
      <c r="EDD97" s="4"/>
      <c r="EDE97" s="4"/>
      <c r="EDF97" s="4"/>
      <c r="EDG97" s="4"/>
      <c r="EDH97" s="4"/>
      <c r="EDI97" s="4"/>
      <c r="EDJ97" s="4"/>
      <c r="EDK97" s="4"/>
      <c r="EDL97" s="4"/>
      <c r="EDM97" s="4"/>
      <c r="EDN97" s="4"/>
      <c r="EDO97" s="4"/>
      <c r="EDP97" s="4"/>
      <c r="EDQ97" s="4"/>
      <c r="EDR97" s="4"/>
      <c r="EDS97" s="4"/>
      <c r="EDT97" s="4"/>
      <c r="EDU97" s="4"/>
      <c r="EDV97" s="4"/>
      <c r="EDW97" s="4"/>
      <c r="EDX97" s="4"/>
      <c r="EDY97" s="4"/>
      <c r="EDZ97" s="4"/>
      <c r="EEA97" s="4"/>
      <c r="EEB97" s="4"/>
      <c r="EEC97" s="4"/>
      <c r="EED97" s="4"/>
      <c r="EEE97" s="4"/>
      <c r="EEF97" s="4"/>
      <c r="EEG97" s="4"/>
      <c r="EEH97" s="4"/>
      <c r="EEI97" s="4"/>
      <c r="EEJ97" s="4"/>
      <c r="EEK97" s="4"/>
      <c r="EEL97" s="4"/>
      <c r="EEM97" s="4"/>
      <c r="EEN97" s="4"/>
      <c r="EEO97" s="4"/>
      <c r="EEP97" s="4"/>
      <c r="EEQ97" s="4"/>
      <c r="EER97" s="4"/>
      <c r="EES97" s="4"/>
      <c r="EET97" s="4"/>
      <c r="EEU97" s="4"/>
      <c r="EEV97" s="4"/>
      <c r="EEW97" s="4"/>
      <c r="EEX97" s="4"/>
      <c r="EEY97" s="4"/>
      <c r="EEZ97" s="4"/>
      <c r="EFA97" s="4"/>
      <c r="EFB97" s="4"/>
      <c r="EFC97" s="4"/>
      <c r="EFD97" s="4"/>
      <c r="EFE97" s="4"/>
      <c r="EFF97" s="4"/>
      <c r="EFG97" s="4"/>
      <c r="EFH97" s="4"/>
      <c r="EFI97" s="4"/>
      <c r="EFJ97" s="4"/>
      <c r="EFK97" s="4"/>
      <c r="EFL97" s="4"/>
      <c r="EFM97" s="4"/>
      <c r="EFN97" s="4"/>
      <c r="EFO97" s="4"/>
      <c r="EFP97" s="4"/>
      <c r="EFQ97" s="4"/>
      <c r="EFR97" s="4"/>
      <c r="EFS97" s="4"/>
      <c r="EFT97" s="4"/>
      <c r="EFU97" s="4"/>
      <c r="EFV97" s="4"/>
      <c r="EFW97" s="4"/>
      <c r="EFX97" s="4"/>
      <c r="EFY97" s="4"/>
      <c r="EFZ97" s="4"/>
      <c r="EGA97" s="4"/>
      <c r="EGB97" s="4"/>
      <c r="EGC97" s="4"/>
      <c r="EGD97" s="4"/>
      <c r="EGE97" s="4"/>
      <c r="EGF97" s="4"/>
      <c r="EGG97" s="4"/>
      <c r="EGH97" s="4"/>
      <c r="EGI97" s="4"/>
      <c r="EGJ97" s="4"/>
      <c r="EGK97" s="4"/>
      <c r="EGL97" s="4"/>
      <c r="EGM97" s="4"/>
      <c r="EGN97" s="4"/>
      <c r="EGO97" s="4"/>
      <c r="EGP97" s="4"/>
      <c r="EGQ97" s="4"/>
      <c r="EGR97" s="4"/>
      <c r="EGS97" s="4"/>
      <c r="EGT97" s="4"/>
      <c r="EGU97" s="4"/>
      <c r="EGV97" s="4"/>
      <c r="EGW97" s="4"/>
      <c r="EGX97" s="4"/>
      <c r="EGY97" s="4"/>
      <c r="EGZ97" s="4"/>
      <c r="EHA97" s="4"/>
      <c r="EHB97" s="4"/>
      <c r="EHC97" s="4"/>
      <c r="EHD97" s="4"/>
      <c r="EHE97" s="4"/>
      <c r="EHF97" s="4"/>
      <c r="EHG97" s="4"/>
      <c r="EHH97" s="4"/>
      <c r="EHI97" s="4"/>
      <c r="EHJ97" s="4"/>
      <c r="EHK97" s="4"/>
      <c r="EHL97" s="4"/>
      <c r="EHM97" s="4"/>
      <c r="EHN97" s="4"/>
      <c r="EHO97" s="4"/>
      <c r="EHP97" s="4"/>
      <c r="EHQ97" s="4"/>
      <c r="EHR97" s="4"/>
      <c r="EHS97" s="4"/>
      <c r="EHT97" s="4"/>
      <c r="EHU97" s="4"/>
      <c r="EHV97" s="4"/>
      <c r="EHW97" s="4"/>
      <c r="EHX97" s="4"/>
      <c r="EHY97" s="4"/>
      <c r="EHZ97" s="4"/>
      <c r="EIA97" s="4"/>
      <c r="EIB97" s="4"/>
      <c r="EIC97" s="4"/>
      <c r="EID97" s="4"/>
      <c r="EIE97" s="4"/>
      <c r="EIF97" s="4"/>
      <c r="EIG97" s="4"/>
      <c r="EIH97" s="4"/>
      <c r="EII97" s="4"/>
      <c r="EIJ97" s="4"/>
      <c r="EIK97" s="4"/>
      <c r="EIL97" s="4"/>
      <c r="EIM97" s="4"/>
      <c r="EIN97" s="4"/>
      <c r="EIO97" s="4"/>
      <c r="EIP97" s="4"/>
      <c r="EIQ97" s="4"/>
      <c r="EIR97" s="4"/>
      <c r="EIS97" s="4"/>
      <c r="EIT97" s="4"/>
      <c r="EIU97" s="4"/>
      <c r="EIV97" s="4"/>
      <c r="EIW97" s="4"/>
      <c r="EIX97" s="4"/>
      <c r="EIY97" s="4"/>
      <c r="EIZ97" s="4"/>
      <c r="EJA97" s="4"/>
      <c r="EJB97" s="4"/>
      <c r="EJC97" s="4"/>
      <c r="EJD97" s="4"/>
      <c r="EJE97" s="4"/>
      <c r="EJF97" s="4"/>
      <c r="EJG97" s="4"/>
      <c r="EJH97" s="4"/>
      <c r="EJI97" s="4"/>
      <c r="EJJ97" s="4"/>
      <c r="EJK97" s="4"/>
      <c r="EJL97" s="4"/>
      <c r="EJM97" s="4"/>
      <c r="EJN97" s="4"/>
      <c r="EJO97" s="4"/>
      <c r="EJP97" s="4"/>
      <c r="EJQ97" s="4"/>
      <c r="EJR97" s="4"/>
      <c r="EJS97" s="4"/>
      <c r="EJT97" s="4"/>
      <c r="EJU97" s="4"/>
      <c r="EJV97" s="4"/>
      <c r="EJW97" s="4"/>
      <c r="EJX97" s="4"/>
      <c r="EJY97" s="4"/>
      <c r="EJZ97" s="4"/>
      <c r="EKA97" s="4"/>
      <c r="EKB97" s="4"/>
      <c r="EKC97" s="4"/>
      <c r="EKD97" s="4"/>
      <c r="EKE97" s="4"/>
      <c r="EKF97" s="4"/>
      <c r="EKG97" s="4"/>
      <c r="EKH97" s="4"/>
      <c r="EKI97" s="4"/>
      <c r="EKJ97" s="4"/>
      <c r="EKK97" s="4"/>
      <c r="EKL97" s="4"/>
      <c r="EKM97" s="4"/>
      <c r="EKN97" s="4"/>
      <c r="EKO97" s="4"/>
      <c r="EKP97" s="4"/>
      <c r="EKQ97" s="4"/>
      <c r="EKR97" s="4"/>
      <c r="EKS97" s="4"/>
      <c r="EKT97" s="4"/>
      <c r="EKU97" s="4"/>
      <c r="EKV97" s="4"/>
      <c r="EKW97" s="4"/>
      <c r="EKX97" s="4"/>
      <c r="EKY97" s="4"/>
      <c r="EKZ97" s="4"/>
      <c r="ELA97" s="4"/>
      <c r="ELB97" s="4"/>
      <c r="ELC97" s="4"/>
      <c r="ELD97" s="4"/>
      <c r="ELE97" s="4"/>
      <c r="ELF97" s="4"/>
      <c r="ELG97" s="4"/>
      <c r="ELH97" s="4"/>
      <c r="ELI97" s="4"/>
      <c r="ELJ97" s="4"/>
      <c r="ELK97" s="4"/>
      <c r="ELL97" s="4"/>
      <c r="ELM97" s="4"/>
      <c r="ELN97" s="4"/>
      <c r="ELO97" s="4"/>
      <c r="ELP97" s="4"/>
      <c r="ELQ97" s="4"/>
      <c r="ELR97" s="4"/>
      <c r="ELS97" s="4"/>
      <c r="ELT97" s="4"/>
      <c r="ELU97" s="4"/>
      <c r="ELV97" s="4"/>
      <c r="ELW97" s="4"/>
      <c r="ELX97" s="4"/>
      <c r="ELY97" s="4"/>
      <c r="ELZ97" s="4"/>
      <c r="EMA97" s="4"/>
      <c r="EMB97" s="4"/>
      <c r="EMC97" s="4"/>
      <c r="EMD97" s="4"/>
      <c r="EME97" s="4"/>
      <c r="EMF97" s="4"/>
      <c r="EMG97" s="4"/>
      <c r="EMH97" s="4"/>
      <c r="EMI97" s="4"/>
      <c r="EMJ97" s="4"/>
      <c r="EMK97" s="4"/>
      <c r="EML97" s="4"/>
      <c r="EMM97" s="4"/>
      <c r="EMN97" s="4"/>
      <c r="EMO97" s="4"/>
      <c r="EMP97" s="4"/>
      <c r="EMQ97" s="4"/>
      <c r="EMR97" s="4"/>
      <c r="EMS97" s="4"/>
      <c r="EMT97" s="4"/>
      <c r="EMU97" s="4"/>
      <c r="EMV97" s="4"/>
      <c r="EMW97" s="4"/>
      <c r="EMX97" s="4"/>
      <c r="EMY97" s="4"/>
      <c r="EMZ97" s="4"/>
      <c r="ENA97" s="4"/>
      <c r="ENB97" s="4"/>
      <c r="ENC97" s="4"/>
      <c r="END97" s="4"/>
      <c r="ENE97" s="4"/>
      <c r="ENF97" s="4"/>
      <c r="ENG97" s="4"/>
      <c r="ENH97" s="4"/>
      <c r="ENI97" s="4"/>
      <c r="ENJ97" s="4"/>
      <c r="ENK97" s="4"/>
      <c r="ENL97" s="4"/>
      <c r="ENM97" s="4"/>
      <c r="ENN97" s="4"/>
      <c r="ENO97" s="4"/>
      <c r="ENP97" s="4"/>
      <c r="ENQ97" s="4"/>
      <c r="ENR97" s="4"/>
      <c r="ENS97" s="4"/>
      <c r="ENT97" s="4"/>
      <c r="ENU97" s="4"/>
      <c r="ENV97" s="4"/>
      <c r="ENW97" s="4"/>
      <c r="ENX97" s="4"/>
      <c r="ENY97" s="4"/>
      <c r="ENZ97" s="4"/>
      <c r="EOA97" s="4"/>
      <c r="EOB97" s="4"/>
      <c r="EOC97" s="4"/>
      <c r="EOD97" s="4"/>
      <c r="EOE97" s="4"/>
      <c r="EOF97" s="4"/>
      <c r="EOG97" s="4"/>
      <c r="EOH97" s="4"/>
      <c r="EOI97" s="4"/>
      <c r="EOJ97" s="4"/>
      <c r="EOK97" s="4"/>
      <c r="EOL97" s="4"/>
      <c r="EOM97" s="4"/>
      <c r="EON97" s="4"/>
      <c r="EOO97" s="4"/>
      <c r="EOP97" s="4"/>
      <c r="EOQ97" s="4"/>
      <c r="EOR97" s="4"/>
      <c r="EOS97" s="4"/>
      <c r="EOT97" s="4"/>
      <c r="EOU97" s="4"/>
      <c r="EOV97" s="4"/>
      <c r="EOW97" s="4"/>
      <c r="EOX97" s="4"/>
      <c r="EOY97" s="4"/>
      <c r="EOZ97" s="4"/>
      <c r="EPA97" s="4"/>
      <c r="EPB97" s="4"/>
      <c r="EPC97" s="4"/>
      <c r="EPD97" s="4"/>
      <c r="EPE97" s="4"/>
      <c r="EPF97" s="4"/>
      <c r="EPG97" s="4"/>
      <c r="EPH97" s="4"/>
      <c r="EPI97" s="4"/>
      <c r="EPJ97" s="4"/>
      <c r="EPK97" s="4"/>
      <c r="EPL97" s="4"/>
      <c r="EPM97" s="4"/>
      <c r="EPN97" s="4"/>
      <c r="EPO97" s="4"/>
      <c r="EPP97" s="4"/>
      <c r="EPQ97" s="4"/>
      <c r="EPR97" s="4"/>
      <c r="EPS97" s="4"/>
      <c r="EPT97" s="4"/>
      <c r="EPU97" s="4"/>
      <c r="EPV97" s="4"/>
      <c r="EPW97" s="4"/>
      <c r="EPX97" s="4"/>
      <c r="EPY97" s="4"/>
      <c r="EPZ97" s="4"/>
      <c r="EQA97" s="4"/>
      <c r="EQB97" s="4"/>
      <c r="EQC97" s="4"/>
      <c r="EQD97" s="4"/>
      <c r="EQE97" s="4"/>
      <c r="EQF97" s="4"/>
      <c r="EQG97" s="4"/>
      <c r="EQH97" s="4"/>
      <c r="EQI97" s="4"/>
      <c r="EQJ97" s="4"/>
      <c r="EQK97" s="4"/>
      <c r="EQL97" s="4"/>
      <c r="EQM97" s="4"/>
      <c r="EQN97" s="4"/>
      <c r="EQO97" s="4"/>
      <c r="EQP97" s="4"/>
      <c r="EQQ97" s="4"/>
      <c r="EQR97" s="4"/>
      <c r="EQS97" s="4"/>
      <c r="EQT97" s="4"/>
      <c r="EQU97" s="4"/>
      <c r="EQV97" s="4"/>
      <c r="EQW97" s="4"/>
      <c r="EQX97" s="4"/>
      <c r="EQY97" s="4"/>
      <c r="EQZ97" s="4"/>
      <c r="ERA97" s="4"/>
      <c r="ERB97" s="4"/>
      <c r="ERC97" s="4"/>
      <c r="ERD97" s="4"/>
      <c r="ERE97" s="4"/>
      <c r="ERF97" s="4"/>
      <c r="ERG97" s="4"/>
      <c r="ERH97" s="4"/>
      <c r="ERI97" s="4"/>
      <c r="ERJ97" s="4"/>
      <c r="ERK97" s="4"/>
      <c r="ERL97" s="4"/>
      <c r="ERM97" s="4"/>
      <c r="ERN97" s="4"/>
      <c r="ERO97" s="4"/>
      <c r="ERP97" s="4"/>
      <c r="ERQ97" s="4"/>
      <c r="ERR97" s="4"/>
      <c r="ERS97" s="4"/>
      <c r="ERT97" s="4"/>
      <c r="ERU97" s="4"/>
      <c r="ERV97" s="4"/>
      <c r="ERW97" s="4"/>
      <c r="ERX97" s="4"/>
      <c r="ERY97" s="4"/>
      <c r="ERZ97" s="4"/>
      <c r="ESA97" s="4"/>
      <c r="ESB97" s="4"/>
      <c r="ESC97" s="4"/>
      <c r="ESD97" s="4"/>
      <c r="ESE97" s="4"/>
      <c r="ESF97" s="4"/>
      <c r="ESG97" s="4"/>
      <c r="ESH97" s="4"/>
      <c r="ESI97" s="4"/>
      <c r="ESJ97" s="4"/>
      <c r="ESK97" s="4"/>
      <c r="ESL97" s="4"/>
      <c r="ESM97" s="4"/>
      <c r="ESN97" s="4"/>
      <c r="ESO97" s="4"/>
      <c r="ESP97" s="4"/>
      <c r="ESQ97" s="4"/>
      <c r="ESR97" s="4"/>
      <c r="ESS97" s="4"/>
      <c r="EST97" s="4"/>
      <c r="ESU97" s="4"/>
      <c r="ESV97" s="4"/>
      <c r="ESW97" s="4"/>
      <c r="ESX97" s="4"/>
      <c r="ESY97" s="4"/>
      <c r="ESZ97" s="4"/>
      <c r="ETA97" s="4"/>
      <c r="ETB97" s="4"/>
      <c r="ETC97" s="4"/>
      <c r="ETD97" s="4"/>
      <c r="ETE97" s="4"/>
      <c r="ETF97" s="4"/>
      <c r="ETG97" s="4"/>
      <c r="ETH97" s="4"/>
      <c r="ETI97" s="4"/>
      <c r="ETJ97" s="4"/>
      <c r="ETK97" s="4"/>
      <c r="ETL97" s="4"/>
      <c r="ETM97" s="4"/>
      <c r="ETN97" s="4"/>
      <c r="ETO97" s="4"/>
      <c r="ETP97" s="4"/>
      <c r="ETQ97" s="4"/>
      <c r="ETR97" s="4"/>
      <c r="ETS97" s="4"/>
      <c r="ETT97" s="4"/>
      <c r="ETU97" s="4"/>
      <c r="ETV97" s="4"/>
      <c r="ETW97" s="4"/>
      <c r="ETX97" s="4"/>
      <c r="ETY97" s="4"/>
      <c r="ETZ97" s="4"/>
      <c r="EUA97" s="4"/>
      <c r="EUB97" s="4"/>
      <c r="EUC97" s="4"/>
      <c r="EUD97" s="4"/>
      <c r="EUE97" s="4"/>
      <c r="EUF97" s="4"/>
      <c r="EUG97" s="4"/>
      <c r="EUH97" s="4"/>
      <c r="EUI97" s="4"/>
      <c r="EUJ97" s="4"/>
      <c r="EUK97" s="4"/>
      <c r="EUL97" s="4"/>
      <c r="EUM97" s="4"/>
      <c r="EUN97" s="4"/>
      <c r="EUO97" s="4"/>
      <c r="EUP97" s="4"/>
      <c r="EUQ97" s="4"/>
      <c r="EUR97" s="4"/>
      <c r="EUS97" s="4"/>
      <c r="EUT97" s="4"/>
      <c r="EUU97" s="4"/>
      <c r="EUV97" s="4"/>
      <c r="EUW97" s="4"/>
      <c r="EUX97" s="4"/>
      <c r="EUY97" s="4"/>
      <c r="EUZ97" s="4"/>
      <c r="EVA97" s="4"/>
      <c r="EVB97" s="4"/>
      <c r="EVC97" s="4"/>
      <c r="EVD97" s="4"/>
      <c r="EVE97" s="4"/>
      <c r="EVF97" s="4"/>
      <c r="EVG97" s="4"/>
      <c r="EVH97" s="4"/>
      <c r="EVI97" s="4"/>
      <c r="EVJ97" s="4"/>
      <c r="EVK97" s="4"/>
      <c r="EVL97" s="4"/>
      <c r="EVM97" s="4"/>
      <c r="EVN97" s="4"/>
      <c r="EVO97" s="4"/>
      <c r="EVP97" s="4"/>
      <c r="EVQ97" s="4"/>
      <c r="EVR97" s="4"/>
      <c r="EVS97" s="4"/>
      <c r="EVT97" s="4"/>
      <c r="EVU97" s="4"/>
      <c r="EVV97" s="4"/>
      <c r="EVW97" s="4"/>
      <c r="EVX97" s="4"/>
      <c r="EVY97" s="4"/>
      <c r="EVZ97" s="4"/>
      <c r="EWA97" s="4"/>
      <c r="EWB97" s="4"/>
      <c r="EWC97" s="4"/>
      <c r="EWD97" s="4"/>
      <c r="EWE97" s="4"/>
      <c r="EWF97" s="4"/>
      <c r="EWG97" s="4"/>
      <c r="EWH97" s="4"/>
      <c r="EWI97" s="4"/>
      <c r="EWJ97" s="4"/>
      <c r="EWK97" s="4"/>
      <c r="EWL97" s="4"/>
      <c r="EWM97" s="4"/>
      <c r="EWN97" s="4"/>
      <c r="EWO97" s="4"/>
      <c r="EWP97" s="4"/>
      <c r="EWQ97" s="4"/>
      <c r="EWR97" s="4"/>
      <c r="EWS97" s="4"/>
      <c r="EWT97" s="4"/>
      <c r="EWU97" s="4"/>
      <c r="EWV97" s="4"/>
      <c r="EWW97" s="4"/>
      <c r="EWX97" s="4"/>
      <c r="EWY97" s="4"/>
      <c r="EWZ97" s="4"/>
      <c r="EXA97" s="4"/>
      <c r="EXB97" s="4"/>
      <c r="EXC97" s="4"/>
      <c r="EXD97" s="4"/>
      <c r="EXE97" s="4"/>
      <c r="EXF97" s="4"/>
      <c r="EXG97" s="4"/>
      <c r="EXH97" s="4"/>
      <c r="EXI97" s="4"/>
      <c r="EXJ97" s="4"/>
      <c r="EXK97" s="4"/>
      <c r="EXL97" s="4"/>
      <c r="EXM97" s="4"/>
      <c r="EXN97" s="4"/>
      <c r="EXO97" s="4"/>
      <c r="EXP97" s="4"/>
      <c r="EXQ97" s="4"/>
      <c r="EXR97" s="4"/>
      <c r="EXS97" s="4"/>
      <c r="EXT97" s="4"/>
      <c r="EXU97" s="4"/>
      <c r="EXV97" s="4"/>
      <c r="EXW97" s="4"/>
      <c r="EXX97" s="4"/>
      <c r="EXY97" s="4"/>
      <c r="EXZ97" s="4"/>
      <c r="EYA97" s="4"/>
      <c r="EYB97" s="4"/>
      <c r="EYC97" s="4"/>
      <c r="EYD97" s="4"/>
      <c r="EYE97" s="4"/>
      <c r="EYF97" s="4"/>
      <c r="EYG97" s="4"/>
      <c r="EYH97" s="4"/>
      <c r="EYI97" s="4"/>
      <c r="EYJ97" s="4"/>
      <c r="EYK97" s="4"/>
      <c r="EYL97" s="4"/>
      <c r="EYM97" s="4"/>
      <c r="EYN97" s="4"/>
      <c r="EYO97" s="4"/>
      <c r="EYP97" s="4"/>
      <c r="EYQ97" s="4"/>
      <c r="EYR97" s="4"/>
      <c r="EYS97" s="4"/>
      <c r="EYT97" s="4"/>
      <c r="EYU97" s="4"/>
      <c r="EYV97" s="4"/>
      <c r="EYW97" s="4"/>
      <c r="EYX97" s="4"/>
      <c r="EYY97" s="4"/>
      <c r="EYZ97" s="4"/>
      <c r="EZA97" s="4"/>
      <c r="EZB97" s="4"/>
      <c r="EZC97" s="4"/>
      <c r="EZD97" s="4"/>
      <c r="EZE97" s="4"/>
      <c r="EZF97" s="4"/>
      <c r="EZG97" s="4"/>
      <c r="EZH97" s="4"/>
      <c r="EZI97" s="4"/>
      <c r="EZJ97" s="4"/>
      <c r="EZK97" s="4"/>
      <c r="EZL97" s="4"/>
      <c r="EZM97" s="4"/>
      <c r="EZN97" s="4"/>
      <c r="EZO97" s="4"/>
      <c r="EZP97" s="4"/>
      <c r="EZQ97" s="4"/>
      <c r="EZR97" s="4"/>
      <c r="EZS97" s="4"/>
      <c r="EZT97" s="4"/>
      <c r="EZU97" s="4"/>
      <c r="EZV97" s="4"/>
      <c r="EZW97" s="4"/>
      <c r="EZX97" s="4"/>
      <c r="EZY97" s="4"/>
      <c r="EZZ97" s="4"/>
      <c r="FAA97" s="4"/>
      <c r="FAB97" s="4"/>
      <c r="FAC97" s="4"/>
      <c r="FAD97" s="4"/>
      <c r="FAE97" s="4"/>
      <c r="FAF97" s="4"/>
      <c r="FAG97" s="4"/>
      <c r="FAH97" s="4"/>
      <c r="FAI97" s="4"/>
      <c r="FAJ97" s="4"/>
      <c r="FAK97" s="4"/>
      <c r="FAL97" s="4"/>
      <c r="FAM97" s="4"/>
      <c r="FAN97" s="4"/>
      <c r="FAO97" s="4"/>
      <c r="FAP97" s="4"/>
      <c r="FAQ97" s="4"/>
      <c r="FAR97" s="4"/>
      <c r="FAS97" s="4"/>
      <c r="FAT97" s="4"/>
      <c r="FAU97" s="4"/>
      <c r="FAV97" s="4"/>
      <c r="FAW97" s="4"/>
      <c r="FAX97" s="4"/>
      <c r="FAY97" s="4"/>
      <c r="FAZ97" s="4"/>
      <c r="FBA97" s="4"/>
      <c r="FBB97" s="4"/>
      <c r="FBC97" s="4"/>
      <c r="FBD97" s="4"/>
      <c r="FBE97" s="4"/>
      <c r="FBF97" s="4"/>
      <c r="FBG97" s="4"/>
      <c r="FBH97" s="4"/>
      <c r="FBI97" s="4"/>
      <c r="FBJ97" s="4"/>
      <c r="FBK97" s="4"/>
      <c r="FBL97" s="4"/>
      <c r="FBM97" s="4"/>
      <c r="FBN97" s="4"/>
      <c r="FBO97" s="4"/>
      <c r="FBP97" s="4"/>
      <c r="FBQ97" s="4"/>
      <c r="FBR97" s="4"/>
      <c r="FBS97" s="4"/>
      <c r="FBT97" s="4"/>
      <c r="FBU97" s="4"/>
      <c r="FBV97" s="4"/>
      <c r="FBW97" s="4"/>
      <c r="FBX97" s="4"/>
      <c r="FBY97" s="4"/>
      <c r="FBZ97" s="4"/>
      <c r="FCA97" s="4"/>
      <c r="FCB97" s="4"/>
      <c r="FCC97" s="4"/>
      <c r="FCD97" s="4"/>
      <c r="FCE97" s="4"/>
      <c r="FCF97" s="4"/>
      <c r="FCG97" s="4"/>
      <c r="FCH97" s="4"/>
      <c r="FCI97" s="4"/>
      <c r="FCJ97" s="4"/>
      <c r="FCK97" s="4"/>
      <c r="FCL97" s="4"/>
      <c r="FCM97" s="4"/>
      <c r="FCN97" s="4"/>
      <c r="FCO97" s="4"/>
      <c r="FCP97" s="4"/>
      <c r="FCQ97" s="4"/>
      <c r="FCR97" s="4"/>
      <c r="FCS97" s="4"/>
      <c r="FCT97" s="4"/>
      <c r="FCU97" s="4"/>
      <c r="FCV97" s="4"/>
      <c r="FCW97" s="4"/>
      <c r="FCX97" s="4"/>
      <c r="FCY97" s="4"/>
      <c r="FCZ97" s="4"/>
      <c r="FDA97" s="4"/>
      <c r="FDB97" s="4"/>
      <c r="FDC97" s="4"/>
      <c r="FDD97" s="4"/>
      <c r="FDE97" s="4"/>
      <c r="FDF97" s="4"/>
      <c r="FDG97" s="4"/>
      <c r="FDH97" s="4"/>
      <c r="FDI97" s="4"/>
      <c r="FDJ97" s="4"/>
      <c r="FDK97" s="4"/>
      <c r="FDL97" s="4"/>
      <c r="FDM97" s="4"/>
      <c r="FDN97" s="4"/>
      <c r="FDO97" s="4"/>
      <c r="FDP97" s="4"/>
      <c r="FDQ97" s="4"/>
      <c r="FDR97" s="4"/>
      <c r="FDS97" s="4"/>
      <c r="FDT97" s="4"/>
      <c r="FDU97" s="4"/>
      <c r="FDV97" s="4"/>
      <c r="FDW97" s="4"/>
      <c r="FDX97" s="4"/>
      <c r="FDY97" s="4"/>
      <c r="FDZ97" s="4"/>
      <c r="FEA97" s="4"/>
      <c r="FEB97" s="4"/>
      <c r="FEC97" s="4"/>
      <c r="FED97" s="4"/>
      <c r="FEE97" s="4"/>
      <c r="FEF97" s="4"/>
      <c r="FEG97" s="4"/>
      <c r="FEH97" s="4"/>
      <c r="FEI97" s="4"/>
      <c r="FEJ97" s="4"/>
      <c r="FEK97" s="4"/>
      <c r="FEL97" s="4"/>
      <c r="FEM97" s="4"/>
      <c r="FEN97" s="4"/>
      <c r="FEO97" s="4"/>
      <c r="FEP97" s="4"/>
      <c r="FEQ97" s="4"/>
      <c r="FER97" s="4"/>
      <c r="FES97" s="4"/>
      <c r="FET97" s="4"/>
      <c r="FEU97" s="4"/>
      <c r="FEV97" s="4"/>
      <c r="FEW97" s="4"/>
      <c r="FEX97" s="4"/>
      <c r="FEY97" s="4"/>
      <c r="FEZ97" s="4"/>
      <c r="FFA97" s="4"/>
      <c r="FFB97" s="4"/>
      <c r="FFC97" s="4"/>
      <c r="FFD97" s="4"/>
      <c r="FFE97" s="4"/>
      <c r="FFF97" s="4"/>
      <c r="FFG97" s="4"/>
      <c r="FFH97" s="4"/>
      <c r="FFI97" s="4"/>
      <c r="FFJ97" s="4"/>
      <c r="FFK97" s="4"/>
      <c r="FFL97" s="4"/>
      <c r="FFM97" s="4"/>
      <c r="FFN97" s="4"/>
      <c r="FFO97" s="4"/>
      <c r="FFP97" s="4"/>
      <c r="FFQ97" s="4"/>
      <c r="FFR97" s="4"/>
      <c r="FFS97" s="4"/>
      <c r="FFT97" s="4"/>
      <c r="FFU97" s="4"/>
      <c r="FFV97" s="4"/>
      <c r="FFW97" s="4"/>
      <c r="FFX97" s="4"/>
      <c r="FFY97" s="4"/>
      <c r="FFZ97" s="4"/>
      <c r="FGA97" s="4"/>
      <c r="FGB97" s="4"/>
      <c r="FGC97" s="4"/>
      <c r="FGD97" s="4"/>
      <c r="FGE97" s="4"/>
      <c r="FGF97" s="4"/>
      <c r="FGG97" s="4"/>
      <c r="FGH97" s="4"/>
      <c r="FGI97" s="4"/>
      <c r="FGJ97" s="4"/>
      <c r="FGK97" s="4"/>
      <c r="FGL97" s="4"/>
      <c r="FGM97" s="4"/>
      <c r="FGN97" s="4"/>
      <c r="FGO97" s="4"/>
      <c r="FGP97" s="4"/>
      <c r="FGQ97" s="4"/>
      <c r="FGR97" s="4"/>
      <c r="FGS97" s="4"/>
      <c r="FGT97" s="4"/>
      <c r="FGU97" s="4"/>
      <c r="FGV97" s="4"/>
      <c r="FGW97" s="4"/>
      <c r="FGX97" s="4"/>
      <c r="FGY97" s="4"/>
      <c r="FGZ97" s="4"/>
      <c r="FHA97" s="4"/>
      <c r="FHB97" s="4"/>
      <c r="FHC97" s="4"/>
      <c r="FHD97" s="4"/>
      <c r="FHE97" s="4"/>
      <c r="FHF97" s="4"/>
      <c r="FHG97" s="4"/>
      <c r="FHH97" s="4"/>
      <c r="FHI97" s="4"/>
      <c r="FHJ97" s="4"/>
      <c r="FHK97" s="4"/>
      <c r="FHL97" s="4"/>
      <c r="FHM97" s="4"/>
      <c r="FHN97" s="4"/>
      <c r="FHO97" s="4"/>
      <c r="FHP97" s="4"/>
      <c r="FHQ97" s="4"/>
      <c r="FHR97" s="4"/>
      <c r="FHS97" s="4"/>
      <c r="FHT97" s="4"/>
      <c r="FHU97" s="4"/>
      <c r="FHV97" s="4"/>
      <c r="FHW97" s="4"/>
      <c r="FHX97" s="4"/>
      <c r="FHY97" s="4"/>
      <c r="FHZ97" s="4"/>
      <c r="FIA97" s="4"/>
      <c r="FIB97" s="4"/>
      <c r="FIC97" s="4"/>
      <c r="FID97" s="4"/>
      <c r="FIE97" s="4"/>
      <c r="FIF97" s="4"/>
      <c r="FIG97" s="4"/>
      <c r="FIH97" s="4"/>
      <c r="FII97" s="4"/>
      <c r="FIJ97" s="4"/>
      <c r="FIK97" s="4"/>
      <c r="FIL97" s="4"/>
      <c r="FIM97" s="4"/>
      <c r="FIN97" s="4"/>
      <c r="FIO97" s="4"/>
      <c r="FIP97" s="4"/>
      <c r="FIQ97" s="4"/>
      <c r="FIR97" s="4"/>
      <c r="FIS97" s="4"/>
      <c r="FIT97" s="4"/>
      <c r="FIU97" s="4"/>
      <c r="FIV97" s="4"/>
      <c r="FIW97" s="4"/>
      <c r="FIX97" s="4"/>
      <c r="FIY97" s="4"/>
      <c r="FIZ97" s="4"/>
      <c r="FJA97" s="4"/>
      <c r="FJB97" s="4"/>
      <c r="FJC97" s="4"/>
      <c r="FJD97" s="4"/>
      <c r="FJE97" s="4"/>
      <c r="FJF97" s="4"/>
      <c r="FJG97" s="4"/>
      <c r="FJH97" s="4"/>
      <c r="FJI97" s="4"/>
      <c r="FJJ97" s="4"/>
      <c r="FJK97" s="4"/>
      <c r="FJL97" s="4"/>
      <c r="FJM97" s="4"/>
      <c r="FJN97" s="4"/>
      <c r="FJO97" s="4"/>
      <c r="FJP97" s="4"/>
      <c r="FJQ97" s="4"/>
      <c r="FJR97" s="4"/>
      <c r="FJS97" s="4"/>
      <c r="FJT97" s="4"/>
      <c r="FJU97" s="4"/>
      <c r="FJV97" s="4"/>
      <c r="FJW97" s="4"/>
      <c r="FJX97" s="4"/>
      <c r="FJY97" s="4"/>
      <c r="FJZ97" s="4"/>
      <c r="FKA97" s="4"/>
      <c r="FKB97" s="4"/>
      <c r="FKC97" s="4"/>
      <c r="FKD97" s="4"/>
      <c r="FKE97" s="4"/>
      <c r="FKF97" s="4"/>
      <c r="FKG97" s="4"/>
      <c r="FKH97" s="4"/>
      <c r="FKI97" s="4"/>
      <c r="FKJ97" s="4"/>
      <c r="FKK97" s="4"/>
      <c r="FKL97" s="4"/>
      <c r="FKM97" s="4"/>
      <c r="FKN97" s="4"/>
      <c r="FKO97" s="4"/>
      <c r="FKP97" s="4"/>
      <c r="FKQ97" s="4"/>
      <c r="FKR97" s="4"/>
      <c r="FKS97" s="4"/>
      <c r="FKT97" s="4"/>
      <c r="FKU97" s="4"/>
      <c r="FKV97" s="4"/>
      <c r="FKW97" s="4"/>
      <c r="FKX97" s="4"/>
      <c r="FKY97" s="4"/>
      <c r="FKZ97" s="4"/>
      <c r="FLA97" s="4"/>
      <c r="FLB97" s="4"/>
      <c r="FLC97" s="4"/>
      <c r="FLD97" s="4"/>
      <c r="FLE97" s="4"/>
      <c r="FLF97" s="4"/>
      <c r="FLG97" s="4"/>
      <c r="FLH97" s="4"/>
      <c r="FLI97" s="4"/>
      <c r="FLJ97" s="4"/>
      <c r="FLK97" s="4"/>
      <c r="FLL97" s="4"/>
      <c r="FLM97" s="4"/>
      <c r="FLN97" s="4"/>
      <c r="FLO97" s="4"/>
      <c r="FLP97" s="4"/>
      <c r="FLQ97" s="4"/>
      <c r="FLR97" s="4"/>
      <c r="FLS97" s="4"/>
      <c r="FLT97" s="4"/>
      <c r="FLU97" s="4"/>
      <c r="FLV97" s="4"/>
      <c r="FLW97" s="4"/>
      <c r="FLX97" s="4"/>
      <c r="FLY97" s="4"/>
      <c r="FLZ97" s="4"/>
      <c r="FMA97" s="4"/>
      <c r="FMB97" s="4"/>
      <c r="FMC97" s="4"/>
      <c r="FMD97" s="4"/>
      <c r="FME97" s="4"/>
      <c r="FMF97" s="4"/>
      <c r="FMG97" s="4"/>
      <c r="FMH97" s="4"/>
      <c r="FMI97" s="4"/>
      <c r="FMJ97" s="4"/>
      <c r="FMK97" s="4"/>
      <c r="FML97" s="4"/>
      <c r="FMM97" s="4"/>
      <c r="FMN97" s="4"/>
      <c r="FMO97" s="4"/>
      <c r="FMP97" s="4"/>
      <c r="FMQ97" s="4"/>
      <c r="FMR97" s="4"/>
      <c r="FMS97" s="4"/>
      <c r="FMT97" s="4"/>
      <c r="FMU97" s="4"/>
      <c r="FMV97" s="4"/>
      <c r="FMW97" s="4"/>
      <c r="FMX97" s="4"/>
      <c r="FMY97" s="4"/>
      <c r="FMZ97" s="4"/>
      <c r="FNA97" s="4"/>
      <c r="FNB97" s="4"/>
      <c r="FNC97" s="4"/>
      <c r="FND97" s="4"/>
      <c r="FNE97" s="4"/>
      <c r="FNF97" s="4"/>
      <c r="FNG97" s="4"/>
      <c r="FNH97" s="4"/>
      <c r="FNI97" s="4"/>
      <c r="FNJ97" s="4"/>
      <c r="FNK97" s="4"/>
      <c r="FNL97" s="4"/>
      <c r="FNM97" s="4"/>
      <c r="FNN97" s="4"/>
      <c r="FNO97" s="4"/>
      <c r="FNP97" s="4"/>
      <c r="FNQ97" s="4"/>
      <c r="FNR97" s="4"/>
      <c r="FNS97" s="4"/>
      <c r="FNT97" s="4"/>
      <c r="FNU97" s="4"/>
      <c r="FNV97" s="4"/>
      <c r="FNW97" s="4"/>
      <c r="FNX97" s="4"/>
      <c r="FNY97" s="4"/>
      <c r="FNZ97" s="4"/>
      <c r="FOA97" s="4"/>
      <c r="FOB97" s="4"/>
      <c r="FOC97" s="4"/>
      <c r="FOD97" s="4"/>
      <c r="FOE97" s="4"/>
      <c r="FOF97" s="4"/>
      <c r="FOG97" s="4"/>
      <c r="FOH97" s="4"/>
      <c r="FOI97" s="4"/>
      <c r="FOJ97" s="4"/>
      <c r="FOK97" s="4"/>
      <c r="FOL97" s="4"/>
      <c r="FOM97" s="4"/>
      <c r="FON97" s="4"/>
      <c r="FOO97" s="4"/>
      <c r="FOP97" s="4"/>
      <c r="FOQ97" s="4"/>
      <c r="FOR97" s="4"/>
      <c r="FOS97" s="4"/>
      <c r="FOT97" s="4"/>
      <c r="FOU97" s="4"/>
      <c r="FOV97" s="4"/>
      <c r="FOW97" s="4"/>
      <c r="FOX97" s="4"/>
      <c r="FOY97" s="4"/>
      <c r="FOZ97" s="4"/>
      <c r="FPA97" s="4"/>
      <c r="FPB97" s="4"/>
      <c r="FPC97" s="4"/>
      <c r="FPD97" s="4"/>
      <c r="FPE97" s="4"/>
      <c r="FPF97" s="4"/>
      <c r="FPG97" s="4"/>
      <c r="FPH97" s="4"/>
      <c r="FPI97" s="4"/>
      <c r="FPJ97" s="4"/>
      <c r="FPK97" s="4"/>
      <c r="FPL97" s="4"/>
      <c r="FPM97" s="4"/>
      <c r="FPN97" s="4"/>
      <c r="FPO97" s="4"/>
      <c r="FPP97" s="4"/>
      <c r="FPQ97" s="4"/>
      <c r="FPR97" s="4"/>
      <c r="FPS97" s="4"/>
      <c r="FPT97" s="4"/>
      <c r="FPU97" s="4"/>
      <c r="FPV97" s="4"/>
      <c r="FPW97" s="4"/>
      <c r="FPX97" s="4"/>
      <c r="FPY97" s="4"/>
      <c r="FPZ97" s="4"/>
      <c r="FQA97" s="4"/>
      <c r="FQB97" s="4"/>
      <c r="FQC97" s="4"/>
      <c r="FQD97" s="4"/>
      <c r="FQE97" s="4"/>
      <c r="FQF97" s="4"/>
      <c r="FQG97" s="4"/>
      <c r="FQH97" s="4"/>
      <c r="FQI97" s="4"/>
      <c r="FQJ97" s="4"/>
      <c r="FQK97" s="4"/>
      <c r="FQL97" s="4"/>
      <c r="FQM97" s="4"/>
      <c r="FQN97" s="4"/>
      <c r="FQO97" s="4"/>
      <c r="FQP97" s="4"/>
      <c r="FQQ97" s="4"/>
      <c r="FQR97" s="4"/>
      <c r="FQS97" s="4"/>
      <c r="FQT97" s="4"/>
      <c r="FQU97" s="4"/>
      <c r="FQV97" s="4"/>
      <c r="FQW97" s="4"/>
      <c r="FQX97" s="4"/>
      <c r="FQY97" s="4"/>
      <c r="FQZ97" s="4"/>
      <c r="FRA97" s="4"/>
      <c r="FRB97" s="4"/>
      <c r="FRC97" s="4"/>
      <c r="FRD97" s="4"/>
      <c r="FRE97" s="4"/>
      <c r="FRF97" s="4"/>
      <c r="FRG97" s="4"/>
      <c r="FRH97" s="4"/>
      <c r="FRI97" s="4"/>
      <c r="FRJ97" s="4"/>
      <c r="FRK97" s="4"/>
      <c r="FRL97" s="4"/>
      <c r="FRM97" s="4"/>
      <c r="FRN97" s="4"/>
      <c r="FRO97" s="4"/>
      <c r="FRP97" s="4"/>
      <c r="FRQ97" s="4"/>
      <c r="FRR97" s="4"/>
      <c r="FRS97" s="4"/>
      <c r="FRT97" s="4"/>
      <c r="FRU97" s="4"/>
      <c r="FRV97" s="4"/>
      <c r="FRW97" s="4"/>
      <c r="FRX97" s="4"/>
      <c r="FRY97" s="4"/>
      <c r="FRZ97" s="4"/>
      <c r="FSA97" s="4"/>
      <c r="FSB97" s="4"/>
      <c r="FSC97" s="4"/>
      <c r="FSD97" s="4"/>
      <c r="FSE97" s="4"/>
      <c r="FSF97" s="4"/>
      <c r="FSG97" s="4"/>
      <c r="FSH97" s="4"/>
      <c r="FSI97" s="4"/>
      <c r="FSJ97" s="4"/>
      <c r="FSK97" s="4"/>
      <c r="FSL97" s="4"/>
      <c r="FSM97" s="4"/>
      <c r="FSN97" s="4"/>
      <c r="FSO97" s="4"/>
      <c r="FSP97" s="4"/>
      <c r="FSQ97" s="4"/>
      <c r="FSR97" s="4"/>
      <c r="FSS97" s="4"/>
      <c r="FST97" s="4"/>
      <c r="FSU97" s="4"/>
      <c r="FSV97" s="4"/>
      <c r="FSW97" s="4"/>
      <c r="FSX97" s="4"/>
      <c r="FSY97" s="4"/>
      <c r="FSZ97" s="4"/>
      <c r="FTA97" s="4"/>
      <c r="FTB97" s="4"/>
      <c r="FTC97" s="4"/>
      <c r="FTD97" s="4"/>
      <c r="FTE97" s="4"/>
      <c r="FTF97" s="4"/>
      <c r="FTG97" s="4"/>
      <c r="FTH97" s="4"/>
      <c r="FTI97" s="4"/>
      <c r="FTJ97" s="4"/>
      <c r="FTK97" s="4"/>
      <c r="FTL97" s="4"/>
      <c r="FTM97" s="4"/>
      <c r="FTN97" s="4"/>
      <c r="FTO97" s="4"/>
      <c r="FTP97" s="4"/>
      <c r="FTQ97" s="4"/>
      <c r="FTR97" s="4"/>
      <c r="FTS97" s="4"/>
      <c r="FTT97" s="4"/>
      <c r="FTU97" s="4"/>
      <c r="FTV97" s="4"/>
      <c r="FTW97" s="4"/>
      <c r="FTX97" s="4"/>
      <c r="FTY97" s="4"/>
      <c r="FTZ97" s="4"/>
      <c r="FUA97" s="4"/>
      <c r="FUB97" s="4"/>
      <c r="FUC97" s="4"/>
      <c r="FUD97" s="4"/>
      <c r="FUE97" s="4"/>
      <c r="FUF97" s="4"/>
      <c r="FUG97" s="4"/>
      <c r="FUH97" s="4"/>
      <c r="FUI97" s="4"/>
      <c r="FUJ97" s="4"/>
      <c r="FUK97" s="4"/>
      <c r="FUL97" s="4"/>
      <c r="FUM97" s="4"/>
      <c r="FUN97" s="4"/>
      <c r="FUO97" s="4"/>
      <c r="FUP97" s="4"/>
      <c r="FUQ97" s="4"/>
      <c r="FUR97" s="4"/>
      <c r="FUS97" s="4"/>
    </row>
    <row r="98" spans="1:4621">
      <c r="A98" s="29"/>
      <c r="B98" s="30"/>
      <c r="C98" s="30"/>
      <c r="D98" s="30"/>
      <c r="E98" s="30"/>
      <c r="F98" s="30"/>
      <c r="G98" s="30"/>
      <c r="H98" s="30"/>
      <c r="I98" s="30"/>
      <c r="J98" s="30"/>
      <c r="K98" s="30"/>
      <c r="L98" s="30"/>
      <c r="M98" s="30"/>
      <c r="N98" s="30"/>
      <c r="O98" s="30"/>
      <c r="P98" s="30"/>
      <c r="Q98" s="30"/>
      <c r="R98" s="30"/>
      <c r="S98" s="30"/>
      <c r="T98" s="30"/>
      <c r="U98" s="30"/>
      <c r="V98" s="30"/>
      <c r="W98" s="30"/>
      <c r="X98" s="30"/>
      <c r="Y98" s="30"/>
      <c r="Z98" s="152"/>
      <c r="AA98" s="152"/>
      <c r="AB98" s="152"/>
      <c r="AC98" s="153"/>
      <c r="AD98" s="122">
        <f>ROW()</f>
        <v>98</v>
      </c>
    </row>
    <row r="99" spans="1:4621">
      <c r="A99" s="18" t="s">
        <v>93</v>
      </c>
      <c r="B99" s="4"/>
      <c r="C99" s="4"/>
      <c r="D99" s="4"/>
      <c r="E99" s="4"/>
      <c r="F99" s="17"/>
      <c r="G99" s="17"/>
      <c r="H99" s="17"/>
      <c r="I99" s="17"/>
      <c r="J99" s="17"/>
      <c r="K99" s="17"/>
      <c r="L99" s="17"/>
      <c r="M99" s="17"/>
      <c r="N99" s="17"/>
      <c r="O99" s="17"/>
      <c r="P99" s="17"/>
      <c r="Q99" s="17"/>
      <c r="R99" s="17"/>
      <c r="S99" s="17"/>
      <c r="T99" s="17"/>
      <c r="U99" s="17"/>
      <c r="V99" s="17"/>
      <c r="W99" s="17"/>
      <c r="X99" s="17"/>
      <c r="Y99" s="17"/>
      <c r="Z99" s="152"/>
      <c r="AA99" s="152"/>
      <c r="AB99" s="152"/>
      <c r="AC99" s="153"/>
      <c r="AD99" s="122">
        <f>ROW()</f>
        <v>99</v>
      </c>
    </row>
    <row r="100" spans="1:4621">
      <c r="A100" s="18" t="s">
        <v>94</v>
      </c>
      <c r="B100" s="4"/>
      <c r="C100" s="4"/>
      <c r="D100" s="4"/>
      <c r="E100" s="4"/>
      <c r="F100" s="17"/>
      <c r="G100" s="17"/>
      <c r="H100" s="17"/>
      <c r="I100" s="17"/>
      <c r="J100" s="17"/>
      <c r="K100" s="17"/>
      <c r="L100" s="17"/>
      <c r="M100" s="17"/>
      <c r="N100" s="17"/>
      <c r="O100" s="17"/>
      <c r="P100" s="17"/>
      <c r="Q100" s="17"/>
      <c r="R100" s="17"/>
      <c r="S100" s="17"/>
      <c r="T100" s="17"/>
      <c r="U100" s="17"/>
      <c r="V100" s="17"/>
      <c r="W100" s="17"/>
      <c r="X100" s="17"/>
      <c r="Y100" s="17"/>
      <c r="Z100" s="222"/>
      <c r="AA100" s="222"/>
      <c r="AB100" s="222"/>
      <c r="AC100" s="222"/>
      <c r="AD100" s="122">
        <f>ROW()</f>
        <v>100</v>
      </c>
    </row>
    <row r="101" spans="1:4621" ht="15.6">
      <c r="A101" s="20" t="s">
        <v>95</v>
      </c>
      <c r="B101" s="4"/>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4621" ht="15.6">
      <c r="A102" s="20" t="s">
        <v>96</v>
      </c>
      <c r="B102" s="4"/>
      <c r="C102" s="4"/>
      <c r="D102" s="4"/>
      <c r="E102" s="4"/>
      <c r="F102" s="17"/>
      <c r="G102" s="17"/>
      <c r="H102" s="17"/>
      <c r="I102" s="17"/>
      <c r="J102" s="17"/>
      <c r="K102" s="17"/>
      <c r="L102" s="17"/>
      <c r="M102" s="17"/>
      <c r="N102" s="17"/>
      <c r="O102" s="17"/>
      <c r="P102" s="17"/>
      <c r="Q102" s="17"/>
      <c r="R102" s="17"/>
      <c r="S102" s="17"/>
      <c r="T102" s="17"/>
      <c r="U102" s="17"/>
      <c r="V102" s="17"/>
      <c r="W102" s="17"/>
      <c r="X102" s="17"/>
      <c r="Y102" s="17"/>
      <c r="AD102" s="122">
        <f>ROW()</f>
        <v>102</v>
      </c>
    </row>
    <row r="103" spans="1:4621">
      <c r="A103" s="21"/>
      <c r="B103" s="4" t="s">
        <v>97</v>
      </c>
      <c r="C103" s="4"/>
      <c r="D103" s="4"/>
      <c r="E103" s="4"/>
      <c r="F103" s="17"/>
      <c r="G103" s="17"/>
      <c r="H103" s="17"/>
      <c r="I103" s="17"/>
      <c r="J103" s="17"/>
      <c r="K103" s="17"/>
      <c r="L103" s="17"/>
      <c r="M103" s="17"/>
      <c r="N103" s="17"/>
      <c r="O103" s="17"/>
      <c r="P103" s="17"/>
      <c r="Q103" s="17"/>
      <c r="R103" s="17"/>
      <c r="S103" s="17"/>
      <c r="T103" s="17"/>
      <c r="U103" s="17"/>
      <c r="V103" s="17"/>
      <c r="W103" s="17"/>
      <c r="X103" s="17"/>
      <c r="Y103" s="17"/>
      <c r="AD103" s="122">
        <f>ROW()</f>
        <v>103</v>
      </c>
    </row>
    <row r="104" spans="1:4621">
      <c r="A104" s="22"/>
      <c r="B104" s="4" t="s">
        <v>98</v>
      </c>
      <c r="C104" s="4"/>
      <c r="D104" s="4"/>
      <c r="E104" s="4"/>
      <c r="F104" s="17"/>
      <c r="G104" s="17"/>
      <c r="H104" s="17"/>
      <c r="I104" s="17"/>
      <c r="J104" s="17"/>
      <c r="K104" s="17"/>
      <c r="L104" s="17"/>
      <c r="M104" s="17"/>
      <c r="N104" s="17"/>
      <c r="O104" s="17"/>
      <c r="P104" s="17"/>
      <c r="Q104" s="17"/>
      <c r="R104" s="17"/>
      <c r="S104" s="17"/>
      <c r="T104" s="17"/>
      <c r="U104" s="17"/>
      <c r="V104" s="17"/>
      <c r="W104" s="17"/>
      <c r="X104" s="17"/>
      <c r="Y104" s="17"/>
      <c r="AD104" s="122">
        <f>ROW()</f>
        <v>104</v>
      </c>
    </row>
    <row r="105" spans="1:4621">
      <c r="A105" s="23"/>
      <c r="B105" s="4" t="s">
        <v>99</v>
      </c>
      <c r="C105" s="4"/>
      <c r="D105" s="4"/>
      <c r="E105" s="4"/>
      <c r="F105" s="17"/>
      <c r="G105" s="17"/>
      <c r="H105" s="17"/>
      <c r="I105" s="17"/>
      <c r="J105" s="17"/>
      <c r="K105" s="17"/>
      <c r="L105" s="17"/>
      <c r="M105" s="17"/>
      <c r="N105" s="17"/>
      <c r="O105" s="17"/>
      <c r="P105" s="17"/>
      <c r="Q105" s="17"/>
      <c r="R105" s="17"/>
      <c r="S105" s="17"/>
      <c r="T105" s="17"/>
      <c r="U105" s="17"/>
      <c r="V105" s="17"/>
      <c r="W105" s="17"/>
      <c r="X105" s="17"/>
      <c r="Y105" s="17"/>
      <c r="AD105" s="122">
        <f>ROW()</f>
        <v>105</v>
      </c>
    </row>
    <row r="106" spans="1:4621">
      <c r="A106" s="25" t="s">
        <v>100</v>
      </c>
      <c r="B106" s="4"/>
      <c r="C106" s="4"/>
      <c r="D106" s="4"/>
      <c r="E106" s="4"/>
      <c r="F106" s="17"/>
      <c r="G106" s="17"/>
      <c r="H106" s="17"/>
      <c r="I106" s="17"/>
      <c r="J106" s="17"/>
      <c r="K106" s="17"/>
      <c r="L106" s="17"/>
      <c r="M106" s="17"/>
      <c r="N106" s="17"/>
      <c r="O106" s="17"/>
      <c r="P106" s="17"/>
      <c r="Q106" s="17"/>
      <c r="R106" s="17"/>
      <c r="S106" s="17"/>
      <c r="T106" s="17"/>
      <c r="U106" s="17"/>
      <c r="V106" s="17"/>
      <c r="W106" s="17"/>
      <c r="X106" s="17"/>
      <c r="Y106" s="17"/>
      <c r="AD106" s="122">
        <f>ROW()</f>
        <v>106</v>
      </c>
    </row>
    <row r="107" spans="1:4621">
      <c r="A107" s="4"/>
      <c r="B107" s="4"/>
      <c r="C107" s="4"/>
      <c r="D107" s="4"/>
      <c r="E107" s="4"/>
      <c r="F107" s="17"/>
      <c r="G107" s="17"/>
      <c r="H107" s="17"/>
      <c r="I107" s="17"/>
      <c r="J107" s="17"/>
      <c r="K107" s="17"/>
      <c r="L107" s="17"/>
      <c r="M107" s="17"/>
      <c r="N107" s="17"/>
      <c r="O107" s="17"/>
      <c r="P107" s="17"/>
      <c r="Q107" s="17"/>
      <c r="R107" s="17"/>
      <c r="S107" s="17"/>
      <c r="T107" s="17"/>
      <c r="U107" s="17"/>
      <c r="V107" s="17"/>
      <c r="W107" s="17"/>
      <c r="X107" s="17"/>
      <c r="Y107" s="17"/>
      <c r="AD107" s="122">
        <f>ROW()</f>
        <v>107</v>
      </c>
    </row>
    <row r="108" spans="1:4621">
      <c r="A108" s="5" t="s">
        <v>26</v>
      </c>
      <c r="B108" s="4"/>
      <c r="C108" s="4"/>
      <c r="D108" s="4"/>
      <c r="E108" s="4"/>
      <c r="F108" s="17"/>
      <c r="G108" s="17"/>
      <c r="H108" s="17"/>
      <c r="I108" s="17"/>
      <c r="J108" s="17"/>
      <c r="K108" s="17"/>
      <c r="L108" s="17"/>
      <c r="M108" s="17"/>
      <c r="N108" s="17"/>
      <c r="O108" s="17"/>
      <c r="P108" s="17"/>
      <c r="Q108" s="17"/>
      <c r="R108" s="17"/>
      <c r="S108" s="17"/>
      <c r="T108" s="17"/>
      <c r="U108" s="17"/>
      <c r="V108" s="17"/>
      <c r="W108" s="17"/>
      <c r="X108" s="17"/>
      <c r="Y108" s="17"/>
      <c r="AD108" s="122">
        <f>ROW()</f>
        <v>108</v>
      </c>
    </row>
    <row r="109" spans="1:4621">
      <c r="A109" s="9" t="s">
        <v>27</v>
      </c>
      <c r="B109" s="4"/>
      <c r="C109" s="4"/>
      <c r="D109" s="4"/>
      <c r="E109" s="4"/>
      <c r="F109" s="17"/>
      <c r="G109" s="17"/>
      <c r="H109" s="17"/>
      <c r="I109" s="17"/>
      <c r="J109" s="17"/>
      <c r="K109" s="17"/>
      <c r="L109" s="17"/>
      <c r="M109" s="17"/>
      <c r="N109" s="17"/>
      <c r="O109" s="17"/>
      <c r="P109" s="17"/>
      <c r="Q109" s="17"/>
      <c r="R109" s="17"/>
      <c r="S109" s="17"/>
      <c r="T109" s="17"/>
      <c r="U109" s="17"/>
      <c r="V109" s="17"/>
      <c r="W109" s="17"/>
      <c r="X109" s="17"/>
      <c r="Y109" s="17"/>
      <c r="AD109" s="122">
        <f>ROW()</f>
        <v>109</v>
      </c>
    </row>
    <row r="110" spans="1:4621">
      <c r="A110" s="4" t="s">
        <v>28</v>
      </c>
      <c r="AD110" s="122">
        <f>ROW()</f>
        <v>110</v>
      </c>
    </row>
    <row r="137" spans="1:25">
      <c r="A137" s="4"/>
      <c r="B137" s="4"/>
      <c r="C137" s="4"/>
      <c r="D137" s="4"/>
      <c r="E137" s="4"/>
      <c r="F137" s="17"/>
      <c r="G137" s="17"/>
      <c r="H137" s="17"/>
      <c r="I137" s="17"/>
      <c r="J137" s="17"/>
      <c r="K137" s="17"/>
      <c r="L137" s="17"/>
      <c r="M137" s="17"/>
      <c r="N137" s="17"/>
      <c r="O137" s="17"/>
      <c r="P137" s="17"/>
      <c r="Q137" s="17"/>
      <c r="R137" s="17"/>
      <c r="S137" s="17"/>
      <c r="T137" s="17"/>
      <c r="U137" s="17"/>
      <c r="V137" s="17"/>
      <c r="W137" s="17"/>
      <c r="X137" s="17"/>
      <c r="Y137" s="17"/>
    </row>
    <row r="138" spans="1:25">
      <c r="A138" s="4"/>
      <c r="B138" s="4"/>
      <c r="C138" s="4"/>
      <c r="D138" s="4"/>
      <c r="E138" s="4"/>
      <c r="F138" s="17"/>
      <c r="G138" s="17"/>
      <c r="H138" s="17"/>
      <c r="I138" s="17"/>
      <c r="J138" s="17"/>
      <c r="K138" s="17"/>
      <c r="L138" s="17"/>
      <c r="M138" s="17"/>
      <c r="N138" s="17"/>
      <c r="O138" s="17"/>
      <c r="P138" s="17"/>
      <c r="Q138" s="17"/>
      <c r="R138" s="17"/>
      <c r="S138" s="17"/>
      <c r="T138" s="17"/>
      <c r="U138" s="17"/>
      <c r="V138" s="17"/>
      <c r="W138" s="17"/>
      <c r="X138" s="17"/>
      <c r="Y138" s="17"/>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row r="166" spans="1:25">
      <c r="A166" s="4"/>
      <c r="B166" s="4"/>
      <c r="C166" s="4"/>
      <c r="D166" s="4"/>
      <c r="E166" s="4"/>
      <c r="F166" s="17"/>
      <c r="G166" s="17"/>
      <c r="H166" s="17"/>
      <c r="I166" s="17"/>
      <c r="J166" s="17"/>
      <c r="K166" s="17"/>
      <c r="L166" s="17"/>
      <c r="M166" s="17"/>
      <c r="N166" s="17"/>
      <c r="O166" s="17"/>
      <c r="P166" s="17"/>
      <c r="Q166" s="17"/>
      <c r="R166" s="17"/>
      <c r="S166" s="17"/>
      <c r="T166" s="17"/>
      <c r="U166" s="17"/>
      <c r="V166" s="17"/>
      <c r="W166" s="17"/>
      <c r="X166" s="17"/>
      <c r="Y166" s="17"/>
    </row>
    <row r="167" spans="1:25">
      <c r="A167" s="4"/>
      <c r="B167" s="4"/>
      <c r="C167" s="4"/>
      <c r="D167" s="4"/>
      <c r="E167" s="4"/>
      <c r="F167" s="17"/>
      <c r="G167" s="17"/>
      <c r="H167" s="17"/>
      <c r="I167" s="17"/>
      <c r="J167" s="17"/>
      <c r="K167" s="17"/>
      <c r="L167" s="17"/>
      <c r="M167" s="17"/>
      <c r="N167" s="17"/>
      <c r="O167" s="17"/>
      <c r="P167" s="17"/>
      <c r="Q167" s="17"/>
      <c r="R167" s="17"/>
      <c r="S167" s="17"/>
      <c r="T167" s="17"/>
      <c r="U167" s="17"/>
      <c r="V167" s="17"/>
      <c r="W167" s="17"/>
      <c r="X167" s="17"/>
      <c r="Y167" s="17"/>
    </row>
    <row r="168" spans="1:25">
      <c r="A168" s="4"/>
      <c r="B168" s="4"/>
      <c r="C168" s="4"/>
      <c r="D168" s="4"/>
      <c r="E168" s="4"/>
      <c r="F168" s="17"/>
      <c r="G168" s="17"/>
      <c r="H168" s="17"/>
      <c r="I168" s="17"/>
      <c r="J168" s="17"/>
      <c r="K168" s="17"/>
      <c r="L168" s="17"/>
      <c r="M168" s="17"/>
      <c r="N168" s="17"/>
      <c r="O168" s="17"/>
      <c r="P168" s="17"/>
      <c r="Q168" s="17"/>
      <c r="R168" s="17"/>
      <c r="S168" s="17"/>
      <c r="T168" s="17"/>
      <c r="U168" s="17"/>
      <c r="V168" s="17"/>
      <c r="W168" s="17"/>
      <c r="X168" s="17"/>
      <c r="Y168" s="17"/>
    </row>
    <row r="169" spans="1:25">
      <c r="A169" s="4"/>
      <c r="B169" s="4"/>
      <c r="C169" s="4"/>
      <c r="D169" s="4"/>
      <c r="E169" s="4"/>
      <c r="F169" s="17"/>
      <c r="G169" s="17"/>
      <c r="H169" s="17"/>
      <c r="I169" s="17"/>
      <c r="J169" s="17"/>
      <c r="K169" s="17"/>
      <c r="L169" s="17"/>
      <c r="M169" s="17"/>
      <c r="N169" s="17"/>
      <c r="O169" s="17"/>
      <c r="P169" s="17"/>
      <c r="Q169" s="17"/>
      <c r="R169" s="17"/>
      <c r="S169" s="17"/>
      <c r="T169" s="17"/>
      <c r="U169" s="17"/>
      <c r="V169" s="17"/>
      <c r="W169" s="17"/>
      <c r="X169" s="17"/>
      <c r="Y169" s="17"/>
    </row>
    <row r="170" spans="1:25">
      <c r="A170" s="4"/>
      <c r="B170" s="4"/>
      <c r="C170" s="4"/>
      <c r="D170" s="4"/>
      <c r="E170" s="4"/>
      <c r="F170" s="17"/>
      <c r="G170" s="17"/>
      <c r="H170" s="17"/>
      <c r="I170" s="17"/>
      <c r="J170" s="17"/>
      <c r="K170" s="17"/>
      <c r="L170" s="17"/>
      <c r="M170" s="17"/>
      <c r="N170" s="17"/>
      <c r="O170" s="17"/>
      <c r="P170" s="17"/>
      <c r="Q170" s="17"/>
      <c r="R170" s="17"/>
      <c r="S170" s="17"/>
      <c r="T170" s="17"/>
      <c r="U170" s="17"/>
      <c r="V170" s="17"/>
      <c r="W170" s="17"/>
      <c r="X170" s="17"/>
      <c r="Y170" s="17"/>
    </row>
    <row r="171" spans="1:25">
      <c r="A171" s="4"/>
      <c r="B171" s="4"/>
      <c r="C171" s="4"/>
      <c r="D171" s="4"/>
      <c r="E171" s="4"/>
      <c r="F171" s="17"/>
      <c r="G171" s="17"/>
      <c r="H171" s="17"/>
      <c r="I171" s="17"/>
      <c r="J171" s="17"/>
      <c r="K171" s="17"/>
      <c r="L171" s="17"/>
      <c r="M171" s="17"/>
      <c r="N171" s="17"/>
      <c r="O171" s="17"/>
      <c r="P171" s="17"/>
      <c r="Q171" s="17"/>
      <c r="R171" s="17"/>
      <c r="S171" s="17"/>
      <c r="T171" s="17"/>
      <c r="U171" s="17"/>
      <c r="V171" s="17"/>
      <c r="W171" s="17"/>
      <c r="X171" s="17"/>
      <c r="Y171" s="17"/>
    </row>
    <row r="172" spans="1:25">
      <c r="A172" s="4"/>
      <c r="B172" s="4"/>
      <c r="C172" s="4"/>
      <c r="D172" s="4"/>
      <c r="E172" s="4"/>
      <c r="F172" s="17"/>
      <c r="G172" s="17"/>
      <c r="H172" s="17"/>
      <c r="I172" s="17"/>
      <c r="J172" s="17"/>
      <c r="K172" s="17"/>
      <c r="L172" s="17"/>
      <c r="M172" s="17"/>
      <c r="N172" s="17"/>
      <c r="O172" s="17"/>
      <c r="P172" s="17"/>
      <c r="Q172" s="17"/>
      <c r="R172" s="17"/>
      <c r="S172" s="17"/>
      <c r="T172" s="17"/>
      <c r="U172" s="17"/>
      <c r="V172" s="17"/>
      <c r="W172" s="17"/>
      <c r="X172" s="17"/>
      <c r="Y172" s="17"/>
    </row>
    <row r="173" spans="1:25">
      <c r="A173" s="4"/>
      <c r="B173" s="4"/>
      <c r="C173" s="4"/>
      <c r="D173" s="4"/>
      <c r="E173" s="4"/>
      <c r="F173" s="17"/>
      <c r="G173" s="17"/>
      <c r="H173" s="17"/>
      <c r="I173" s="17"/>
      <c r="J173" s="17"/>
      <c r="K173" s="17"/>
      <c r="L173" s="17"/>
      <c r="M173" s="17"/>
      <c r="N173" s="17"/>
      <c r="O173" s="17"/>
      <c r="P173" s="17"/>
      <c r="Q173" s="17"/>
      <c r="R173" s="17"/>
      <c r="S173" s="17"/>
      <c r="T173" s="17"/>
      <c r="U173" s="17"/>
      <c r="V173" s="17"/>
      <c r="W173" s="17"/>
      <c r="X173" s="17"/>
      <c r="Y173" s="17"/>
    </row>
  </sheetData>
  <mergeCells count="5">
    <mergeCell ref="R11:Y11"/>
    <mergeCell ref="Z10:Z12"/>
    <mergeCell ref="AA10:AA12"/>
    <mergeCell ref="AB10:AB12"/>
    <mergeCell ref="AC10:AC1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F17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166</v>
      </c>
      <c r="AD1" s="122">
        <f>ROW()</f>
        <v>1</v>
      </c>
    </row>
    <row r="2" spans="1:32" ht="21">
      <c r="B2" s="6" t="s">
        <v>144</v>
      </c>
      <c r="C2" s="7"/>
      <c r="D2" s="7"/>
      <c r="E2" s="7"/>
      <c r="F2" s="7"/>
      <c r="AD2" s="122">
        <f>ROW()</f>
        <v>2</v>
      </c>
    </row>
    <row r="3" spans="1:32" ht="21">
      <c r="B3" s="6"/>
      <c r="C3" s="7"/>
      <c r="D3" s="7"/>
      <c r="E3" s="7"/>
      <c r="F3" s="7"/>
      <c r="AD3" s="122">
        <f>ROW()</f>
        <v>3</v>
      </c>
    </row>
    <row r="4" spans="1:32">
      <c r="B4" s="159" t="s">
        <v>165</v>
      </c>
      <c r="C4" s="7"/>
      <c r="D4" s="7"/>
      <c r="E4" s="7"/>
      <c r="F4" s="7"/>
      <c r="AD4" s="122">
        <f>ROW()</f>
        <v>4</v>
      </c>
    </row>
    <row r="5" spans="1:32">
      <c r="A5" s="8"/>
      <c r="B5" s="4" t="s">
        <v>126</v>
      </c>
      <c r="C5" s="121"/>
      <c r="D5" s="159"/>
      <c r="E5" s="159"/>
      <c r="F5" s="159"/>
      <c r="G5" s="159"/>
      <c r="H5" s="159"/>
      <c r="I5" s="159"/>
      <c r="J5" s="159"/>
      <c r="K5" s="159"/>
      <c r="L5" s="159"/>
      <c r="M5" s="159"/>
      <c r="N5" s="159"/>
      <c r="O5" s="159"/>
      <c r="P5" s="159"/>
      <c r="Q5" s="159"/>
      <c r="R5" s="159"/>
      <c r="S5" s="159"/>
      <c r="T5" s="159"/>
      <c r="U5" s="159"/>
      <c r="V5" s="159"/>
      <c r="W5" s="159"/>
      <c r="X5" s="159"/>
      <c r="Y5" s="159"/>
      <c r="AD5" s="122">
        <f>ROW()</f>
        <v>5</v>
      </c>
    </row>
    <row r="6" spans="1:32">
      <c r="A6" s="8"/>
      <c r="B6" s="4"/>
      <c r="C6" s="121"/>
      <c r="D6" s="159"/>
      <c r="E6" s="159"/>
      <c r="F6" s="159"/>
      <c r="G6" s="159"/>
      <c r="H6" s="159"/>
      <c r="I6" s="159"/>
      <c r="J6" s="159"/>
      <c r="K6" s="159"/>
      <c r="L6" s="159"/>
      <c r="M6" s="159"/>
      <c r="N6" s="159"/>
      <c r="O6" s="159"/>
      <c r="P6" s="159"/>
      <c r="Q6" s="159"/>
      <c r="R6" s="159"/>
      <c r="S6" s="159"/>
      <c r="T6" s="159"/>
      <c r="U6" s="159"/>
      <c r="V6" s="159"/>
      <c r="W6" s="159"/>
      <c r="X6" s="159"/>
      <c r="Y6" s="159"/>
      <c r="AD6" s="122">
        <f>ROW()</f>
        <v>6</v>
      </c>
    </row>
    <row r="7" spans="1:32">
      <c r="A7" s="8"/>
      <c r="B7" s="4" t="s">
        <v>444</v>
      </c>
      <c r="C7" s="121"/>
      <c r="D7" s="159"/>
      <c r="E7" s="159"/>
      <c r="F7" s="159"/>
      <c r="G7" s="159"/>
      <c r="H7" s="159"/>
      <c r="I7" s="159"/>
      <c r="J7" s="159"/>
      <c r="K7" s="159"/>
      <c r="L7" s="159"/>
      <c r="M7" s="159"/>
      <c r="N7" s="159"/>
      <c r="O7" s="159"/>
      <c r="P7" s="159"/>
      <c r="Q7" s="159"/>
      <c r="R7" s="159"/>
      <c r="S7" s="159"/>
      <c r="T7" s="159"/>
      <c r="U7" s="159"/>
      <c r="V7" s="159"/>
      <c r="W7" s="159"/>
      <c r="X7" s="159"/>
      <c r="Y7" s="159"/>
      <c r="AD7" s="122">
        <f>ROW()</f>
        <v>7</v>
      </c>
    </row>
    <row r="8" spans="1:32">
      <c r="A8" s="8"/>
      <c r="B8" s="4"/>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5" t="str">
        <f>CONCATENATE("See Row ",AD14, " note re change in formula for Row ",AD13, " starting in 2006.")</f>
        <v>See Row 14 note re change in formula for Row 13 starting in 2006.</v>
      </c>
      <c r="S11" s="376"/>
      <c r="T11" s="376"/>
      <c r="U11" s="376"/>
      <c r="V11" s="376"/>
      <c r="W11" s="376"/>
      <c r="X11" s="376"/>
      <c r="Y11" s="377"/>
      <c r="Z11" s="359"/>
      <c r="AA11" s="359"/>
      <c r="AB11" s="359"/>
      <c r="AC11" s="359"/>
      <c r="AD11" s="122">
        <f>ROW()</f>
        <v>11</v>
      </c>
    </row>
    <row r="12" spans="1:32">
      <c r="A12" s="28" t="s">
        <v>33</v>
      </c>
      <c r="B12" s="117">
        <v>1990</v>
      </c>
      <c r="C12" s="378" t="s">
        <v>131</v>
      </c>
      <c r="D12" s="379"/>
      <c r="E12" s="379"/>
      <c r="F12" s="379"/>
      <c r="G12" s="379"/>
      <c r="H12" s="379"/>
      <c r="I12" s="379"/>
      <c r="J12" s="379"/>
      <c r="K12" s="380"/>
      <c r="L12" s="117">
        <v>2000</v>
      </c>
      <c r="M12" s="117">
        <v>2001</v>
      </c>
      <c r="N12" s="117">
        <v>2002</v>
      </c>
      <c r="O12" s="117">
        <v>2003</v>
      </c>
      <c r="P12" s="117">
        <v>2004</v>
      </c>
      <c r="Q12" s="117">
        <v>2005</v>
      </c>
      <c r="R12" s="117">
        <v>2006</v>
      </c>
      <c r="S12" s="117">
        <v>2007</v>
      </c>
      <c r="T12" s="117">
        <v>2008</v>
      </c>
      <c r="U12" s="117">
        <v>2009</v>
      </c>
      <c r="V12" s="117">
        <v>2010</v>
      </c>
      <c r="W12" s="117">
        <v>2011</v>
      </c>
      <c r="X12" s="117">
        <v>2012</v>
      </c>
      <c r="Y12" s="164">
        <v>2013</v>
      </c>
      <c r="Z12" s="360"/>
      <c r="AA12" s="360"/>
      <c r="AB12" s="360"/>
      <c r="AC12" s="360"/>
      <c r="AD12" s="122">
        <f>ROW()</f>
        <v>12</v>
      </c>
    </row>
    <row r="13" spans="1:32">
      <c r="A13" s="32" t="s">
        <v>34</v>
      </c>
      <c r="B13" s="33">
        <v>613000</v>
      </c>
      <c r="C13" s="33"/>
      <c r="D13" s="33"/>
      <c r="E13" s="33"/>
      <c r="F13" s="33"/>
      <c r="G13" s="33"/>
      <c r="H13" s="33"/>
      <c r="I13" s="33"/>
      <c r="J13" s="33"/>
      <c r="K13" s="33"/>
      <c r="L13" s="33">
        <v>745000</v>
      </c>
      <c r="M13" s="33">
        <v>735000</v>
      </c>
      <c r="N13" s="33">
        <v>738000</v>
      </c>
      <c r="O13" s="33">
        <v>756000</v>
      </c>
      <c r="P13" s="33">
        <v>758000</v>
      </c>
      <c r="Q13" s="33">
        <v>749000</v>
      </c>
      <c r="R13" s="33">
        <v>740000</v>
      </c>
      <c r="S13" s="33">
        <v>761000</v>
      </c>
      <c r="T13" s="33">
        <v>741000</v>
      </c>
      <c r="U13" s="33">
        <v>699000</v>
      </c>
      <c r="V13" s="33">
        <v>707000</v>
      </c>
      <c r="W13" s="33">
        <v>709000</v>
      </c>
      <c r="X13" s="161">
        <v>715000</v>
      </c>
      <c r="Y13" s="161">
        <v>726000</v>
      </c>
      <c r="Z13" s="34">
        <f>AVERAGE(L13:S13)</f>
        <v>747750</v>
      </c>
      <c r="AA13" s="34">
        <f>AVERAGE(T13:Y13)</f>
        <v>716166.66666666663</v>
      </c>
      <c r="AB13" s="34">
        <f t="shared" ref="AB13:AB15" si="0">AA13-Z13</f>
        <v>-31583.333333333372</v>
      </c>
      <c r="AC13" s="135">
        <f t="shared" ref="AC13:AC83" si="1">AB13/Z13</f>
        <v>-4.223782458486576E-2</v>
      </c>
      <c r="AD13" s="122">
        <f>ROW()</f>
        <v>13</v>
      </c>
    </row>
    <row r="14" spans="1:32">
      <c r="A14" s="126" t="str">
        <f>CONCATENATE("'TOTAL' figures above are sum of 'ENERGY' (Row ",AD15, "), 'INDUSTRIAL PROCESSES AND PRODUCT USE' (Row ",AD59, "), 'AGRICULTURE' (Row ",AD75, ") and 'WASTE' (Row ",AD83, "). However, beginning in 2006 (partially in that year, fully in subsequent years, TOTAL also includes Row ",AD88, " (Afforestation + Deforestation). Thus the pre-2006 TOTAL figures aren't consistent with post-2006.")</f>
        <v>'TOTAL' figures above are sum of 'ENERGY' (Row 15), 'INDUSTRIAL PROCESSES AND PRODUCT USE' (Row 59), 'AGRICULTURE' (Row 75) and 'WASTE' (Row 83). However, beginning in 2006 (partially in that year, fully in subsequent years, TOTAL also includes Row 88 (Afforestation + Deforestation). Thus the pre-2006 TOTAL figures aren't consistent with post-2006.</v>
      </c>
      <c r="B14" s="126"/>
      <c r="C14" s="126"/>
      <c r="D14" s="126"/>
      <c r="E14" s="126"/>
      <c r="F14" s="126"/>
      <c r="G14" s="126"/>
      <c r="H14" s="126"/>
      <c r="I14" s="126"/>
      <c r="J14" s="126"/>
      <c r="K14" s="126"/>
      <c r="L14" s="126"/>
      <c r="M14" s="126"/>
      <c r="N14" s="126"/>
      <c r="O14" s="126"/>
      <c r="P14" s="126"/>
      <c r="Q14" s="126"/>
      <c r="R14" s="126"/>
      <c r="S14" s="126"/>
      <c r="T14" s="126"/>
      <c r="U14" s="126"/>
      <c r="V14" s="126"/>
      <c r="W14" s="126"/>
      <c r="X14" s="34"/>
      <c r="Y14" s="34"/>
      <c r="Z14" s="34"/>
      <c r="AA14" s="34"/>
      <c r="AB14" s="34"/>
      <c r="AC14" s="221"/>
      <c r="AD14" s="122">
        <f>ROW()</f>
        <v>14</v>
      </c>
    </row>
    <row r="15" spans="1:32">
      <c r="A15" s="108" t="s">
        <v>35</v>
      </c>
      <c r="B15" s="109">
        <v>485000</v>
      </c>
      <c r="C15" s="109"/>
      <c r="D15" s="109"/>
      <c r="E15" s="109"/>
      <c r="F15" s="109"/>
      <c r="G15" s="109"/>
      <c r="H15" s="109"/>
      <c r="I15" s="109"/>
      <c r="J15" s="109"/>
      <c r="K15" s="109"/>
      <c r="L15" s="109">
        <v>606000</v>
      </c>
      <c r="M15" s="109">
        <v>599000</v>
      </c>
      <c r="N15" s="109">
        <v>600000</v>
      </c>
      <c r="O15" s="109">
        <v>614000</v>
      </c>
      <c r="P15" s="109">
        <v>609000</v>
      </c>
      <c r="Q15" s="109">
        <v>601000</v>
      </c>
      <c r="R15" s="109">
        <v>591000</v>
      </c>
      <c r="S15" s="109">
        <v>614000</v>
      </c>
      <c r="T15" s="109">
        <v>596000</v>
      </c>
      <c r="U15" s="109">
        <v>563000</v>
      </c>
      <c r="V15" s="109">
        <v>573000</v>
      </c>
      <c r="W15" s="109">
        <v>576000</v>
      </c>
      <c r="X15" s="110">
        <v>577000</v>
      </c>
      <c r="Y15" s="110">
        <v>588000</v>
      </c>
      <c r="Z15" s="110">
        <f>AVERAGE(L15:S15)</f>
        <v>604250</v>
      </c>
      <c r="AA15" s="110">
        <f t="shared" ref="AA15:AA78" si="2">AVERAGE(T15:Y15)</f>
        <v>578833.33333333337</v>
      </c>
      <c r="AB15" s="110">
        <f t="shared" si="0"/>
        <v>-25416.666666666628</v>
      </c>
      <c r="AC15" s="111">
        <f t="shared" si="1"/>
        <v>-4.206316370155834E-2</v>
      </c>
      <c r="AD15" s="122">
        <f>ROW()</f>
        <v>15</v>
      </c>
    </row>
    <row r="16" spans="1:32">
      <c r="A16" s="123" t="str">
        <f>CONCATENATE("'ENERGY' figures above are sum of 'Stationary Combustion Sources' (Row ",AD22, "), 'Transport' (Row ",AD34, "), and 'Fugitive Sources' (Row ",AD54, ").")</f>
        <v>'ENERGY' figures above are sum of 'Stationary Combustion Sources' (Row 22), 'Transport' (Row 34), and 'Fugitive Sources' (Row 54).</v>
      </c>
      <c r="B16" s="109"/>
      <c r="C16" s="109"/>
      <c r="D16" s="109"/>
      <c r="E16" s="109"/>
      <c r="F16" s="109"/>
      <c r="G16" s="109"/>
      <c r="H16" s="109"/>
      <c r="I16" s="109"/>
      <c r="J16" s="109"/>
      <c r="K16" s="109"/>
      <c r="L16" s="109"/>
      <c r="M16" s="109"/>
      <c r="N16" s="109"/>
      <c r="O16" s="109"/>
      <c r="P16" s="109"/>
      <c r="Q16" s="109"/>
      <c r="R16" s="109"/>
      <c r="S16" s="109"/>
      <c r="T16" s="109"/>
      <c r="U16" s="109"/>
      <c r="V16" s="109"/>
      <c r="W16" s="109"/>
      <c r="X16" s="110"/>
      <c r="Y16" s="11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6"/>
      <c r="T17" s="166"/>
      <c r="U17" s="166"/>
      <c r="V17" s="166"/>
      <c r="W17" s="166"/>
      <c r="X17" s="167"/>
      <c r="Y17" s="167"/>
      <c r="Z17" s="207"/>
      <c r="AA17" s="207"/>
      <c r="AB17" s="207"/>
      <c r="AC17" s="207"/>
      <c r="AD17" s="122">
        <f>ROW()</f>
        <v>17</v>
      </c>
    </row>
    <row r="18" spans="1:30">
      <c r="A18" s="165" t="s">
        <v>124</v>
      </c>
      <c r="B18" s="166">
        <f>B20+B32</f>
        <v>436000</v>
      </c>
      <c r="C18" s="166"/>
      <c r="D18" s="166"/>
      <c r="E18" s="166"/>
      <c r="F18" s="166"/>
      <c r="G18" s="166"/>
      <c r="H18" s="166"/>
      <c r="I18" s="166"/>
      <c r="J18" s="166"/>
      <c r="K18" s="166"/>
      <c r="L18" s="166">
        <f t="shared" ref="L18:Y18" si="3">L20+L32</f>
        <v>537000</v>
      </c>
      <c r="M18" s="166">
        <f t="shared" si="3"/>
        <v>531000</v>
      </c>
      <c r="N18" s="166">
        <f t="shared" si="3"/>
        <v>535000</v>
      </c>
      <c r="O18" s="166">
        <f t="shared" si="3"/>
        <v>550000</v>
      </c>
      <c r="P18" s="166">
        <f t="shared" si="3"/>
        <v>545000</v>
      </c>
      <c r="Q18" s="166">
        <f t="shared" si="3"/>
        <v>539000</v>
      </c>
      <c r="R18" s="166">
        <f t="shared" si="3"/>
        <v>530000</v>
      </c>
      <c r="S18" s="166">
        <f t="shared" si="3"/>
        <v>554000</v>
      </c>
      <c r="T18" s="166">
        <f t="shared" si="3"/>
        <v>537000</v>
      </c>
      <c r="U18" s="166">
        <f t="shared" si="3"/>
        <v>508000</v>
      </c>
      <c r="V18" s="166">
        <f t="shared" si="3"/>
        <v>518000</v>
      </c>
      <c r="W18" s="166">
        <f t="shared" si="3"/>
        <v>520000</v>
      </c>
      <c r="X18" s="167">
        <f t="shared" si="3"/>
        <v>519000</v>
      </c>
      <c r="Y18" s="167">
        <f t="shared" si="3"/>
        <v>529000</v>
      </c>
      <c r="Z18" s="166">
        <f>AVERAGE(L18:S18)</f>
        <v>540125</v>
      </c>
      <c r="AA18" s="166">
        <f t="shared" si="2"/>
        <v>521833.33333333331</v>
      </c>
      <c r="AB18" s="166">
        <f t="shared" ref="AB18:AB81" si="4">AA18-Z18</f>
        <v>-18291.666666666686</v>
      </c>
      <c r="AC18" s="168">
        <f t="shared" ref="AC18:AC19" si="5">AB18/Z18</f>
        <v>-3.3865617526807106E-2</v>
      </c>
      <c r="AD18" s="122">
        <f>ROW()</f>
        <v>18</v>
      </c>
    </row>
    <row r="19" spans="1:30">
      <c r="A19" s="165" t="s">
        <v>179</v>
      </c>
      <c r="B19" s="166">
        <f>B30+B32</f>
        <v>341500</v>
      </c>
      <c r="C19" s="166"/>
      <c r="D19" s="166"/>
      <c r="E19" s="166"/>
      <c r="F19" s="166"/>
      <c r="G19" s="166"/>
      <c r="H19" s="166"/>
      <c r="I19" s="166"/>
      <c r="J19" s="166"/>
      <c r="K19" s="166"/>
      <c r="L19" s="166">
        <f t="shared" ref="L19:O19" si="6">L30+L32</f>
        <v>406000</v>
      </c>
      <c r="M19" s="166">
        <f t="shared" si="6"/>
        <v>399000</v>
      </c>
      <c r="N19" s="166">
        <f t="shared" si="6"/>
        <v>408000</v>
      </c>
      <c r="O19" s="166">
        <f t="shared" si="6"/>
        <v>418000</v>
      </c>
      <c r="P19" s="166">
        <f t="shared" ref="P19:Q19" si="7">P30+P32</f>
        <v>420000</v>
      </c>
      <c r="Q19" s="166">
        <f t="shared" si="7"/>
        <v>415000</v>
      </c>
      <c r="R19" s="166">
        <f t="shared" ref="R19:T19" si="8">R30+R32</f>
        <v>412000</v>
      </c>
      <c r="S19" s="166">
        <f t="shared" si="8"/>
        <v>431000</v>
      </c>
      <c r="T19" s="166">
        <f t="shared" si="8"/>
        <v>421000</v>
      </c>
      <c r="U19" s="166">
        <f t="shared" ref="U19:W19" si="9">U30+U32</f>
        <v>408000</v>
      </c>
      <c r="V19" s="166">
        <f t="shared" si="9"/>
        <v>416000</v>
      </c>
      <c r="W19" s="166">
        <f t="shared" si="9"/>
        <v>425500</v>
      </c>
      <c r="X19" s="166">
        <f t="shared" ref="X19:Y19" si="10">X30+X32</f>
        <v>430000</v>
      </c>
      <c r="Y19" s="166">
        <f t="shared" si="10"/>
        <v>441500</v>
      </c>
      <c r="Z19" s="166">
        <f t="shared" ref="Z19" si="11">Z30+Z32</f>
        <v>413625</v>
      </c>
      <c r="AA19" s="166">
        <f t="shared" si="2"/>
        <v>423666.66666666669</v>
      </c>
      <c r="AB19" s="166">
        <f t="shared" si="4"/>
        <v>10041.666666666686</v>
      </c>
      <c r="AC19" s="168">
        <f t="shared" si="5"/>
        <v>2.4277223733252792E-2</v>
      </c>
      <c r="AD19" s="122">
        <f>ROW()</f>
        <v>19</v>
      </c>
    </row>
    <row r="20" spans="1:30">
      <c r="A20" s="92" t="s">
        <v>36</v>
      </c>
      <c r="B20" s="93">
        <v>288000</v>
      </c>
      <c r="C20" s="93"/>
      <c r="D20" s="93"/>
      <c r="E20" s="93"/>
      <c r="F20" s="93"/>
      <c r="G20" s="93"/>
      <c r="H20" s="93"/>
      <c r="I20" s="93"/>
      <c r="J20" s="93"/>
      <c r="K20" s="93"/>
      <c r="L20" s="93">
        <v>355000</v>
      </c>
      <c r="M20" s="93">
        <v>351000</v>
      </c>
      <c r="N20" s="93">
        <v>354000</v>
      </c>
      <c r="O20" s="93">
        <v>363000</v>
      </c>
      <c r="P20" s="93">
        <v>354000</v>
      </c>
      <c r="Q20" s="93">
        <v>344000</v>
      </c>
      <c r="R20" s="93">
        <v>335000</v>
      </c>
      <c r="S20" s="93">
        <v>356000</v>
      </c>
      <c r="T20" s="93">
        <v>340000</v>
      </c>
      <c r="U20" s="93">
        <v>318000</v>
      </c>
      <c r="V20" s="93">
        <v>318000</v>
      </c>
      <c r="W20" s="93">
        <v>321000</v>
      </c>
      <c r="X20" s="94">
        <v>320000</v>
      </c>
      <c r="Y20" s="94">
        <v>325000</v>
      </c>
      <c r="Z20" s="94">
        <f>AVERAGE(L20:S20)</f>
        <v>351500</v>
      </c>
      <c r="AA20" s="94">
        <f t="shared" si="2"/>
        <v>323666.66666666669</v>
      </c>
      <c r="AB20" s="94">
        <f t="shared" si="4"/>
        <v>-27833.333333333314</v>
      </c>
      <c r="AC20" s="112">
        <f t="shared" si="1"/>
        <v>-7.9184447605500183E-2</v>
      </c>
      <c r="AD20" s="122">
        <f>ROW()</f>
        <v>20</v>
      </c>
    </row>
    <row r="21" spans="1:30">
      <c r="A21" s="124" t="str">
        <f>CONCATENATE("'Stationary Combustion Sources'  above are sum of eight elements in Rows ",AD22, "-",AD29, ".")</f>
        <v>'Stationary Combustion Sources'  above are sum of eight elements in Rows 22-29.</v>
      </c>
      <c r="B21" s="93"/>
      <c r="C21" s="93"/>
      <c r="D21" s="93"/>
      <c r="E21" s="93"/>
      <c r="F21" s="93"/>
      <c r="G21" s="93"/>
      <c r="H21" s="93"/>
      <c r="I21" s="93"/>
      <c r="J21" s="93"/>
      <c r="K21" s="93"/>
      <c r="L21" s="93"/>
      <c r="M21" s="93"/>
      <c r="N21" s="93"/>
      <c r="O21" s="93"/>
      <c r="P21" s="93"/>
      <c r="Q21" s="93"/>
      <c r="R21" s="93"/>
      <c r="S21" s="93"/>
      <c r="T21" s="93"/>
      <c r="U21" s="93"/>
      <c r="V21" s="93"/>
      <c r="W21" s="93"/>
      <c r="X21" s="94"/>
      <c r="Y21" s="94"/>
      <c r="Z21" s="119"/>
      <c r="AA21" s="119"/>
      <c r="AB21" s="119"/>
      <c r="AC21" s="119"/>
      <c r="AD21" s="122">
        <f>ROW()</f>
        <v>21</v>
      </c>
    </row>
    <row r="22" spans="1:30">
      <c r="A22" s="95" t="s">
        <v>37</v>
      </c>
      <c r="B22" s="96">
        <v>94500</v>
      </c>
      <c r="C22" s="96"/>
      <c r="D22" s="96"/>
      <c r="E22" s="96"/>
      <c r="F22" s="96"/>
      <c r="G22" s="96"/>
      <c r="H22" s="96"/>
      <c r="I22" s="96"/>
      <c r="J22" s="96"/>
      <c r="K22" s="96"/>
      <c r="L22" s="96">
        <v>131000</v>
      </c>
      <c r="M22" s="182">
        <v>132000</v>
      </c>
      <c r="N22" s="96">
        <v>127000</v>
      </c>
      <c r="O22" s="182">
        <v>132000</v>
      </c>
      <c r="P22" s="182">
        <v>125000</v>
      </c>
      <c r="Q22" s="182">
        <v>124000</v>
      </c>
      <c r="R22" s="182">
        <v>118000</v>
      </c>
      <c r="S22" s="182">
        <v>123000</v>
      </c>
      <c r="T22" s="182">
        <v>116000</v>
      </c>
      <c r="U22" s="182">
        <v>100000</v>
      </c>
      <c r="V22" s="182">
        <v>102000</v>
      </c>
      <c r="W22" s="182">
        <v>94500</v>
      </c>
      <c r="X22" s="97">
        <v>89000</v>
      </c>
      <c r="Y22" s="97">
        <v>87500</v>
      </c>
      <c r="Z22" s="127">
        <f t="shared" ref="Z22:Z30" si="12">AVERAGE(L22:S22)</f>
        <v>126500</v>
      </c>
      <c r="AA22" s="127">
        <f t="shared" si="2"/>
        <v>98166.666666666672</v>
      </c>
      <c r="AB22" s="127">
        <f t="shared" si="4"/>
        <v>-28333.333333333328</v>
      </c>
      <c r="AC22" s="136">
        <f t="shared" si="1"/>
        <v>-0.22397891963109351</v>
      </c>
      <c r="AD22" s="122">
        <f>ROW()</f>
        <v>22</v>
      </c>
    </row>
    <row r="23" spans="1:30">
      <c r="A23" s="99" t="s">
        <v>38</v>
      </c>
      <c r="B23" s="96">
        <v>17000</v>
      </c>
      <c r="C23" s="96"/>
      <c r="D23" s="96"/>
      <c r="E23" s="96"/>
      <c r="F23" s="96"/>
      <c r="G23" s="96"/>
      <c r="H23" s="96"/>
      <c r="I23" s="96"/>
      <c r="J23" s="96"/>
      <c r="K23" s="96"/>
      <c r="L23" s="96">
        <v>17000</v>
      </c>
      <c r="M23" s="96">
        <v>18000</v>
      </c>
      <c r="N23" s="96">
        <v>19000</v>
      </c>
      <c r="O23" s="96">
        <v>20000</v>
      </c>
      <c r="P23" s="96">
        <v>22000</v>
      </c>
      <c r="Q23" s="96">
        <v>20000</v>
      </c>
      <c r="R23" s="96">
        <v>20000</v>
      </c>
      <c r="S23" s="96">
        <v>21000</v>
      </c>
      <c r="T23" s="96">
        <v>20000</v>
      </c>
      <c r="U23" s="96">
        <v>19000</v>
      </c>
      <c r="V23" s="96">
        <v>18000</v>
      </c>
      <c r="W23" s="96">
        <v>17000</v>
      </c>
      <c r="X23" s="97">
        <v>19000</v>
      </c>
      <c r="Y23" s="97">
        <v>18000</v>
      </c>
      <c r="Z23" s="127">
        <f t="shared" si="12"/>
        <v>19625</v>
      </c>
      <c r="AA23" s="127">
        <f t="shared" si="2"/>
        <v>18500</v>
      </c>
      <c r="AB23" s="127">
        <f t="shared" si="4"/>
        <v>-1125</v>
      </c>
      <c r="AC23" s="136">
        <f t="shared" si="1"/>
        <v>-5.7324840764331211E-2</v>
      </c>
      <c r="AD23" s="122">
        <f>ROW()</f>
        <v>23</v>
      </c>
    </row>
    <row r="24" spans="1:30">
      <c r="A24" s="95" t="s">
        <v>39</v>
      </c>
      <c r="B24" s="96">
        <v>41100</v>
      </c>
      <c r="C24" s="96"/>
      <c r="D24" s="96"/>
      <c r="E24" s="96"/>
      <c r="F24" s="96"/>
      <c r="G24" s="96"/>
      <c r="H24" s="96"/>
      <c r="I24" s="96"/>
      <c r="J24" s="96"/>
      <c r="K24" s="96"/>
      <c r="L24" s="96">
        <v>63400</v>
      </c>
      <c r="M24" s="96">
        <v>65900</v>
      </c>
      <c r="N24" s="96">
        <v>68900</v>
      </c>
      <c r="O24" s="96">
        <v>72100</v>
      </c>
      <c r="P24" s="96">
        <v>70000</v>
      </c>
      <c r="Q24" s="96">
        <v>67800</v>
      </c>
      <c r="R24" s="96">
        <v>71400</v>
      </c>
      <c r="S24" s="96">
        <v>79900</v>
      </c>
      <c r="T24" s="96">
        <v>76300</v>
      </c>
      <c r="U24" s="96">
        <v>77800</v>
      </c>
      <c r="V24" s="96">
        <v>79800</v>
      </c>
      <c r="W24" s="96">
        <v>81600</v>
      </c>
      <c r="X24" s="97">
        <v>90500</v>
      </c>
      <c r="Y24" s="97">
        <v>93600</v>
      </c>
      <c r="Z24" s="127">
        <f t="shared" si="12"/>
        <v>69925</v>
      </c>
      <c r="AA24" s="127">
        <f t="shared" si="2"/>
        <v>83266.666666666672</v>
      </c>
      <c r="AB24" s="127">
        <f t="shared" si="4"/>
        <v>13341.666666666672</v>
      </c>
      <c r="AC24" s="136">
        <f t="shared" si="1"/>
        <v>0.1907996663091408</v>
      </c>
      <c r="AD24" s="122">
        <f>ROW()</f>
        <v>24</v>
      </c>
    </row>
    <row r="25" spans="1:30">
      <c r="A25" s="99" t="s">
        <v>40</v>
      </c>
      <c r="B25" s="96">
        <v>56200</v>
      </c>
      <c r="C25" s="96"/>
      <c r="D25" s="96"/>
      <c r="E25" s="96"/>
      <c r="F25" s="96"/>
      <c r="G25" s="96"/>
      <c r="H25" s="96"/>
      <c r="I25" s="96"/>
      <c r="J25" s="96"/>
      <c r="K25" s="96"/>
      <c r="L25" s="96">
        <v>56200</v>
      </c>
      <c r="M25" s="96">
        <v>52100</v>
      </c>
      <c r="N25" s="96">
        <v>51700</v>
      </c>
      <c r="O25" s="96">
        <v>49600</v>
      </c>
      <c r="P25" s="96">
        <v>51200</v>
      </c>
      <c r="Q25" s="96">
        <v>48700</v>
      </c>
      <c r="R25" s="96">
        <v>46700</v>
      </c>
      <c r="S25" s="96">
        <v>47800</v>
      </c>
      <c r="T25" s="96">
        <v>45200</v>
      </c>
      <c r="U25" s="96">
        <v>40500</v>
      </c>
      <c r="V25" s="96">
        <v>41300</v>
      </c>
      <c r="W25" s="96">
        <v>44900</v>
      </c>
      <c r="X25" s="97">
        <v>44500</v>
      </c>
      <c r="Y25" s="97">
        <v>46100</v>
      </c>
      <c r="Z25" s="127">
        <f t="shared" si="12"/>
        <v>50500</v>
      </c>
      <c r="AA25" s="127">
        <f t="shared" si="2"/>
        <v>43750</v>
      </c>
      <c r="AB25" s="127">
        <f t="shared" si="4"/>
        <v>-6750</v>
      </c>
      <c r="AC25" s="136">
        <f t="shared" si="1"/>
        <v>-0.13366336633663367</v>
      </c>
      <c r="AD25" s="122">
        <f>ROW()</f>
        <v>25</v>
      </c>
    </row>
    <row r="26" spans="1:30">
      <c r="A26" s="99" t="s">
        <v>41</v>
      </c>
      <c r="B26" s="96">
        <v>1880</v>
      </c>
      <c r="C26" s="96"/>
      <c r="D26" s="96"/>
      <c r="E26" s="96"/>
      <c r="F26" s="96"/>
      <c r="G26" s="96"/>
      <c r="H26" s="96"/>
      <c r="I26" s="96"/>
      <c r="J26" s="96"/>
      <c r="K26" s="96"/>
      <c r="L26" s="96">
        <v>1080</v>
      </c>
      <c r="M26" s="96">
        <v>1030</v>
      </c>
      <c r="N26" s="96">
        <v>1270</v>
      </c>
      <c r="O26" s="96">
        <v>1350</v>
      </c>
      <c r="P26" s="96">
        <v>1420</v>
      </c>
      <c r="Q26" s="96">
        <v>1450</v>
      </c>
      <c r="R26" s="96">
        <v>1400</v>
      </c>
      <c r="S26" s="96">
        <v>1400</v>
      </c>
      <c r="T26" s="96">
        <v>1380</v>
      </c>
      <c r="U26" s="96">
        <v>1220</v>
      </c>
      <c r="V26" s="96">
        <v>1510</v>
      </c>
      <c r="W26" s="96">
        <v>1440</v>
      </c>
      <c r="X26" s="97">
        <v>1460</v>
      </c>
      <c r="Y26" s="97">
        <v>1440</v>
      </c>
      <c r="Z26" s="127">
        <f t="shared" si="12"/>
        <v>1300</v>
      </c>
      <c r="AA26" s="127">
        <f t="shared" si="2"/>
        <v>1408.3333333333333</v>
      </c>
      <c r="AB26" s="127">
        <f t="shared" si="4"/>
        <v>108.33333333333326</v>
      </c>
      <c r="AC26" s="136">
        <f t="shared" si="1"/>
        <v>8.3333333333333273E-2</v>
      </c>
      <c r="AD26" s="122">
        <f>ROW()</f>
        <v>26</v>
      </c>
    </row>
    <row r="27" spans="1:30">
      <c r="A27" s="99" t="s">
        <v>42</v>
      </c>
      <c r="B27" s="96">
        <v>25800</v>
      </c>
      <c r="C27" s="96"/>
      <c r="D27" s="96"/>
      <c r="E27" s="96"/>
      <c r="F27" s="96"/>
      <c r="G27" s="96"/>
      <c r="H27" s="96"/>
      <c r="I27" s="96"/>
      <c r="J27" s="96"/>
      <c r="K27" s="96"/>
      <c r="L27" s="96">
        <v>33100</v>
      </c>
      <c r="M27" s="96">
        <v>32500</v>
      </c>
      <c r="N27" s="96">
        <v>33900</v>
      </c>
      <c r="O27" s="96">
        <v>35100</v>
      </c>
      <c r="P27" s="96">
        <v>33800</v>
      </c>
      <c r="Q27" s="96">
        <v>32100</v>
      </c>
      <c r="R27" s="96">
        <v>29300</v>
      </c>
      <c r="S27" s="96">
        <v>30400</v>
      </c>
      <c r="T27" s="96">
        <v>29800</v>
      </c>
      <c r="U27" s="96">
        <v>29600</v>
      </c>
      <c r="V27" s="96">
        <v>28200</v>
      </c>
      <c r="W27" s="96">
        <v>30100</v>
      </c>
      <c r="X27" s="97">
        <v>28200</v>
      </c>
      <c r="Y27" s="97">
        <v>28900</v>
      </c>
      <c r="Z27" s="127">
        <f t="shared" si="12"/>
        <v>32525</v>
      </c>
      <c r="AA27" s="127">
        <f t="shared" si="2"/>
        <v>29133.333333333332</v>
      </c>
      <c r="AB27" s="127">
        <f t="shared" si="4"/>
        <v>-3391.6666666666679</v>
      </c>
      <c r="AC27" s="136">
        <f t="shared" si="1"/>
        <v>-0.10427875992826036</v>
      </c>
      <c r="AD27" s="122">
        <f>ROW()</f>
        <v>27</v>
      </c>
    </row>
    <row r="28" spans="1:30">
      <c r="A28" s="99" t="s">
        <v>43</v>
      </c>
      <c r="B28" s="96">
        <v>48900</v>
      </c>
      <c r="C28" s="96"/>
      <c r="D28" s="96"/>
      <c r="E28" s="96"/>
      <c r="F28" s="96"/>
      <c r="G28" s="96"/>
      <c r="H28" s="96"/>
      <c r="I28" s="96"/>
      <c r="J28" s="96"/>
      <c r="K28" s="96"/>
      <c r="L28" s="96">
        <v>49700</v>
      </c>
      <c r="M28" s="96">
        <v>46500</v>
      </c>
      <c r="N28" s="96">
        <v>49100</v>
      </c>
      <c r="O28" s="96">
        <v>50500</v>
      </c>
      <c r="P28" s="96">
        <v>48800</v>
      </c>
      <c r="Q28" s="96">
        <v>47700</v>
      </c>
      <c r="R28" s="96">
        <v>45600</v>
      </c>
      <c r="S28" s="96">
        <v>49800</v>
      </c>
      <c r="T28" s="96">
        <v>49200</v>
      </c>
      <c r="U28" s="96">
        <v>47100</v>
      </c>
      <c r="V28" s="96">
        <v>44700</v>
      </c>
      <c r="W28" s="96">
        <v>47800</v>
      </c>
      <c r="X28" s="97">
        <v>44200</v>
      </c>
      <c r="Y28" s="97">
        <v>45800</v>
      </c>
      <c r="Z28" s="127">
        <f t="shared" si="12"/>
        <v>48462.5</v>
      </c>
      <c r="AA28" s="127">
        <f t="shared" si="2"/>
        <v>46466.666666666664</v>
      </c>
      <c r="AB28" s="127">
        <f t="shared" si="4"/>
        <v>-1995.8333333333358</v>
      </c>
      <c r="AC28" s="136">
        <f t="shared" si="1"/>
        <v>-4.1183045309947604E-2</v>
      </c>
      <c r="AD28" s="122">
        <f>ROW()</f>
        <v>28</v>
      </c>
    </row>
    <row r="29" spans="1:30">
      <c r="A29" s="99" t="s">
        <v>44</v>
      </c>
      <c r="B29" s="96">
        <v>2410</v>
      </c>
      <c r="C29" s="96"/>
      <c r="D29" s="96"/>
      <c r="E29" s="96"/>
      <c r="F29" s="96"/>
      <c r="G29" s="96"/>
      <c r="H29" s="96"/>
      <c r="I29" s="96"/>
      <c r="J29" s="96"/>
      <c r="K29" s="96"/>
      <c r="L29" s="96">
        <v>2570</v>
      </c>
      <c r="M29" s="96">
        <v>2240</v>
      </c>
      <c r="N29" s="96">
        <v>2160</v>
      </c>
      <c r="O29" s="96">
        <v>2300</v>
      </c>
      <c r="P29" s="96">
        <v>2210</v>
      </c>
      <c r="Q29" s="96">
        <v>2110</v>
      </c>
      <c r="R29" s="96">
        <v>2070</v>
      </c>
      <c r="S29" s="96">
        <v>2630</v>
      </c>
      <c r="T29" s="96">
        <v>2630</v>
      </c>
      <c r="U29" s="96">
        <v>2550</v>
      </c>
      <c r="V29" s="96">
        <v>2900</v>
      </c>
      <c r="W29" s="96">
        <v>3460</v>
      </c>
      <c r="X29" s="97">
        <v>3560</v>
      </c>
      <c r="Y29" s="97">
        <v>3580</v>
      </c>
      <c r="Z29" s="127">
        <f t="shared" si="12"/>
        <v>2286.25</v>
      </c>
      <c r="AA29" s="127">
        <f t="shared" si="2"/>
        <v>3113.3333333333335</v>
      </c>
      <c r="AB29" s="127">
        <f t="shared" si="4"/>
        <v>827.08333333333348</v>
      </c>
      <c r="AC29" s="136">
        <f t="shared" si="1"/>
        <v>0.36176416985602339</v>
      </c>
      <c r="AD29" s="122">
        <f>ROW()</f>
        <v>29</v>
      </c>
    </row>
    <row r="30" spans="1:30">
      <c r="A30" s="205" t="s">
        <v>178</v>
      </c>
      <c r="B30" s="93">
        <f>B20-B22</f>
        <v>193500</v>
      </c>
      <c r="C30" s="93"/>
      <c r="D30" s="93"/>
      <c r="E30" s="93"/>
      <c r="F30" s="93"/>
      <c r="G30" s="93"/>
      <c r="H30" s="93"/>
      <c r="I30" s="93"/>
      <c r="J30" s="93"/>
      <c r="K30" s="93"/>
      <c r="L30" s="93">
        <f t="shared" ref="L30:Y30" si="13">L20-L22</f>
        <v>224000</v>
      </c>
      <c r="M30" s="93">
        <f t="shared" si="13"/>
        <v>219000</v>
      </c>
      <c r="N30" s="93">
        <f t="shared" si="13"/>
        <v>227000</v>
      </c>
      <c r="O30" s="93">
        <f t="shared" si="13"/>
        <v>231000</v>
      </c>
      <c r="P30" s="93">
        <f t="shared" si="13"/>
        <v>229000</v>
      </c>
      <c r="Q30" s="93">
        <f t="shared" si="13"/>
        <v>220000</v>
      </c>
      <c r="R30" s="93">
        <f t="shared" si="13"/>
        <v>217000</v>
      </c>
      <c r="S30" s="93">
        <f t="shared" si="13"/>
        <v>233000</v>
      </c>
      <c r="T30" s="93">
        <f t="shared" si="13"/>
        <v>224000</v>
      </c>
      <c r="U30" s="93">
        <f t="shared" si="13"/>
        <v>218000</v>
      </c>
      <c r="V30" s="93">
        <f t="shared" si="13"/>
        <v>216000</v>
      </c>
      <c r="W30" s="93">
        <f t="shared" si="13"/>
        <v>226500</v>
      </c>
      <c r="X30" s="93">
        <f t="shared" si="13"/>
        <v>231000</v>
      </c>
      <c r="Y30" s="93">
        <f t="shared" si="13"/>
        <v>237500</v>
      </c>
      <c r="Z30" s="94">
        <f t="shared" si="12"/>
        <v>225000</v>
      </c>
      <c r="AA30" s="94">
        <f t="shared" si="2"/>
        <v>225500</v>
      </c>
      <c r="AB30" s="94">
        <f t="shared" si="4"/>
        <v>500</v>
      </c>
      <c r="AC30" s="112">
        <f t="shared" si="1"/>
        <v>2.2222222222222222E-3</v>
      </c>
      <c r="AD30" s="122">
        <f>ROW()</f>
        <v>30</v>
      </c>
    </row>
    <row r="31" spans="1:30">
      <c r="A31" s="205"/>
      <c r="B31" s="93"/>
      <c r="C31" s="93"/>
      <c r="D31" s="93"/>
      <c r="E31" s="93"/>
      <c r="F31" s="93"/>
      <c r="G31" s="93"/>
      <c r="H31" s="93"/>
      <c r="I31" s="93"/>
      <c r="J31" s="93"/>
      <c r="K31" s="93"/>
      <c r="L31" s="93"/>
      <c r="M31" s="93"/>
      <c r="N31" s="93"/>
      <c r="O31" s="93"/>
      <c r="P31" s="93"/>
      <c r="Q31" s="93"/>
      <c r="R31" s="93"/>
      <c r="S31" s="93"/>
      <c r="T31" s="93"/>
      <c r="U31" s="93"/>
      <c r="V31" s="93"/>
      <c r="W31" s="93"/>
      <c r="X31" s="93"/>
      <c r="Y31" s="93"/>
      <c r="Z31" s="94"/>
      <c r="AA31" s="94"/>
      <c r="AB31" s="94"/>
      <c r="AC31" s="112"/>
      <c r="AD31" s="122">
        <f>ROW()</f>
        <v>31</v>
      </c>
    </row>
    <row r="32" spans="1:30" ht="16.2">
      <c r="A32" s="100" t="s">
        <v>45</v>
      </c>
      <c r="B32" s="101">
        <v>148000</v>
      </c>
      <c r="C32" s="101"/>
      <c r="D32" s="101"/>
      <c r="E32" s="101"/>
      <c r="F32" s="101"/>
      <c r="G32" s="101"/>
      <c r="H32" s="101"/>
      <c r="I32" s="101"/>
      <c r="J32" s="101"/>
      <c r="K32" s="101"/>
      <c r="L32" s="101">
        <v>182000</v>
      </c>
      <c r="M32" s="101">
        <v>180000</v>
      </c>
      <c r="N32" s="101">
        <v>181000</v>
      </c>
      <c r="O32" s="101">
        <v>187000</v>
      </c>
      <c r="P32" s="101">
        <v>191000</v>
      </c>
      <c r="Q32" s="101">
        <v>195000</v>
      </c>
      <c r="R32" s="101">
        <v>195000</v>
      </c>
      <c r="S32" s="101">
        <v>198000</v>
      </c>
      <c r="T32" s="101">
        <v>197000</v>
      </c>
      <c r="U32" s="101">
        <v>190000</v>
      </c>
      <c r="V32" s="101">
        <v>200000</v>
      </c>
      <c r="W32" s="101">
        <v>199000</v>
      </c>
      <c r="X32" s="98">
        <v>199000</v>
      </c>
      <c r="Y32" s="98">
        <v>204000</v>
      </c>
      <c r="Z32" s="94">
        <f>AVERAGE(L32:S32)</f>
        <v>188625</v>
      </c>
      <c r="AA32" s="94">
        <f t="shared" si="2"/>
        <v>198166.66666666666</v>
      </c>
      <c r="AB32" s="94">
        <f t="shared" si="4"/>
        <v>9541.666666666657</v>
      </c>
      <c r="AC32" s="113">
        <f t="shared" si="1"/>
        <v>5.0585376629114151E-2</v>
      </c>
      <c r="AD32" s="122">
        <f>ROW()</f>
        <v>32</v>
      </c>
    </row>
    <row r="33" spans="1:30">
      <c r="A33" s="124" t="str">
        <f>CONCATENATE("'Transport' figures above are sum of these five Rows: ",AD34, ", ", AD35, ", ", AD45, ", ",AD46, " and ",AD47, ".")</f>
        <v>'Transport' figures above are sum of these five Rows: 34, 35, 45, 46 and 47.</v>
      </c>
      <c r="B33" s="101"/>
      <c r="C33" s="101"/>
      <c r="D33" s="101"/>
      <c r="E33" s="101"/>
      <c r="F33" s="101"/>
      <c r="G33" s="101"/>
      <c r="H33" s="101"/>
      <c r="I33" s="101"/>
      <c r="J33" s="101"/>
      <c r="K33" s="101"/>
      <c r="L33" s="101"/>
      <c r="M33" s="101"/>
      <c r="N33" s="101"/>
      <c r="O33" s="101"/>
      <c r="P33" s="101"/>
      <c r="Q33" s="101"/>
      <c r="R33" s="101"/>
      <c r="S33" s="101"/>
      <c r="T33" s="101"/>
      <c r="U33" s="101"/>
      <c r="V33" s="101"/>
      <c r="W33" s="101"/>
      <c r="X33" s="98"/>
      <c r="Y33" s="98"/>
      <c r="Z33" s="119"/>
      <c r="AA33" s="119"/>
      <c r="AB33" s="119"/>
      <c r="AC33" s="119"/>
      <c r="AD33" s="122">
        <f>ROW()</f>
        <v>33</v>
      </c>
    </row>
    <row r="34" spans="1:30">
      <c r="A34" s="95" t="s">
        <v>46</v>
      </c>
      <c r="B34" s="96">
        <v>7200</v>
      </c>
      <c r="C34" s="96"/>
      <c r="D34" s="96"/>
      <c r="E34" s="96"/>
      <c r="F34" s="96"/>
      <c r="G34" s="96"/>
      <c r="H34" s="96"/>
      <c r="I34" s="96"/>
      <c r="J34" s="96"/>
      <c r="K34" s="96"/>
      <c r="L34" s="96">
        <v>7700</v>
      </c>
      <c r="M34" s="96">
        <v>7100</v>
      </c>
      <c r="N34" s="96">
        <v>6900</v>
      </c>
      <c r="O34" s="96">
        <v>7000</v>
      </c>
      <c r="P34" s="96">
        <v>7500</v>
      </c>
      <c r="Q34" s="96">
        <v>7600</v>
      </c>
      <c r="R34" s="96">
        <v>7800</v>
      </c>
      <c r="S34" s="96">
        <v>7800</v>
      </c>
      <c r="T34" s="96">
        <v>7300</v>
      </c>
      <c r="U34" s="96">
        <v>6500</v>
      </c>
      <c r="V34" s="96">
        <v>6500</v>
      </c>
      <c r="W34" s="96">
        <v>6200</v>
      </c>
      <c r="X34" s="97">
        <v>7300</v>
      </c>
      <c r="Y34" s="97">
        <v>7500</v>
      </c>
      <c r="Z34" s="127">
        <f>AVERAGE(L34:S34)</f>
        <v>7425</v>
      </c>
      <c r="AA34" s="127">
        <f t="shared" si="2"/>
        <v>6883.333333333333</v>
      </c>
      <c r="AB34" s="127">
        <f t="shared" si="4"/>
        <v>-541.66666666666697</v>
      </c>
      <c r="AC34" s="136">
        <f t="shared" si="1"/>
        <v>-7.2951739618406328E-2</v>
      </c>
      <c r="AD34" s="122">
        <f>ROW()</f>
        <v>34</v>
      </c>
    </row>
    <row r="35" spans="1:30">
      <c r="A35" s="95" t="s">
        <v>47</v>
      </c>
      <c r="B35" s="96">
        <v>97700</v>
      </c>
      <c r="C35" s="96"/>
      <c r="D35" s="96"/>
      <c r="E35" s="96"/>
      <c r="F35" s="96"/>
      <c r="G35" s="96"/>
      <c r="H35" s="96"/>
      <c r="I35" s="96"/>
      <c r="J35" s="96"/>
      <c r="K35" s="96"/>
      <c r="L35" s="96">
        <v>119000</v>
      </c>
      <c r="M35" s="96">
        <v>122000</v>
      </c>
      <c r="N35" s="96">
        <v>124000</v>
      </c>
      <c r="O35" s="96">
        <v>126000</v>
      </c>
      <c r="P35" s="96">
        <v>130000</v>
      </c>
      <c r="Q35" s="96">
        <v>132000</v>
      </c>
      <c r="R35" s="96">
        <v>133000</v>
      </c>
      <c r="S35" s="96">
        <v>134000</v>
      </c>
      <c r="T35" s="96">
        <v>133000</v>
      </c>
      <c r="U35" s="96">
        <v>133000</v>
      </c>
      <c r="V35" s="96">
        <v>135000</v>
      </c>
      <c r="W35" s="96">
        <v>134000</v>
      </c>
      <c r="X35" s="97">
        <v>134000</v>
      </c>
      <c r="Y35" s="97">
        <v>137000</v>
      </c>
      <c r="Z35" s="127">
        <f>AVERAGE(L35:S35)</f>
        <v>127500</v>
      </c>
      <c r="AA35" s="127">
        <f t="shared" si="2"/>
        <v>134333.33333333334</v>
      </c>
      <c r="AB35" s="127">
        <f t="shared" si="4"/>
        <v>6833.333333333343</v>
      </c>
      <c r="AC35" s="136">
        <f t="shared" si="1"/>
        <v>5.3594771241830139E-2</v>
      </c>
      <c r="AD35" s="122">
        <f>ROW()</f>
        <v>35</v>
      </c>
    </row>
    <row r="36" spans="1:30">
      <c r="A36" s="125" t="str">
        <f>CONCATENATE("'Road Transportation figures above are sum of eight elements in Rows ",AD37, "-",AD44, ".")</f>
        <v>'Road Transportation figures above are sum of eight elements in Rows 37-44.</v>
      </c>
      <c r="B36" s="96"/>
      <c r="C36" s="96"/>
      <c r="D36" s="96"/>
      <c r="E36" s="96"/>
      <c r="F36" s="96"/>
      <c r="G36" s="96"/>
      <c r="H36" s="96"/>
      <c r="I36" s="96"/>
      <c r="J36" s="96"/>
      <c r="K36" s="96"/>
      <c r="L36" s="96"/>
      <c r="M36" s="96"/>
      <c r="N36" s="96"/>
      <c r="O36" s="96"/>
      <c r="P36" s="96"/>
      <c r="Q36" s="96"/>
      <c r="R36" s="96"/>
      <c r="S36" s="96"/>
      <c r="T36" s="96"/>
      <c r="U36" s="96"/>
      <c r="V36" s="96"/>
      <c r="W36" s="96"/>
      <c r="X36" s="97"/>
      <c r="Y36" s="97"/>
      <c r="Z36" s="119"/>
      <c r="AA36" s="119"/>
      <c r="AB36" s="119"/>
      <c r="AC36" s="119"/>
      <c r="AD36" s="122">
        <f>ROW()</f>
        <v>36</v>
      </c>
    </row>
    <row r="37" spans="1:30">
      <c r="A37" s="102" t="s">
        <v>48</v>
      </c>
      <c r="B37" s="96">
        <v>45900</v>
      </c>
      <c r="C37" s="96"/>
      <c r="D37" s="96"/>
      <c r="E37" s="96"/>
      <c r="F37" s="96"/>
      <c r="G37" s="96"/>
      <c r="H37" s="96"/>
      <c r="I37" s="96"/>
      <c r="J37" s="96"/>
      <c r="K37" s="96"/>
      <c r="L37" s="96">
        <v>42400</v>
      </c>
      <c r="M37" s="96">
        <v>42300</v>
      </c>
      <c r="N37" s="96">
        <v>42500</v>
      </c>
      <c r="O37" s="96">
        <v>42100</v>
      </c>
      <c r="P37" s="96">
        <v>41700</v>
      </c>
      <c r="Q37" s="96">
        <v>40500</v>
      </c>
      <c r="R37" s="96">
        <v>40600</v>
      </c>
      <c r="S37" s="96">
        <v>40400</v>
      </c>
      <c r="T37" s="96">
        <v>39900</v>
      </c>
      <c r="U37" s="96">
        <v>40100</v>
      </c>
      <c r="V37" s="96">
        <v>40400</v>
      </c>
      <c r="W37" s="96">
        <v>38900</v>
      </c>
      <c r="X37" s="97">
        <v>38600</v>
      </c>
      <c r="Y37" s="97">
        <v>39400</v>
      </c>
      <c r="Z37" s="127">
        <f t="shared" ref="Z37:Z51" si="14">AVERAGE(L37:S37)</f>
        <v>41562.5</v>
      </c>
      <c r="AA37" s="127">
        <f t="shared" si="2"/>
        <v>39550</v>
      </c>
      <c r="AB37" s="127">
        <f t="shared" si="4"/>
        <v>-2012.5</v>
      </c>
      <c r="AC37" s="136">
        <f t="shared" si="1"/>
        <v>-4.8421052631578948E-2</v>
      </c>
      <c r="AD37" s="122">
        <f>ROW()</f>
        <v>37</v>
      </c>
    </row>
    <row r="38" spans="1:30">
      <c r="A38" s="102" t="s">
        <v>49</v>
      </c>
      <c r="B38" s="96">
        <v>20500</v>
      </c>
      <c r="C38" s="96"/>
      <c r="D38" s="96"/>
      <c r="E38" s="96"/>
      <c r="F38" s="96"/>
      <c r="G38" s="96"/>
      <c r="H38" s="96"/>
      <c r="I38" s="96"/>
      <c r="J38" s="96"/>
      <c r="K38" s="96"/>
      <c r="L38" s="96">
        <v>36700</v>
      </c>
      <c r="M38" s="96">
        <v>37500</v>
      </c>
      <c r="N38" s="96">
        <v>39200</v>
      </c>
      <c r="O38" s="96">
        <v>40500</v>
      </c>
      <c r="P38" s="96">
        <v>41900</v>
      </c>
      <c r="Q38" s="96">
        <v>43100</v>
      </c>
      <c r="R38" s="96">
        <v>43300</v>
      </c>
      <c r="S38" s="96">
        <v>43100</v>
      </c>
      <c r="T38" s="96">
        <v>42700</v>
      </c>
      <c r="U38" s="96">
        <v>42900</v>
      </c>
      <c r="V38" s="96">
        <v>43300</v>
      </c>
      <c r="W38" s="96">
        <v>41600</v>
      </c>
      <c r="X38" s="97">
        <v>41700</v>
      </c>
      <c r="Y38" s="97">
        <v>42900</v>
      </c>
      <c r="Z38" s="127">
        <f t="shared" si="14"/>
        <v>40662.5</v>
      </c>
      <c r="AA38" s="127">
        <f t="shared" si="2"/>
        <v>42516.666666666664</v>
      </c>
      <c r="AB38" s="127">
        <f t="shared" si="4"/>
        <v>1854.1666666666642</v>
      </c>
      <c r="AC38" s="136">
        <f t="shared" si="1"/>
        <v>4.5598934317040624E-2</v>
      </c>
      <c r="AD38" s="122">
        <f>ROW()</f>
        <v>38</v>
      </c>
    </row>
    <row r="39" spans="1:30">
      <c r="A39" s="102" t="s">
        <v>50</v>
      </c>
      <c r="B39" s="96">
        <v>7530</v>
      </c>
      <c r="C39" s="96"/>
      <c r="D39" s="96"/>
      <c r="E39" s="96"/>
      <c r="F39" s="96"/>
      <c r="G39" s="96"/>
      <c r="H39" s="96"/>
      <c r="I39" s="96"/>
      <c r="J39" s="96"/>
      <c r="K39" s="96"/>
      <c r="L39" s="96">
        <v>5530</v>
      </c>
      <c r="M39" s="96">
        <v>6300</v>
      </c>
      <c r="N39" s="96">
        <v>6170</v>
      </c>
      <c r="O39" s="96">
        <v>6350</v>
      </c>
      <c r="P39" s="96">
        <v>6710</v>
      </c>
      <c r="Q39" s="96">
        <v>6610</v>
      </c>
      <c r="R39" s="96">
        <v>6730</v>
      </c>
      <c r="S39" s="96">
        <v>6820</v>
      </c>
      <c r="T39" s="96">
        <v>6870</v>
      </c>
      <c r="U39" s="96">
        <v>6990</v>
      </c>
      <c r="V39" s="96">
        <v>7100</v>
      </c>
      <c r="W39" s="96">
        <v>6770</v>
      </c>
      <c r="X39" s="97">
        <v>6940</v>
      </c>
      <c r="Y39" s="97">
        <v>7310</v>
      </c>
      <c r="Z39" s="127">
        <f t="shared" si="14"/>
        <v>6402.5</v>
      </c>
      <c r="AA39" s="127">
        <f t="shared" si="2"/>
        <v>6996.666666666667</v>
      </c>
      <c r="AB39" s="127">
        <f t="shared" si="4"/>
        <v>594.16666666666697</v>
      </c>
      <c r="AC39" s="136">
        <f t="shared" si="1"/>
        <v>9.2802290771833967E-2</v>
      </c>
      <c r="AD39" s="122">
        <f>ROW()</f>
        <v>39</v>
      </c>
    </row>
    <row r="40" spans="1:30">
      <c r="A40" s="102" t="s">
        <v>51</v>
      </c>
      <c r="B40" s="96">
        <v>155</v>
      </c>
      <c r="C40" s="96"/>
      <c r="D40" s="96"/>
      <c r="E40" s="96"/>
      <c r="F40" s="96"/>
      <c r="G40" s="96"/>
      <c r="H40" s="96"/>
      <c r="I40" s="96"/>
      <c r="J40" s="96"/>
      <c r="K40" s="96"/>
      <c r="L40" s="96">
        <v>164</v>
      </c>
      <c r="M40" s="96">
        <v>187</v>
      </c>
      <c r="N40" s="96">
        <v>213</v>
      </c>
      <c r="O40" s="96">
        <v>232</v>
      </c>
      <c r="P40" s="96">
        <v>251</v>
      </c>
      <c r="Q40" s="96">
        <v>258</v>
      </c>
      <c r="R40" s="96">
        <v>262</v>
      </c>
      <c r="S40" s="96">
        <v>265</v>
      </c>
      <c r="T40" s="96">
        <v>266</v>
      </c>
      <c r="U40" s="96">
        <v>269</v>
      </c>
      <c r="V40" s="96">
        <v>275</v>
      </c>
      <c r="W40" s="96">
        <v>267</v>
      </c>
      <c r="X40" s="97">
        <v>271</v>
      </c>
      <c r="Y40" s="97">
        <v>279</v>
      </c>
      <c r="Z40" s="127">
        <f t="shared" si="14"/>
        <v>229</v>
      </c>
      <c r="AA40" s="127">
        <f t="shared" si="2"/>
        <v>271.16666666666669</v>
      </c>
      <c r="AB40" s="127">
        <f t="shared" si="4"/>
        <v>42.166666666666686</v>
      </c>
      <c r="AC40" s="136">
        <f t="shared" si="1"/>
        <v>0.1841339155749637</v>
      </c>
      <c r="AD40" s="122">
        <f>ROW()</f>
        <v>40</v>
      </c>
    </row>
    <row r="41" spans="1:30">
      <c r="A41" s="102" t="s">
        <v>52</v>
      </c>
      <c r="B41" s="96">
        <v>473</v>
      </c>
      <c r="C41" s="96"/>
      <c r="D41" s="96"/>
      <c r="E41" s="96"/>
      <c r="F41" s="96"/>
      <c r="G41" s="96"/>
      <c r="H41" s="96"/>
      <c r="I41" s="96"/>
      <c r="J41" s="96"/>
      <c r="K41" s="96"/>
      <c r="L41" s="96">
        <v>470</v>
      </c>
      <c r="M41" s="96">
        <v>489</v>
      </c>
      <c r="N41" s="96">
        <v>517</v>
      </c>
      <c r="O41" s="96">
        <v>529</v>
      </c>
      <c r="P41" s="96">
        <v>574</v>
      </c>
      <c r="Q41" s="96">
        <v>579</v>
      </c>
      <c r="R41" s="96">
        <v>585</v>
      </c>
      <c r="S41" s="96">
        <v>622</v>
      </c>
      <c r="T41" s="96">
        <v>657</v>
      </c>
      <c r="U41" s="96">
        <v>706</v>
      </c>
      <c r="V41" s="96">
        <v>756</v>
      </c>
      <c r="W41" s="96">
        <v>795</v>
      </c>
      <c r="X41" s="97">
        <v>832</v>
      </c>
      <c r="Y41" s="97">
        <v>877</v>
      </c>
      <c r="Z41" s="127">
        <f t="shared" si="14"/>
        <v>545.625</v>
      </c>
      <c r="AA41" s="127">
        <f t="shared" si="2"/>
        <v>770.5</v>
      </c>
      <c r="AB41" s="127">
        <f t="shared" si="4"/>
        <v>224.875</v>
      </c>
      <c r="AC41" s="136">
        <f t="shared" si="1"/>
        <v>0.41214203894616264</v>
      </c>
      <c r="AD41" s="122">
        <f>ROW()</f>
        <v>41</v>
      </c>
    </row>
    <row r="42" spans="1:30">
      <c r="A42" s="102" t="s">
        <v>53</v>
      </c>
      <c r="B42" s="96">
        <v>708</v>
      </c>
      <c r="C42" s="96"/>
      <c r="D42" s="96"/>
      <c r="E42" s="96"/>
      <c r="F42" s="96"/>
      <c r="G42" s="96"/>
      <c r="H42" s="96"/>
      <c r="I42" s="96"/>
      <c r="J42" s="96"/>
      <c r="K42" s="96"/>
      <c r="L42" s="96">
        <v>1680</v>
      </c>
      <c r="M42" s="96">
        <v>1660</v>
      </c>
      <c r="N42" s="96">
        <v>1740</v>
      </c>
      <c r="O42" s="96">
        <v>1780</v>
      </c>
      <c r="P42" s="96">
        <v>1850</v>
      </c>
      <c r="Q42" s="96">
        <v>1940</v>
      </c>
      <c r="R42" s="96">
        <v>1980</v>
      </c>
      <c r="S42" s="96">
        <v>2030</v>
      </c>
      <c r="T42" s="96">
        <v>2030</v>
      </c>
      <c r="U42" s="96">
        <v>2050</v>
      </c>
      <c r="V42" s="96">
        <v>2110</v>
      </c>
      <c r="W42" s="96">
        <v>2070</v>
      </c>
      <c r="X42" s="97">
        <v>2160</v>
      </c>
      <c r="Y42" s="97">
        <v>2210</v>
      </c>
      <c r="Z42" s="127">
        <f t="shared" si="14"/>
        <v>1832.5</v>
      </c>
      <c r="AA42" s="127">
        <f t="shared" si="2"/>
        <v>2105</v>
      </c>
      <c r="AB42" s="127">
        <f t="shared" si="4"/>
        <v>272.5</v>
      </c>
      <c r="AC42" s="136">
        <f t="shared" si="1"/>
        <v>0.14870395634379263</v>
      </c>
      <c r="AD42" s="122">
        <f>ROW()</f>
        <v>42</v>
      </c>
    </row>
    <row r="43" spans="1:30">
      <c r="A43" s="102" t="s">
        <v>54</v>
      </c>
      <c r="B43" s="96">
        <v>20200</v>
      </c>
      <c r="C43" s="96"/>
      <c r="D43" s="96"/>
      <c r="E43" s="96"/>
      <c r="F43" s="96"/>
      <c r="G43" s="96"/>
      <c r="H43" s="96"/>
      <c r="I43" s="96"/>
      <c r="J43" s="96"/>
      <c r="K43" s="96"/>
      <c r="L43" s="96">
        <v>31100</v>
      </c>
      <c r="M43" s="96">
        <v>32300</v>
      </c>
      <c r="N43" s="96">
        <v>32600</v>
      </c>
      <c r="O43" s="96">
        <v>34000</v>
      </c>
      <c r="P43" s="96">
        <v>36300</v>
      </c>
      <c r="Q43" s="96">
        <v>38000</v>
      </c>
      <c r="R43" s="96">
        <v>38900</v>
      </c>
      <c r="S43" s="96">
        <v>39300</v>
      </c>
      <c r="T43" s="96">
        <v>39500</v>
      </c>
      <c r="U43" s="96">
        <v>39400</v>
      </c>
      <c r="V43" s="96">
        <v>40600</v>
      </c>
      <c r="W43" s="96">
        <v>42400</v>
      </c>
      <c r="X43" s="97">
        <v>42100</v>
      </c>
      <c r="Y43" s="97">
        <v>42900</v>
      </c>
      <c r="Z43" s="127">
        <f t="shared" si="14"/>
        <v>35312.5</v>
      </c>
      <c r="AA43" s="127">
        <f t="shared" si="2"/>
        <v>41150</v>
      </c>
      <c r="AB43" s="127">
        <f t="shared" si="4"/>
        <v>5837.5</v>
      </c>
      <c r="AC43" s="136">
        <f t="shared" si="1"/>
        <v>0.16530973451327433</v>
      </c>
      <c r="AD43" s="122">
        <f>ROW()</f>
        <v>43</v>
      </c>
    </row>
    <row r="44" spans="1:30">
      <c r="A44" s="102" t="s">
        <v>55</v>
      </c>
      <c r="B44" s="96">
        <v>2200</v>
      </c>
      <c r="C44" s="96"/>
      <c r="D44" s="96"/>
      <c r="E44" s="96"/>
      <c r="F44" s="96"/>
      <c r="G44" s="96"/>
      <c r="H44" s="96"/>
      <c r="I44" s="96"/>
      <c r="J44" s="96"/>
      <c r="K44" s="96"/>
      <c r="L44" s="96">
        <v>1100</v>
      </c>
      <c r="M44" s="96">
        <v>1100</v>
      </c>
      <c r="N44" s="96">
        <v>850</v>
      </c>
      <c r="O44" s="96">
        <v>820</v>
      </c>
      <c r="P44" s="96">
        <v>860</v>
      </c>
      <c r="Q44" s="96">
        <v>730</v>
      </c>
      <c r="R44" s="96">
        <v>800</v>
      </c>
      <c r="S44" s="96">
        <v>840</v>
      </c>
      <c r="T44" s="96">
        <v>880</v>
      </c>
      <c r="U44" s="96">
        <v>790</v>
      </c>
      <c r="V44" s="96">
        <v>780</v>
      </c>
      <c r="W44" s="96">
        <v>820</v>
      </c>
      <c r="X44" s="97">
        <v>880</v>
      </c>
      <c r="Y44" s="97">
        <v>720</v>
      </c>
      <c r="Z44" s="127">
        <f t="shared" si="14"/>
        <v>887.5</v>
      </c>
      <c r="AA44" s="127">
        <f t="shared" si="2"/>
        <v>811.66666666666663</v>
      </c>
      <c r="AB44" s="127">
        <f t="shared" si="4"/>
        <v>-75.833333333333371</v>
      </c>
      <c r="AC44" s="136">
        <f t="shared" si="1"/>
        <v>-8.544600938967141E-2</v>
      </c>
      <c r="AD44" s="122">
        <f>ROW()</f>
        <v>44</v>
      </c>
    </row>
    <row r="45" spans="1:30">
      <c r="A45" s="95" t="s">
        <v>56</v>
      </c>
      <c r="B45" s="96">
        <v>7000</v>
      </c>
      <c r="C45" s="96"/>
      <c r="D45" s="96"/>
      <c r="E45" s="96"/>
      <c r="F45" s="96"/>
      <c r="G45" s="96"/>
      <c r="H45" s="96"/>
      <c r="I45" s="96"/>
      <c r="J45" s="96"/>
      <c r="K45" s="96"/>
      <c r="L45" s="96">
        <v>6600</v>
      </c>
      <c r="M45" s="96">
        <v>6500</v>
      </c>
      <c r="N45" s="96">
        <v>6000</v>
      </c>
      <c r="O45" s="96">
        <v>6100</v>
      </c>
      <c r="P45" s="96">
        <v>6200</v>
      </c>
      <c r="Q45" s="96">
        <v>6700</v>
      </c>
      <c r="R45" s="96">
        <v>7000</v>
      </c>
      <c r="S45" s="96">
        <v>7500</v>
      </c>
      <c r="T45" s="96">
        <v>7900</v>
      </c>
      <c r="U45" s="96">
        <v>5100</v>
      </c>
      <c r="V45" s="96">
        <v>6600</v>
      </c>
      <c r="W45" s="96">
        <v>7600</v>
      </c>
      <c r="X45" s="97">
        <v>7600</v>
      </c>
      <c r="Y45" s="97">
        <v>7400</v>
      </c>
      <c r="Z45" s="127">
        <f t="shared" si="14"/>
        <v>6575</v>
      </c>
      <c r="AA45" s="127">
        <f t="shared" si="2"/>
        <v>7033.333333333333</v>
      </c>
      <c r="AB45" s="127">
        <f t="shared" si="4"/>
        <v>458.33333333333303</v>
      </c>
      <c r="AC45" s="136">
        <f t="shared" si="1"/>
        <v>6.9708491761723654E-2</v>
      </c>
      <c r="AD45" s="122">
        <f>ROW()</f>
        <v>45</v>
      </c>
    </row>
    <row r="46" spans="1:30">
      <c r="A46" s="95" t="s">
        <v>57</v>
      </c>
      <c r="B46" s="96">
        <v>5100</v>
      </c>
      <c r="C46" s="96"/>
      <c r="D46" s="96"/>
      <c r="E46" s="96"/>
      <c r="F46" s="96"/>
      <c r="G46" s="96"/>
      <c r="H46" s="96"/>
      <c r="I46" s="96"/>
      <c r="J46" s="96"/>
      <c r="K46" s="96"/>
      <c r="L46" s="96">
        <v>5200</v>
      </c>
      <c r="M46" s="96">
        <v>5700</v>
      </c>
      <c r="N46" s="96">
        <v>5700</v>
      </c>
      <c r="O46" s="96">
        <v>6500</v>
      </c>
      <c r="P46" s="96">
        <v>7000</v>
      </c>
      <c r="Q46" s="96">
        <v>6700</v>
      </c>
      <c r="R46" s="96">
        <v>6200</v>
      </c>
      <c r="S46" s="96">
        <v>6800</v>
      </c>
      <c r="T46" s="96">
        <v>6600</v>
      </c>
      <c r="U46" s="96">
        <v>6700</v>
      </c>
      <c r="V46" s="96">
        <v>7000</v>
      </c>
      <c r="W46" s="96">
        <v>5900</v>
      </c>
      <c r="X46" s="97">
        <v>5800</v>
      </c>
      <c r="Y46" s="97">
        <v>5300</v>
      </c>
      <c r="Z46" s="127">
        <f t="shared" si="14"/>
        <v>6225</v>
      </c>
      <c r="AA46" s="127">
        <f t="shared" si="2"/>
        <v>6216.666666666667</v>
      </c>
      <c r="AB46" s="127">
        <f t="shared" si="4"/>
        <v>-8.3333333333330302</v>
      </c>
      <c r="AC46" s="136">
        <f t="shared" si="1"/>
        <v>-1.3386880856759889E-3</v>
      </c>
      <c r="AD46" s="122">
        <f>ROW()</f>
        <v>46</v>
      </c>
    </row>
    <row r="47" spans="1:30">
      <c r="A47" s="95" t="s">
        <v>58</v>
      </c>
      <c r="B47" s="96">
        <v>31000</v>
      </c>
      <c r="C47" s="96"/>
      <c r="D47" s="96"/>
      <c r="E47" s="96"/>
      <c r="F47" s="96"/>
      <c r="G47" s="96"/>
      <c r="H47" s="96"/>
      <c r="I47" s="96"/>
      <c r="J47" s="96"/>
      <c r="K47" s="96"/>
      <c r="L47" s="96">
        <v>43000</v>
      </c>
      <c r="M47" s="96">
        <v>39000</v>
      </c>
      <c r="N47" s="96">
        <v>39000</v>
      </c>
      <c r="O47" s="96">
        <v>41000</v>
      </c>
      <c r="P47" s="96">
        <v>40000</v>
      </c>
      <c r="Q47" s="96">
        <v>43000</v>
      </c>
      <c r="R47" s="96">
        <v>40000</v>
      </c>
      <c r="S47" s="96">
        <v>42000</v>
      </c>
      <c r="T47" s="96">
        <v>43000</v>
      </c>
      <c r="U47" s="96">
        <v>38000</v>
      </c>
      <c r="V47" s="96">
        <v>44000</v>
      </c>
      <c r="W47" s="96">
        <v>46000</v>
      </c>
      <c r="X47" s="97">
        <v>45000</v>
      </c>
      <c r="Y47" s="97">
        <v>47000</v>
      </c>
      <c r="Z47" s="127">
        <f t="shared" si="14"/>
        <v>40875</v>
      </c>
      <c r="AA47" s="127">
        <f t="shared" si="2"/>
        <v>43833.333333333336</v>
      </c>
      <c r="AB47" s="127">
        <f t="shared" si="4"/>
        <v>2958.3333333333358</v>
      </c>
      <c r="AC47" s="136">
        <f t="shared" si="1"/>
        <v>7.2375127420999039E-2</v>
      </c>
      <c r="AD47" s="122">
        <f>ROW()</f>
        <v>47</v>
      </c>
    </row>
    <row r="48" spans="1:30">
      <c r="A48" s="125" t="str">
        <f>CONCATENATE("'Other Transportation figures above are sum of three elements in Rows ",AD49, "-",AD51, ".")</f>
        <v>'Other Transportation figures above are sum of three elements in Rows 49-51.</v>
      </c>
      <c r="B48" s="96"/>
      <c r="C48" s="96"/>
      <c r="D48" s="96"/>
      <c r="E48" s="96"/>
      <c r="F48" s="96"/>
      <c r="G48" s="96"/>
      <c r="H48" s="96"/>
      <c r="I48" s="96"/>
      <c r="J48" s="96"/>
      <c r="K48" s="96"/>
      <c r="L48" s="96"/>
      <c r="M48" s="96"/>
      <c r="N48" s="96"/>
      <c r="O48" s="96"/>
      <c r="P48" s="96"/>
      <c r="Q48" s="96"/>
      <c r="R48" s="96"/>
      <c r="S48" s="96"/>
      <c r="T48" s="96"/>
      <c r="U48" s="96"/>
      <c r="V48" s="96"/>
      <c r="W48" s="96"/>
      <c r="X48" s="97"/>
      <c r="Y48" s="97"/>
      <c r="Z48" s="119"/>
      <c r="AA48" s="119"/>
      <c r="AB48" s="119"/>
      <c r="AC48" s="119"/>
      <c r="AD48" s="122">
        <f>ROW()</f>
        <v>48</v>
      </c>
    </row>
    <row r="49" spans="1:30">
      <c r="A49" s="102" t="s">
        <v>59</v>
      </c>
      <c r="B49" s="96">
        <v>7900</v>
      </c>
      <c r="C49" s="96"/>
      <c r="D49" s="96"/>
      <c r="E49" s="96"/>
      <c r="F49" s="96"/>
      <c r="G49" s="96"/>
      <c r="H49" s="96"/>
      <c r="I49" s="96"/>
      <c r="J49" s="96"/>
      <c r="K49" s="96"/>
      <c r="L49" s="96">
        <v>8900</v>
      </c>
      <c r="M49" s="96">
        <v>8700</v>
      </c>
      <c r="N49" s="96">
        <v>8700</v>
      </c>
      <c r="O49" s="96">
        <v>8900</v>
      </c>
      <c r="P49" s="96">
        <v>9100</v>
      </c>
      <c r="Q49" s="96">
        <v>8400</v>
      </c>
      <c r="R49" s="96">
        <v>7700</v>
      </c>
      <c r="S49" s="96">
        <v>8100</v>
      </c>
      <c r="T49" s="96">
        <v>7400</v>
      </c>
      <c r="U49" s="96">
        <v>7400</v>
      </c>
      <c r="V49" s="96">
        <v>8100</v>
      </c>
      <c r="W49" s="96">
        <v>8200</v>
      </c>
      <c r="X49" s="97">
        <v>7800</v>
      </c>
      <c r="Y49" s="97">
        <v>8500</v>
      </c>
      <c r="Z49" s="127">
        <f t="shared" si="14"/>
        <v>8562.5</v>
      </c>
      <c r="AA49" s="127">
        <f t="shared" si="2"/>
        <v>7900</v>
      </c>
      <c r="AB49" s="127">
        <f t="shared" si="4"/>
        <v>-662.5</v>
      </c>
      <c r="AC49" s="136">
        <f t="shared" si="1"/>
        <v>-7.7372262773722625E-2</v>
      </c>
      <c r="AD49" s="122">
        <f>ROW()</f>
        <v>49</v>
      </c>
    </row>
    <row r="50" spans="1:30">
      <c r="A50" s="102" t="s">
        <v>60</v>
      </c>
      <c r="B50" s="96">
        <v>16000</v>
      </c>
      <c r="C50" s="96"/>
      <c r="D50" s="96"/>
      <c r="E50" s="96"/>
      <c r="F50" s="96"/>
      <c r="G50" s="96"/>
      <c r="H50" s="96"/>
      <c r="I50" s="96"/>
      <c r="J50" s="96"/>
      <c r="K50" s="96"/>
      <c r="L50" s="96">
        <v>23000</v>
      </c>
      <c r="M50" s="96">
        <v>20000</v>
      </c>
      <c r="N50" s="96">
        <v>19000</v>
      </c>
      <c r="O50" s="96">
        <v>23000</v>
      </c>
      <c r="P50" s="96">
        <v>23000</v>
      </c>
      <c r="Q50" s="96">
        <v>24000</v>
      </c>
      <c r="R50" s="96">
        <v>23000</v>
      </c>
      <c r="S50" s="96">
        <v>26000</v>
      </c>
      <c r="T50" s="96">
        <v>28000</v>
      </c>
      <c r="U50" s="96">
        <v>25000</v>
      </c>
      <c r="V50" s="96">
        <v>30000</v>
      </c>
      <c r="W50" s="96">
        <v>32000</v>
      </c>
      <c r="X50" s="97">
        <v>31000</v>
      </c>
      <c r="Y50" s="97">
        <v>32000</v>
      </c>
      <c r="Z50" s="127">
        <f t="shared" si="14"/>
        <v>22625</v>
      </c>
      <c r="AA50" s="127">
        <f t="shared" si="2"/>
        <v>29666.666666666668</v>
      </c>
      <c r="AB50" s="127">
        <f t="shared" si="4"/>
        <v>7041.6666666666679</v>
      </c>
      <c r="AC50" s="136">
        <f t="shared" si="1"/>
        <v>0.31123388581952122</v>
      </c>
      <c r="AD50" s="122">
        <f>ROW()</f>
        <v>50</v>
      </c>
    </row>
    <row r="51" spans="1:30">
      <c r="A51" s="102" t="s">
        <v>61</v>
      </c>
      <c r="B51" s="96">
        <v>6910</v>
      </c>
      <c r="C51" s="96"/>
      <c r="D51" s="96"/>
      <c r="E51" s="96"/>
      <c r="F51" s="96"/>
      <c r="G51" s="96"/>
      <c r="H51" s="96"/>
      <c r="I51" s="96"/>
      <c r="J51" s="96"/>
      <c r="K51" s="96"/>
      <c r="L51" s="96">
        <v>11300</v>
      </c>
      <c r="M51" s="96">
        <v>10300</v>
      </c>
      <c r="N51" s="96">
        <v>10900</v>
      </c>
      <c r="O51" s="96">
        <v>9120</v>
      </c>
      <c r="P51" s="96">
        <v>8550</v>
      </c>
      <c r="Q51" s="96">
        <v>10200</v>
      </c>
      <c r="R51" s="96">
        <v>9700</v>
      </c>
      <c r="S51" s="96">
        <v>8450</v>
      </c>
      <c r="T51" s="96">
        <v>7520</v>
      </c>
      <c r="U51" s="96">
        <v>6360</v>
      </c>
      <c r="V51" s="96">
        <v>5720</v>
      </c>
      <c r="W51" s="96">
        <v>5650</v>
      </c>
      <c r="X51" s="97">
        <v>5730</v>
      </c>
      <c r="Y51" s="97">
        <v>6390</v>
      </c>
      <c r="Z51" s="127">
        <f t="shared" si="14"/>
        <v>9815</v>
      </c>
      <c r="AA51" s="127">
        <f t="shared" si="2"/>
        <v>6228.333333333333</v>
      </c>
      <c r="AB51" s="127">
        <f t="shared" si="4"/>
        <v>-3586.666666666667</v>
      </c>
      <c r="AC51" s="136">
        <f t="shared" si="1"/>
        <v>-0.36542706741382242</v>
      </c>
      <c r="AD51" s="122">
        <f>ROW()</f>
        <v>51</v>
      </c>
    </row>
    <row r="52" spans="1:30">
      <c r="A52" s="69" t="s">
        <v>0</v>
      </c>
      <c r="B52" s="103">
        <v>49000</v>
      </c>
      <c r="C52" s="103"/>
      <c r="D52" s="103"/>
      <c r="E52" s="103"/>
      <c r="F52" s="103"/>
      <c r="G52" s="103"/>
      <c r="H52" s="103"/>
      <c r="I52" s="103"/>
      <c r="J52" s="103"/>
      <c r="K52" s="103"/>
      <c r="L52" s="103">
        <v>70000</v>
      </c>
      <c r="M52" s="103">
        <v>68000</v>
      </c>
      <c r="N52" s="103">
        <v>65000</v>
      </c>
      <c r="O52" s="103">
        <v>64000</v>
      </c>
      <c r="P52" s="103">
        <v>63000</v>
      </c>
      <c r="Q52" s="103">
        <v>61000</v>
      </c>
      <c r="R52" s="103">
        <v>62000</v>
      </c>
      <c r="S52" s="103">
        <v>60000</v>
      </c>
      <c r="T52" s="103">
        <v>59000</v>
      </c>
      <c r="U52" s="103">
        <v>56000</v>
      </c>
      <c r="V52" s="103">
        <v>55000</v>
      </c>
      <c r="W52" s="103">
        <v>56000</v>
      </c>
      <c r="X52" s="104">
        <v>57000</v>
      </c>
      <c r="Y52" s="104">
        <v>59000</v>
      </c>
      <c r="Z52" s="104">
        <f>AVERAGE(L52:S52)</f>
        <v>64125</v>
      </c>
      <c r="AA52" s="104">
        <f t="shared" si="2"/>
        <v>57000</v>
      </c>
      <c r="AB52" s="104">
        <f t="shared" si="4"/>
        <v>-7125</v>
      </c>
      <c r="AC52" s="132">
        <f t="shared" si="1"/>
        <v>-0.1111111111111111</v>
      </c>
      <c r="AD52" s="122">
        <f>ROW()</f>
        <v>52</v>
      </c>
    </row>
    <row r="53" spans="1:30">
      <c r="A53" s="67" t="s">
        <v>1</v>
      </c>
      <c r="B53" s="105">
        <v>3000</v>
      </c>
      <c r="C53" s="105"/>
      <c r="D53" s="105"/>
      <c r="E53" s="105"/>
      <c r="F53" s="105"/>
      <c r="G53" s="105"/>
      <c r="H53" s="105"/>
      <c r="I53" s="105"/>
      <c r="J53" s="105"/>
      <c r="K53" s="105"/>
      <c r="L53" s="105">
        <v>2000</v>
      </c>
      <c r="M53" s="105">
        <v>2000</v>
      </c>
      <c r="N53" s="105">
        <v>2000</v>
      </c>
      <c r="O53" s="105">
        <v>1000</v>
      </c>
      <c r="P53" s="105">
        <v>1000</v>
      </c>
      <c r="Q53" s="105">
        <v>2000</v>
      </c>
      <c r="R53" s="105">
        <v>1000</v>
      </c>
      <c r="S53" s="105">
        <v>2000</v>
      </c>
      <c r="T53" s="105">
        <v>2000</v>
      </c>
      <c r="U53" s="105">
        <v>1000</v>
      </c>
      <c r="V53" s="105">
        <v>2000</v>
      </c>
      <c r="W53" s="105">
        <v>2000</v>
      </c>
      <c r="X53" s="106">
        <v>2000</v>
      </c>
      <c r="Y53" s="106">
        <v>2000</v>
      </c>
      <c r="Z53" s="106">
        <f>AVERAGE(L53:S53)</f>
        <v>1625</v>
      </c>
      <c r="AA53" s="106">
        <f t="shared" si="2"/>
        <v>1833.3333333333333</v>
      </c>
      <c r="AB53" s="106">
        <f t="shared" si="4"/>
        <v>208.33333333333326</v>
      </c>
      <c r="AC53" s="114">
        <f t="shared" si="1"/>
        <v>0.12820512820512817</v>
      </c>
      <c r="AD53" s="122">
        <f>ROW()</f>
        <v>53</v>
      </c>
    </row>
    <row r="54" spans="1:30">
      <c r="A54" s="68" t="s">
        <v>62</v>
      </c>
      <c r="B54" s="105">
        <v>46000</v>
      </c>
      <c r="C54" s="105"/>
      <c r="D54" s="105"/>
      <c r="E54" s="105"/>
      <c r="F54" s="105"/>
      <c r="G54" s="105"/>
      <c r="H54" s="105"/>
      <c r="I54" s="105"/>
      <c r="J54" s="105"/>
      <c r="K54" s="105"/>
      <c r="L54" s="105">
        <v>68000</v>
      </c>
      <c r="M54" s="105">
        <v>66000</v>
      </c>
      <c r="N54" s="105">
        <v>63000</v>
      </c>
      <c r="O54" s="105">
        <v>63000</v>
      </c>
      <c r="P54" s="105">
        <v>62000</v>
      </c>
      <c r="Q54" s="105">
        <v>59000</v>
      </c>
      <c r="R54" s="105">
        <v>60000</v>
      </c>
      <c r="S54" s="105">
        <v>58000</v>
      </c>
      <c r="T54" s="105">
        <v>57000</v>
      </c>
      <c r="U54" s="105">
        <v>54000</v>
      </c>
      <c r="V54" s="105">
        <v>53000</v>
      </c>
      <c r="W54" s="105">
        <v>54000</v>
      </c>
      <c r="X54" s="106">
        <v>56000</v>
      </c>
      <c r="Y54" s="106">
        <v>57000</v>
      </c>
      <c r="Z54" s="106">
        <f>AVERAGE(L54:S54)</f>
        <v>62375</v>
      </c>
      <c r="AA54" s="106">
        <f t="shared" si="2"/>
        <v>55166.666666666664</v>
      </c>
      <c r="AB54" s="106">
        <f t="shared" si="4"/>
        <v>-7208.3333333333358</v>
      </c>
      <c r="AC54" s="114">
        <f t="shared" si="1"/>
        <v>-0.11556446225784907</v>
      </c>
      <c r="AD54" s="122">
        <f>ROW()</f>
        <v>54</v>
      </c>
    </row>
    <row r="55" spans="1:30" ht="15.6">
      <c r="A55" s="71" t="s">
        <v>113</v>
      </c>
      <c r="B55" s="103"/>
      <c r="C55" s="103"/>
      <c r="D55" s="103"/>
      <c r="E55" s="103"/>
      <c r="F55" s="103"/>
      <c r="G55" s="103"/>
      <c r="H55" s="103"/>
      <c r="I55" s="103"/>
      <c r="J55" s="103"/>
      <c r="K55" s="103"/>
      <c r="L55" s="103">
        <v>0</v>
      </c>
      <c r="M55" s="103">
        <v>0.09</v>
      </c>
      <c r="N55" s="103">
        <v>0.09</v>
      </c>
      <c r="O55" s="103">
        <v>0.09</v>
      </c>
      <c r="P55" s="103">
        <v>0.09</v>
      </c>
      <c r="Q55" s="103">
        <v>0.09</v>
      </c>
      <c r="R55" s="103">
        <v>0.09</v>
      </c>
      <c r="S55" s="103">
        <v>0.09</v>
      </c>
      <c r="T55" s="103">
        <v>0.09</v>
      </c>
      <c r="U55" s="103">
        <v>0.09</v>
      </c>
      <c r="V55" s="103">
        <v>0.09</v>
      </c>
      <c r="W55" s="103">
        <v>0.09</v>
      </c>
      <c r="X55" s="104">
        <v>0.09</v>
      </c>
      <c r="Y55" s="104">
        <v>0.09</v>
      </c>
      <c r="Z55" s="120"/>
      <c r="AA55" s="120"/>
      <c r="AB55" s="120"/>
      <c r="AC55" s="120"/>
      <c r="AD55" s="122">
        <f>ROW()</f>
        <v>55</v>
      </c>
    </row>
    <row r="56" spans="1:30" ht="14.7" customHeight="1">
      <c r="A56" s="131" t="s">
        <v>63</v>
      </c>
      <c r="B56" s="107"/>
      <c r="C56" s="107"/>
      <c r="D56" s="107"/>
      <c r="E56" s="107"/>
      <c r="F56" s="107"/>
      <c r="G56" s="107"/>
      <c r="H56" s="107"/>
      <c r="I56" s="107"/>
      <c r="J56" s="107"/>
      <c r="K56" s="107"/>
      <c r="L56" s="107">
        <v>53400</v>
      </c>
      <c r="M56" s="107">
        <v>51500</v>
      </c>
      <c r="N56" s="107">
        <v>53900</v>
      </c>
      <c r="O56" s="107">
        <v>55600</v>
      </c>
      <c r="P56" s="107">
        <v>59700</v>
      </c>
      <c r="Q56" s="107">
        <v>58800</v>
      </c>
      <c r="R56" s="107">
        <v>59500</v>
      </c>
      <c r="S56" s="107">
        <v>58100</v>
      </c>
      <c r="T56" s="107">
        <v>57000</v>
      </c>
      <c r="U56" s="107">
        <v>49100</v>
      </c>
      <c r="V56" s="107">
        <v>50700</v>
      </c>
      <c r="W56" s="107">
        <v>50900</v>
      </c>
      <c r="X56" s="107">
        <v>55000</v>
      </c>
      <c r="Y56" s="107">
        <v>52200</v>
      </c>
      <c r="Z56" s="107">
        <f>AVERAGE(L56:S56)</f>
        <v>56312.5</v>
      </c>
      <c r="AA56" s="107">
        <f t="shared" si="2"/>
        <v>52483.333333333336</v>
      </c>
      <c r="AB56" s="107">
        <f t="shared" si="4"/>
        <v>-3829.1666666666642</v>
      </c>
      <c r="AC56" s="133">
        <f t="shared" si="1"/>
        <v>-6.7998520162782045E-2</v>
      </c>
      <c r="AD56" s="122">
        <f>ROW()</f>
        <v>56</v>
      </c>
    </row>
    <row r="57" spans="1:30">
      <c r="A57" s="69" t="s">
        <v>64</v>
      </c>
      <c r="B57" s="103">
        <v>8700</v>
      </c>
      <c r="C57" s="103"/>
      <c r="D57" s="103"/>
      <c r="E57" s="103"/>
      <c r="F57" s="103"/>
      <c r="G57" s="103"/>
      <c r="H57" s="103"/>
      <c r="I57" s="103"/>
      <c r="J57" s="103"/>
      <c r="K57" s="103"/>
      <c r="L57" s="103">
        <v>10000</v>
      </c>
      <c r="M57" s="103">
        <v>9600</v>
      </c>
      <c r="N57" s="103">
        <v>9800</v>
      </c>
      <c r="O57" s="103">
        <v>9800</v>
      </c>
      <c r="P57" s="103">
        <v>10000</v>
      </c>
      <c r="Q57" s="103">
        <v>10000</v>
      </c>
      <c r="R57" s="103">
        <v>10000</v>
      </c>
      <c r="S57" s="103">
        <v>10000</v>
      </c>
      <c r="T57" s="103">
        <v>9400</v>
      </c>
      <c r="U57" s="103">
        <v>7300</v>
      </c>
      <c r="V57" s="103">
        <v>8000</v>
      </c>
      <c r="W57" s="103">
        <v>8200</v>
      </c>
      <c r="X57" s="103">
        <v>8800</v>
      </c>
      <c r="Y57" s="103">
        <v>8100</v>
      </c>
      <c r="Z57" s="104">
        <f>AVERAGE(L57:S57)</f>
        <v>9900</v>
      </c>
      <c r="AA57" s="104">
        <f t="shared" si="2"/>
        <v>8300</v>
      </c>
      <c r="AB57" s="104">
        <f t="shared" si="4"/>
        <v>-1600</v>
      </c>
      <c r="AC57" s="137">
        <f t="shared" si="1"/>
        <v>-0.16161616161616163</v>
      </c>
      <c r="AD57" s="122">
        <f>ROW()</f>
        <v>57</v>
      </c>
    </row>
    <row r="58" spans="1:30">
      <c r="A58" s="73" t="s">
        <v>65</v>
      </c>
      <c r="B58" s="105">
        <v>5800</v>
      </c>
      <c r="C58" s="105"/>
      <c r="D58" s="105"/>
      <c r="E58" s="105"/>
      <c r="F58" s="105"/>
      <c r="G58" s="105"/>
      <c r="H58" s="105"/>
      <c r="I58" s="105"/>
      <c r="J58" s="105"/>
      <c r="K58" s="105"/>
      <c r="L58" s="105">
        <v>7200</v>
      </c>
      <c r="M58" s="105">
        <v>7000</v>
      </c>
      <c r="N58" s="105">
        <v>7200</v>
      </c>
      <c r="O58" s="105">
        <v>7200</v>
      </c>
      <c r="P58" s="105">
        <v>7500</v>
      </c>
      <c r="Q58" s="105">
        <v>7600</v>
      </c>
      <c r="R58" s="105">
        <v>7700</v>
      </c>
      <c r="S58" s="105">
        <v>7800</v>
      </c>
      <c r="T58" s="105">
        <v>7000</v>
      </c>
      <c r="U58" s="105">
        <v>5400</v>
      </c>
      <c r="V58" s="105">
        <v>6000</v>
      </c>
      <c r="W58" s="105">
        <v>6100</v>
      </c>
      <c r="X58" s="105">
        <v>6600</v>
      </c>
      <c r="Y58" s="105">
        <v>6000</v>
      </c>
      <c r="Z58" s="106">
        <f>AVERAGE(L58:S58)</f>
        <v>7400</v>
      </c>
      <c r="AA58" s="106">
        <f t="shared" si="2"/>
        <v>6183.333333333333</v>
      </c>
      <c r="AB58" s="106">
        <f t="shared" si="4"/>
        <v>-1216.666666666667</v>
      </c>
      <c r="AC58" s="138">
        <f t="shared" si="1"/>
        <v>-0.16441441441441446</v>
      </c>
      <c r="AD58" s="122">
        <f>ROW()</f>
        <v>58</v>
      </c>
    </row>
    <row r="59" spans="1:30">
      <c r="A59" s="73" t="s">
        <v>66</v>
      </c>
      <c r="B59" s="105">
        <v>1760</v>
      </c>
      <c r="C59" s="105"/>
      <c r="D59" s="105"/>
      <c r="E59" s="105"/>
      <c r="F59" s="105"/>
      <c r="G59" s="105"/>
      <c r="H59" s="105"/>
      <c r="I59" s="105"/>
      <c r="J59" s="105"/>
      <c r="K59" s="105"/>
      <c r="L59" s="105">
        <v>1870</v>
      </c>
      <c r="M59" s="105">
        <v>1640</v>
      </c>
      <c r="N59" s="105">
        <v>1670</v>
      </c>
      <c r="O59" s="105">
        <v>1650</v>
      </c>
      <c r="P59" s="105">
        <v>1780</v>
      </c>
      <c r="Q59" s="105">
        <v>1710</v>
      </c>
      <c r="R59" s="105">
        <v>1630</v>
      </c>
      <c r="S59" s="105">
        <v>1590</v>
      </c>
      <c r="T59" s="105">
        <v>1540</v>
      </c>
      <c r="U59" s="105">
        <v>1190</v>
      </c>
      <c r="V59" s="105">
        <v>1370</v>
      </c>
      <c r="W59" s="105">
        <v>1430</v>
      </c>
      <c r="X59" s="105">
        <v>1450</v>
      </c>
      <c r="Y59" s="105">
        <v>1320</v>
      </c>
      <c r="Z59" s="106">
        <f>AVERAGE(L59:S59)</f>
        <v>1692.5</v>
      </c>
      <c r="AA59" s="106">
        <f t="shared" si="2"/>
        <v>1383.3333333333333</v>
      </c>
      <c r="AB59" s="106">
        <f t="shared" si="4"/>
        <v>-309.16666666666674</v>
      </c>
      <c r="AC59" s="138">
        <f t="shared" si="1"/>
        <v>-0.18266863613983264</v>
      </c>
      <c r="AD59" s="122">
        <f>ROW()</f>
        <v>59</v>
      </c>
    </row>
    <row r="60" spans="1:30">
      <c r="A60" s="73" t="s">
        <v>2</v>
      </c>
      <c r="B60" s="105">
        <v>1200</v>
      </c>
      <c r="C60" s="105"/>
      <c r="D60" s="105"/>
      <c r="E60" s="105"/>
      <c r="F60" s="105"/>
      <c r="G60" s="105"/>
      <c r="H60" s="105"/>
      <c r="I60" s="105"/>
      <c r="J60" s="105"/>
      <c r="K60" s="105"/>
      <c r="L60" s="105">
        <v>1200</v>
      </c>
      <c r="M60" s="105">
        <v>970</v>
      </c>
      <c r="N60" s="105">
        <v>940</v>
      </c>
      <c r="O60" s="105">
        <v>910</v>
      </c>
      <c r="P60" s="105">
        <v>970</v>
      </c>
      <c r="Q60" s="105">
        <v>1000</v>
      </c>
      <c r="R60" s="105">
        <v>970</v>
      </c>
      <c r="S60" s="105">
        <v>850</v>
      </c>
      <c r="T60" s="105">
        <v>890</v>
      </c>
      <c r="U60" s="105">
        <v>720</v>
      </c>
      <c r="V60" s="105">
        <v>540</v>
      </c>
      <c r="W60" s="105">
        <v>670</v>
      </c>
      <c r="X60" s="105">
        <v>770</v>
      </c>
      <c r="Y60" s="105">
        <v>780</v>
      </c>
      <c r="Z60" s="106">
        <f>AVERAGE(L60:S60)</f>
        <v>976.25</v>
      </c>
      <c r="AA60" s="106">
        <f t="shared" si="2"/>
        <v>728.33333333333337</v>
      </c>
      <c r="AB60" s="106">
        <f t="shared" si="4"/>
        <v>-247.91666666666663</v>
      </c>
      <c r="AC60" s="138">
        <f t="shared" si="1"/>
        <v>-0.25394793000426802</v>
      </c>
      <c r="AD60" s="122">
        <f>ROW()</f>
        <v>60</v>
      </c>
    </row>
    <row r="61" spans="1:30" ht="16.2">
      <c r="A61" s="69" t="s">
        <v>67</v>
      </c>
      <c r="B61" s="103">
        <v>14000</v>
      </c>
      <c r="C61" s="103"/>
      <c r="D61" s="103"/>
      <c r="E61" s="103"/>
      <c r="F61" s="103"/>
      <c r="G61" s="103"/>
      <c r="H61" s="103"/>
      <c r="I61" s="103"/>
      <c r="J61" s="103"/>
      <c r="K61" s="103"/>
      <c r="L61" s="103">
        <v>5100</v>
      </c>
      <c r="M61" s="103">
        <v>4700</v>
      </c>
      <c r="N61" s="103">
        <v>5100</v>
      </c>
      <c r="O61" s="103">
        <v>5000</v>
      </c>
      <c r="P61" s="103">
        <v>7200</v>
      </c>
      <c r="Q61" s="103">
        <v>6500</v>
      </c>
      <c r="R61" s="103">
        <v>5200</v>
      </c>
      <c r="S61" s="103">
        <v>5200</v>
      </c>
      <c r="T61" s="103">
        <v>6400</v>
      </c>
      <c r="U61" s="103">
        <v>4200</v>
      </c>
      <c r="V61" s="103">
        <v>3600</v>
      </c>
      <c r="W61" s="103">
        <v>4100</v>
      </c>
      <c r="X61" s="103">
        <v>4200</v>
      </c>
      <c r="Y61" s="103">
        <v>4500</v>
      </c>
      <c r="Z61" s="120"/>
      <c r="AA61" s="120"/>
      <c r="AB61" s="120"/>
      <c r="AC61" s="120"/>
      <c r="AD61" s="122">
        <f>ROW()</f>
        <v>61</v>
      </c>
    </row>
    <row r="62" spans="1:30">
      <c r="A62" s="73" t="s">
        <v>125</v>
      </c>
      <c r="B62" s="105">
        <f>2770+970</f>
        <v>3740</v>
      </c>
      <c r="C62" s="105"/>
      <c r="D62" s="105"/>
      <c r="E62" s="105"/>
      <c r="F62" s="105"/>
      <c r="G62" s="105"/>
      <c r="H62" s="105"/>
      <c r="I62" s="105"/>
      <c r="J62" s="105"/>
      <c r="K62" s="105"/>
      <c r="L62" s="105">
        <f>2960+1200</f>
        <v>4160</v>
      </c>
      <c r="M62" s="105">
        <f>2600+1200</f>
        <v>3800</v>
      </c>
      <c r="N62" s="105">
        <f>2630+1200</f>
        <v>3830</v>
      </c>
      <c r="O62" s="105">
        <f>2630+1200</f>
        <v>3830</v>
      </c>
      <c r="P62" s="105">
        <v>4130</v>
      </c>
      <c r="Q62" s="105">
        <v>2710</v>
      </c>
      <c r="R62" s="105">
        <f>2780+1200</f>
        <v>3980</v>
      </c>
      <c r="S62" s="105">
        <f>2570+1100</f>
        <v>3670</v>
      </c>
      <c r="T62" s="105">
        <f>2810+1200</f>
        <v>4010</v>
      </c>
      <c r="U62" s="105">
        <v>3500</v>
      </c>
      <c r="V62" s="105">
        <v>3590</v>
      </c>
      <c r="W62" s="105">
        <v>3980</v>
      </c>
      <c r="X62" s="105">
        <f>3000+1100</f>
        <v>4100</v>
      </c>
      <c r="Y62" s="105">
        <f>3480+990</f>
        <v>4470</v>
      </c>
      <c r="Z62" s="120"/>
      <c r="AA62" s="120"/>
      <c r="AB62" s="120"/>
      <c r="AC62" s="120"/>
      <c r="AD62" s="122">
        <f>ROW()</f>
        <v>62</v>
      </c>
    </row>
    <row r="63" spans="1:30">
      <c r="A63" s="73" t="s">
        <v>69</v>
      </c>
      <c r="B63" s="105">
        <v>10000</v>
      </c>
      <c r="C63" s="105"/>
      <c r="D63" s="105"/>
      <c r="E63" s="105"/>
      <c r="F63" s="105"/>
      <c r="G63" s="105"/>
      <c r="H63" s="105"/>
      <c r="I63" s="105"/>
      <c r="J63" s="105"/>
      <c r="K63" s="105"/>
      <c r="L63" s="105">
        <v>870</v>
      </c>
      <c r="M63" s="105">
        <v>770</v>
      </c>
      <c r="N63" s="105">
        <v>1200</v>
      </c>
      <c r="O63" s="105">
        <v>1000</v>
      </c>
      <c r="P63" s="105">
        <v>3000</v>
      </c>
      <c r="Q63" s="105">
        <v>5910</v>
      </c>
      <c r="R63" s="105">
        <v>1200</v>
      </c>
      <c r="S63" s="105">
        <v>1400</v>
      </c>
      <c r="T63" s="105">
        <v>2300</v>
      </c>
      <c r="U63" s="105">
        <v>640</v>
      </c>
      <c r="V63" s="105">
        <v>0</v>
      </c>
      <c r="W63" s="105">
        <v>0</v>
      </c>
      <c r="X63" s="105">
        <v>0</v>
      </c>
      <c r="Y63" s="105">
        <v>0</v>
      </c>
      <c r="Z63" s="120"/>
      <c r="AA63" s="120"/>
      <c r="AB63" s="120"/>
      <c r="AC63" s="120"/>
      <c r="AD63" s="122">
        <f>ROW()</f>
        <v>63</v>
      </c>
    </row>
    <row r="64" spans="1:30">
      <c r="A64" s="73" t="s">
        <v>136</v>
      </c>
      <c r="B64" s="105">
        <v>130</v>
      </c>
      <c r="C64" s="105"/>
      <c r="D64" s="105"/>
      <c r="E64" s="105"/>
      <c r="F64" s="105"/>
      <c r="G64" s="105"/>
      <c r="H64" s="105"/>
      <c r="I64" s="105"/>
      <c r="J64" s="105"/>
      <c r="K64" s="105"/>
      <c r="L64" s="105">
        <v>110</v>
      </c>
      <c r="M64" s="105">
        <v>110</v>
      </c>
      <c r="N64" s="105">
        <v>100</v>
      </c>
      <c r="O64" s="105">
        <v>98</v>
      </c>
      <c r="P64" s="105">
        <v>110</v>
      </c>
      <c r="Q64" s="105">
        <v>90</v>
      </c>
      <c r="R64" s="105">
        <v>88</v>
      </c>
      <c r="S64" s="105">
        <v>86</v>
      </c>
      <c r="T64" s="105">
        <v>79</v>
      </c>
      <c r="U64" s="105">
        <v>68</v>
      </c>
      <c r="V64" s="105">
        <v>68</v>
      </c>
      <c r="W64" s="105">
        <v>69</v>
      </c>
      <c r="X64" s="105">
        <v>71</v>
      </c>
      <c r="Y64" s="105">
        <v>84</v>
      </c>
      <c r="Z64" s="120"/>
      <c r="AA64" s="120"/>
      <c r="AB64" s="120"/>
      <c r="AC64" s="120"/>
      <c r="AD64" s="122">
        <f>ROW()</f>
        <v>64</v>
      </c>
    </row>
    <row r="65" spans="1:30">
      <c r="A65" s="69" t="s">
        <v>70</v>
      </c>
      <c r="B65" s="103">
        <v>23500</v>
      </c>
      <c r="C65" s="103"/>
      <c r="D65" s="103"/>
      <c r="E65" s="103"/>
      <c r="F65" s="103"/>
      <c r="G65" s="103"/>
      <c r="H65" s="103"/>
      <c r="I65" s="103"/>
      <c r="J65" s="103"/>
      <c r="K65" s="103"/>
      <c r="L65" s="103">
        <v>23100</v>
      </c>
      <c r="M65" s="103">
        <v>21100</v>
      </c>
      <c r="N65" s="103">
        <v>21200</v>
      </c>
      <c r="O65" s="103">
        <v>20900</v>
      </c>
      <c r="P65" s="103">
        <v>20400</v>
      </c>
      <c r="Q65" s="103">
        <v>20100</v>
      </c>
      <c r="R65" s="103">
        <v>20600</v>
      </c>
      <c r="S65" s="103">
        <v>19200</v>
      </c>
      <c r="T65" s="103">
        <v>18900</v>
      </c>
      <c r="U65" s="103">
        <v>15700</v>
      </c>
      <c r="V65" s="103">
        <v>16100</v>
      </c>
      <c r="W65" s="103">
        <v>16900</v>
      </c>
      <c r="X65" s="103">
        <v>16900</v>
      </c>
      <c r="Y65" s="103">
        <v>14500</v>
      </c>
      <c r="Z65" s="104">
        <f t="shared" ref="Z65:Z83" si="15">AVERAGE(L65:S65)</f>
        <v>20825</v>
      </c>
      <c r="AA65" s="104">
        <f t="shared" si="2"/>
        <v>16500</v>
      </c>
      <c r="AB65" s="104">
        <f t="shared" si="4"/>
        <v>-4325</v>
      </c>
      <c r="AC65" s="137">
        <f t="shared" si="1"/>
        <v>-0.20768307322929172</v>
      </c>
      <c r="AD65" s="122">
        <f>ROW()</f>
        <v>65</v>
      </c>
    </row>
    <row r="66" spans="1:30">
      <c r="A66" s="73" t="s">
        <v>71</v>
      </c>
      <c r="B66" s="105">
        <v>10200</v>
      </c>
      <c r="C66" s="105"/>
      <c r="D66" s="105"/>
      <c r="E66" s="105"/>
      <c r="F66" s="105"/>
      <c r="G66" s="105"/>
      <c r="H66" s="105"/>
      <c r="I66" s="105"/>
      <c r="J66" s="105"/>
      <c r="K66" s="105"/>
      <c r="L66" s="105">
        <v>11500</v>
      </c>
      <c r="M66" s="105">
        <v>10600</v>
      </c>
      <c r="N66" s="105">
        <v>10400</v>
      </c>
      <c r="O66" s="105">
        <v>10400</v>
      </c>
      <c r="P66" s="105">
        <v>10500</v>
      </c>
      <c r="Q66" s="105">
        <v>10200</v>
      </c>
      <c r="R66" s="105">
        <v>11200</v>
      </c>
      <c r="S66" s="105">
        <v>11100</v>
      </c>
      <c r="T66" s="105">
        <v>10700</v>
      </c>
      <c r="U66" s="105">
        <v>8030</v>
      </c>
      <c r="V66" s="105">
        <v>9030</v>
      </c>
      <c r="W66" s="105">
        <v>9860</v>
      </c>
      <c r="X66" s="105">
        <v>9840</v>
      </c>
      <c r="Y66" s="105">
        <v>7530</v>
      </c>
      <c r="Z66" s="106">
        <f t="shared" si="15"/>
        <v>10737.5</v>
      </c>
      <c r="AA66" s="106">
        <f t="shared" si="2"/>
        <v>9165</v>
      </c>
      <c r="AB66" s="106">
        <f t="shared" si="4"/>
        <v>-1572.5</v>
      </c>
      <c r="AC66" s="138"/>
      <c r="AD66" s="122">
        <f>ROW()</f>
        <v>66</v>
      </c>
    </row>
    <row r="67" spans="1:30">
      <c r="A67" s="73" t="s">
        <v>72</v>
      </c>
      <c r="B67" s="105">
        <v>10300</v>
      </c>
      <c r="C67" s="105"/>
      <c r="D67" s="105"/>
      <c r="E67" s="105"/>
      <c r="F67" s="105"/>
      <c r="G67" s="105"/>
      <c r="H67" s="105"/>
      <c r="I67" s="105"/>
      <c r="J67" s="105"/>
      <c r="K67" s="105"/>
      <c r="L67" s="105">
        <v>8890</v>
      </c>
      <c r="M67" s="105">
        <v>8260</v>
      </c>
      <c r="N67" s="105">
        <v>7930</v>
      </c>
      <c r="O67" s="105">
        <v>8130</v>
      </c>
      <c r="P67" s="105">
        <v>7770</v>
      </c>
      <c r="Q67" s="105">
        <v>8680</v>
      </c>
      <c r="R67" s="105">
        <v>8080</v>
      </c>
      <c r="S67" s="105">
        <v>7630</v>
      </c>
      <c r="T67" s="105">
        <v>7760</v>
      </c>
      <c r="U67" s="105">
        <v>7540</v>
      </c>
      <c r="V67" s="105">
        <v>6870</v>
      </c>
      <c r="W67" s="105">
        <v>6810</v>
      </c>
      <c r="X67" s="105">
        <v>6470</v>
      </c>
      <c r="Y67" s="105">
        <v>6720</v>
      </c>
      <c r="Z67" s="106">
        <f t="shared" si="15"/>
        <v>8171.25</v>
      </c>
      <c r="AA67" s="106">
        <f t="shared" si="2"/>
        <v>7028.333333333333</v>
      </c>
      <c r="AB67" s="106">
        <f t="shared" si="4"/>
        <v>-1142.916666666667</v>
      </c>
      <c r="AC67" s="138">
        <f t="shared" si="1"/>
        <v>-0.13987048085258277</v>
      </c>
      <c r="AD67" s="122">
        <f>ROW()</f>
        <v>67</v>
      </c>
    </row>
    <row r="68" spans="1:30" ht="15.6">
      <c r="A68" s="73" t="s">
        <v>114</v>
      </c>
      <c r="B68" s="105">
        <v>2960</v>
      </c>
      <c r="C68" s="105"/>
      <c r="D68" s="105"/>
      <c r="E68" s="105"/>
      <c r="F68" s="105"/>
      <c r="G68" s="105"/>
      <c r="H68" s="105"/>
      <c r="I68" s="105"/>
      <c r="J68" s="105"/>
      <c r="K68" s="105"/>
      <c r="L68" s="105">
        <v>2660</v>
      </c>
      <c r="M68" s="105">
        <v>2250</v>
      </c>
      <c r="N68" s="105">
        <v>2800</v>
      </c>
      <c r="O68" s="105">
        <v>2370</v>
      </c>
      <c r="P68" s="105">
        <v>2090</v>
      </c>
      <c r="Q68" s="105">
        <v>1230</v>
      </c>
      <c r="R68" s="105">
        <v>1340</v>
      </c>
      <c r="S68" s="105">
        <v>489</v>
      </c>
      <c r="T68" s="105">
        <v>435</v>
      </c>
      <c r="U68" s="105">
        <v>184</v>
      </c>
      <c r="V68" s="105">
        <v>182</v>
      </c>
      <c r="W68" s="105">
        <v>183</v>
      </c>
      <c r="X68" s="105">
        <v>248</v>
      </c>
      <c r="Y68" s="105">
        <v>213</v>
      </c>
      <c r="Z68" s="106">
        <f t="shared" si="15"/>
        <v>1903.625</v>
      </c>
      <c r="AA68" s="106">
        <f t="shared" si="2"/>
        <v>240.83333333333334</v>
      </c>
      <c r="AB68" s="106">
        <f t="shared" si="4"/>
        <v>-1662.7916666666667</v>
      </c>
      <c r="AC68" s="138">
        <f t="shared" si="1"/>
        <v>-0.87348698754569143</v>
      </c>
      <c r="AD68" s="122">
        <f>ROW()</f>
        <v>68</v>
      </c>
    </row>
    <row r="69" spans="1:30" s="130" customFormat="1" ht="16.8">
      <c r="A69" s="128" t="s">
        <v>121</v>
      </c>
      <c r="B69" s="105">
        <v>1200</v>
      </c>
      <c r="C69" s="105"/>
      <c r="D69" s="105"/>
      <c r="E69" s="105"/>
      <c r="F69" s="105"/>
      <c r="G69" s="105"/>
      <c r="H69" s="105"/>
      <c r="I69" s="105"/>
      <c r="J69" s="105"/>
      <c r="K69" s="105"/>
      <c r="L69" s="105">
        <v>3800</v>
      </c>
      <c r="M69" s="105">
        <v>4200</v>
      </c>
      <c r="N69" s="105">
        <v>4500</v>
      </c>
      <c r="O69" s="105">
        <v>4900</v>
      </c>
      <c r="P69" s="105">
        <v>5200</v>
      </c>
      <c r="Q69" s="105">
        <v>5400</v>
      </c>
      <c r="R69" s="105">
        <v>5500</v>
      </c>
      <c r="S69" s="105">
        <v>5700</v>
      </c>
      <c r="T69" s="105">
        <v>5700</v>
      </c>
      <c r="U69" s="105">
        <v>5800</v>
      </c>
      <c r="V69" s="105">
        <v>5900</v>
      </c>
      <c r="W69" s="105">
        <v>6100</v>
      </c>
      <c r="X69" s="105">
        <v>6400</v>
      </c>
      <c r="Y69" s="105">
        <v>6600</v>
      </c>
      <c r="Z69" s="106">
        <f t="shared" si="15"/>
        <v>4900</v>
      </c>
      <c r="AA69" s="106">
        <f t="shared" si="2"/>
        <v>6083.333333333333</v>
      </c>
      <c r="AB69" s="106">
        <f t="shared" si="4"/>
        <v>1183.333333333333</v>
      </c>
      <c r="AC69" s="138">
        <f t="shared" si="1"/>
        <v>0.24149659863945572</v>
      </c>
      <c r="AD69" s="129">
        <f>ROW()</f>
        <v>69</v>
      </c>
    </row>
    <row r="70" spans="1:30">
      <c r="A70" s="75" t="s">
        <v>74</v>
      </c>
      <c r="B70" s="105">
        <v>7400</v>
      </c>
      <c r="C70" s="105"/>
      <c r="D70" s="105"/>
      <c r="E70" s="105"/>
      <c r="F70" s="105"/>
      <c r="G70" s="105"/>
      <c r="H70" s="105"/>
      <c r="I70" s="105"/>
      <c r="J70" s="105"/>
      <c r="K70" s="105"/>
      <c r="L70" s="105">
        <v>11000</v>
      </c>
      <c r="M70" s="105">
        <v>11000</v>
      </c>
      <c r="N70" s="105">
        <v>13000</v>
      </c>
      <c r="O70" s="105">
        <v>15000</v>
      </c>
      <c r="P70" s="105">
        <v>16000</v>
      </c>
      <c r="Q70" s="105">
        <v>16000</v>
      </c>
      <c r="R70" s="105">
        <v>17000</v>
      </c>
      <c r="S70" s="105">
        <v>18000</v>
      </c>
      <c r="T70" s="105">
        <v>16000</v>
      </c>
      <c r="U70" s="105">
        <v>16000</v>
      </c>
      <c r="V70" s="105">
        <v>17000</v>
      </c>
      <c r="W70" s="105">
        <v>15000</v>
      </c>
      <c r="X70" s="105">
        <v>19000</v>
      </c>
      <c r="Y70" s="105">
        <v>18000</v>
      </c>
      <c r="Z70" s="106">
        <f t="shared" si="15"/>
        <v>14625</v>
      </c>
      <c r="AA70" s="106">
        <f t="shared" si="2"/>
        <v>16833.333333333332</v>
      </c>
      <c r="AB70" s="106">
        <f t="shared" si="4"/>
        <v>2208.3333333333321</v>
      </c>
      <c r="AC70" s="138">
        <f t="shared" si="1"/>
        <v>0.15099715099715091</v>
      </c>
      <c r="AD70" s="122">
        <f>ROW()</f>
        <v>70</v>
      </c>
    </row>
    <row r="71" spans="1:30">
      <c r="A71" s="75" t="s">
        <v>75</v>
      </c>
      <c r="B71" s="105">
        <v>170</v>
      </c>
      <c r="C71" s="105"/>
      <c r="D71" s="105"/>
      <c r="E71" s="105"/>
      <c r="F71" s="105"/>
      <c r="G71" s="105"/>
      <c r="H71" s="105"/>
      <c r="I71" s="105"/>
      <c r="J71" s="105"/>
      <c r="K71" s="105"/>
      <c r="L71" s="105">
        <v>430</v>
      </c>
      <c r="M71" s="105">
        <v>400</v>
      </c>
      <c r="N71" s="105">
        <v>370</v>
      </c>
      <c r="O71" s="105">
        <v>430</v>
      </c>
      <c r="P71" s="105">
        <v>390</v>
      </c>
      <c r="Q71" s="105">
        <v>360</v>
      </c>
      <c r="R71" s="105">
        <v>320</v>
      </c>
      <c r="S71" s="105">
        <v>310</v>
      </c>
      <c r="T71" s="105">
        <v>330</v>
      </c>
      <c r="U71" s="105">
        <v>250</v>
      </c>
      <c r="V71" s="105">
        <v>240</v>
      </c>
      <c r="W71" s="105">
        <v>260</v>
      </c>
      <c r="X71" s="105">
        <v>330</v>
      </c>
      <c r="Y71" s="105">
        <v>300</v>
      </c>
      <c r="Z71" s="106">
        <f t="shared" si="15"/>
        <v>376.25</v>
      </c>
      <c r="AA71" s="106">
        <f t="shared" si="2"/>
        <v>285</v>
      </c>
      <c r="AB71" s="106">
        <f t="shared" si="4"/>
        <v>-91.25</v>
      </c>
      <c r="AC71" s="138">
        <f t="shared" si="1"/>
        <v>-0.2425249169435216</v>
      </c>
      <c r="AD71" s="122">
        <f>ROW()</f>
        <v>71</v>
      </c>
    </row>
    <row r="72" spans="1:30">
      <c r="A72" s="65" t="s">
        <v>5</v>
      </c>
      <c r="B72" s="107">
        <v>49000</v>
      </c>
      <c r="C72" s="107"/>
      <c r="D72" s="107"/>
      <c r="E72" s="107"/>
      <c r="F72" s="107"/>
      <c r="G72" s="107"/>
      <c r="H72" s="107"/>
      <c r="I72" s="107"/>
      <c r="J72" s="107"/>
      <c r="K72" s="107"/>
      <c r="L72" s="107">
        <v>59000</v>
      </c>
      <c r="M72" s="107">
        <v>58000</v>
      </c>
      <c r="N72" s="107">
        <v>58000</v>
      </c>
      <c r="O72" s="107">
        <v>60000</v>
      </c>
      <c r="P72" s="107">
        <v>61000</v>
      </c>
      <c r="Q72" s="107">
        <v>62000</v>
      </c>
      <c r="R72" s="107">
        <v>61000</v>
      </c>
      <c r="S72" s="107">
        <v>60000</v>
      </c>
      <c r="T72" s="107">
        <v>61000</v>
      </c>
      <c r="U72" s="107">
        <v>58000</v>
      </c>
      <c r="V72" s="107">
        <v>57000</v>
      </c>
      <c r="W72" s="107">
        <v>56000</v>
      </c>
      <c r="X72" s="107">
        <v>58000</v>
      </c>
      <c r="Y72" s="107">
        <v>60000</v>
      </c>
      <c r="Z72" s="107">
        <f t="shared" si="15"/>
        <v>59875</v>
      </c>
      <c r="AA72" s="107">
        <f t="shared" si="2"/>
        <v>58333.333333333336</v>
      </c>
      <c r="AB72" s="107">
        <f t="shared" si="4"/>
        <v>-1541.6666666666642</v>
      </c>
      <c r="AC72" s="133">
        <f t="shared" si="1"/>
        <v>-2.5748086290883744E-2</v>
      </c>
      <c r="AD72" s="122">
        <f>ROW()</f>
        <v>72</v>
      </c>
    </row>
    <row r="73" spans="1:30">
      <c r="A73" s="69" t="s">
        <v>76</v>
      </c>
      <c r="B73" s="105">
        <v>23000</v>
      </c>
      <c r="C73" s="105"/>
      <c r="D73" s="105"/>
      <c r="E73" s="105"/>
      <c r="F73" s="105"/>
      <c r="G73" s="105"/>
      <c r="H73" s="105"/>
      <c r="I73" s="105"/>
      <c r="J73" s="105"/>
      <c r="K73" s="105"/>
      <c r="L73" s="105">
        <v>28000</v>
      </c>
      <c r="M73" s="105">
        <v>29000</v>
      </c>
      <c r="N73" s="105">
        <v>29000</v>
      </c>
      <c r="O73" s="105">
        <v>30000</v>
      </c>
      <c r="P73" s="105">
        <v>31000</v>
      </c>
      <c r="Q73" s="105">
        <v>31000</v>
      </c>
      <c r="R73" s="105">
        <v>30000</v>
      </c>
      <c r="S73" s="105">
        <v>29000</v>
      </c>
      <c r="T73" s="105">
        <v>29000</v>
      </c>
      <c r="U73" s="105">
        <v>27000</v>
      </c>
      <c r="V73" s="105">
        <v>26000</v>
      </c>
      <c r="W73" s="105">
        <v>25000</v>
      </c>
      <c r="X73" s="105">
        <v>25000</v>
      </c>
      <c r="Y73" s="105">
        <v>25000</v>
      </c>
      <c r="Z73" s="106">
        <f t="shared" si="15"/>
        <v>29625</v>
      </c>
      <c r="AA73" s="106">
        <f t="shared" si="2"/>
        <v>26166.666666666668</v>
      </c>
      <c r="AB73" s="106">
        <f t="shared" si="4"/>
        <v>-3458.3333333333321</v>
      </c>
      <c r="AC73" s="138">
        <f t="shared" si="1"/>
        <v>-0.11673699015471163</v>
      </c>
      <c r="AD73" s="122">
        <f>ROW()</f>
        <v>73</v>
      </c>
    </row>
    <row r="74" spans="1:30">
      <c r="A74" s="69" t="s">
        <v>77</v>
      </c>
      <c r="B74" s="105">
        <v>7600</v>
      </c>
      <c r="C74" s="105"/>
      <c r="D74" s="105"/>
      <c r="E74" s="105"/>
      <c r="F74" s="105"/>
      <c r="G74" s="105"/>
      <c r="H74" s="105"/>
      <c r="I74" s="105"/>
      <c r="J74" s="105"/>
      <c r="K74" s="105"/>
      <c r="L74" s="105">
        <v>9200</v>
      </c>
      <c r="M74" s="105">
        <v>9400</v>
      </c>
      <c r="N74" s="105">
        <v>9600</v>
      </c>
      <c r="O74" s="105">
        <v>9600</v>
      </c>
      <c r="P74" s="105">
        <v>9800</v>
      </c>
      <c r="Q74" s="105">
        <v>9900</v>
      </c>
      <c r="R74" s="105">
        <v>9800</v>
      </c>
      <c r="S74" s="105">
        <v>9400</v>
      </c>
      <c r="T74" s="105">
        <v>9100</v>
      </c>
      <c r="U74" s="105">
        <v>8700</v>
      </c>
      <c r="V74" s="105">
        <v>8500</v>
      </c>
      <c r="W74" s="105">
        <v>8400</v>
      </c>
      <c r="X74" s="105">
        <v>8400</v>
      </c>
      <c r="Y74" s="105">
        <v>8400</v>
      </c>
      <c r="Z74" s="106">
        <f t="shared" si="15"/>
        <v>9587.5</v>
      </c>
      <c r="AA74" s="106">
        <f t="shared" si="2"/>
        <v>8583.3333333333339</v>
      </c>
      <c r="AB74" s="106">
        <f t="shared" si="4"/>
        <v>-1004.1666666666661</v>
      </c>
      <c r="AC74" s="138">
        <f t="shared" si="1"/>
        <v>-0.1047370708387657</v>
      </c>
      <c r="AD74" s="122">
        <f>ROW()</f>
        <v>74</v>
      </c>
    </row>
    <row r="75" spans="1:30">
      <c r="A75" s="69" t="s">
        <v>78</v>
      </c>
      <c r="B75" s="105">
        <v>17000</v>
      </c>
      <c r="C75" s="105"/>
      <c r="D75" s="105"/>
      <c r="E75" s="105"/>
      <c r="F75" s="105"/>
      <c r="G75" s="103"/>
      <c r="H75" s="103"/>
      <c r="I75" s="103"/>
      <c r="J75" s="103"/>
      <c r="K75" s="103"/>
      <c r="L75" s="105">
        <v>19000</v>
      </c>
      <c r="M75" s="105">
        <v>18000</v>
      </c>
      <c r="N75" s="103">
        <v>17000</v>
      </c>
      <c r="O75" s="103">
        <v>19000</v>
      </c>
      <c r="P75" s="103">
        <v>19000</v>
      </c>
      <c r="Q75" s="103">
        <v>19000</v>
      </c>
      <c r="R75" s="103">
        <v>19000</v>
      </c>
      <c r="S75" s="103">
        <v>20000</v>
      </c>
      <c r="T75" s="103">
        <v>21000</v>
      </c>
      <c r="U75" s="103">
        <v>20000</v>
      </c>
      <c r="V75" s="103">
        <v>21000</v>
      </c>
      <c r="W75" s="103">
        <v>20000</v>
      </c>
      <c r="X75" s="103">
        <v>22000</v>
      </c>
      <c r="Y75" s="103">
        <v>24000</v>
      </c>
      <c r="Z75" s="104">
        <f t="shared" si="15"/>
        <v>18750</v>
      </c>
      <c r="AA75" s="104">
        <f t="shared" si="2"/>
        <v>21333.333333333332</v>
      </c>
      <c r="AB75" s="104">
        <f t="shared" si="4"/>
        <v>2583.3333333333321</v>
      </c>
      <c r="AC75" s="137">
        <f t="shared" si="1"/>
        <v>0.13777777777777772</v>
      </c>
      <c r="AD75" s="122">
        <f>ROW()</f>
        <v>75</v>
      </c>
    </row>
    <row r="76" spans="1:30">
      <c r="A76" s="73" t="s">
        <v>79</v>
      </c>
      <c r="B76" s="105">
        <v>14000</v>
      </c>
      <c r="C76" s="105"/>
      <c r="D76" s="105"/>
      <c r="E76" s="105"/>
      <c r="F76" s="105"/>
      <c r="G76" s="105"/>
      <c r="H76" s="105"/>
      <c r="I76" s="105"/>
      <c r="J76" s="105"/>
      <c r="K76" s="105"/>
      <c r="L76" s="105">
        <v>16000</v>
      </c>
      <c r="M76" s="105">
        <v>14000</v>
      </c>
      <c r="N76" s="105">
        <v>14000</v>
      </c>
      <c r="O76" s="105">
        <v>15000</v>
      </c>
      <c r="P76" s="105">
        <v>16000</v>
      </c>
      <c r="Q76" s="105">
        <v>15000</v>
      </c>
      <c r="R76" s="105">
        <v>15000</v>
      </c>
      <c r="S76" s="105">
        <v>16000</v>
      </c>
      <c r="T76" s="105">
        <v>17000</v>
      </c>
      <c r="U76" s="105">
        <v>16000</v>
      </c>
      <c r="V76" s="105">
        <v>17000</v>
      </c>
      <c r="W76" s="105">
        <v>17000</v>
      </c>
      <c r="X76" s="105">
        <v>18000</v>
      </c>
      <c r="Y76" s="105">
        <v>20000</v>
      </c>
      <c r="Z76" s="106">
        <f t="shared" si="15"/>
        <v>15125</v>
      </c>
      <c r="AA76" s="106">
        <f t="shared" si="2"/>
        <v>17500</v>
      </c>
      <c r="AB76" s="106">
        <f t="shared" si="4"/>
        <v>2375</v>
      </c>
      <c r="AC76" s="138">
        <f t="shared" si="1"/>
        <v>0.15702479338842976</v>
      </c>
      <c r="AD76" s="122">
        <f>ROW()</f>
        <v>76</v>
      </c>
    </row>
    <row r="77" spans="1:30">
      <c r="A77" s="73" t="s">
        <v>80</v>
      </c>
      <c r="B77" s="105">
        <v>3000</v>
      </c>
      <c r="C77" s="105"/>
      <c r="D77" s="105"/>
      <c r="E77" s="105"/>
      <c r="F77" s="105"/>
      <c r="G77" s="105"/>
      <c r="H77" s="105"/>
      <c r="I77" s="105"/>
      <c r="J77" s="105"/>
      <c r="K77" s="105"/>
      <c r="L77" s="105">
        <v>4000</v>
      </c>
      <c r="M77" s="105">
        <v>4000</v>
      </c>
      <c r="N77" s="105">
        <v>3000</v>
      </c>
      <c r="O77" s="105">
        <v>4000</v>
      </c>
      <c r="P77" s="105">
        <v>4000</v>
      </c>
      <c r="Q77" s="105">
        <v>4000</v>
      </c>
      <c r="R77" s="105">
        <v>4000</v>
      </c>
      <c r="S77" s="105">
        <v>4000</v>
      </c>
      <c r="T77" s="105">
        <v>4000</v>
      </c>
      <c r="U77" s="105">
        <v>4000</v>
      </c>
      <c r="V77" s="105">
        <v>4000</v>
      </c>
      <c r="W77" s="105">
        <v>4000</v>
      </c>
      <c r="X77" s="105">
        <v>4000</v>
      </c>
      <c r="Y77" s="105">
        <v>5000</v>
      </c>
      <c r="Z77" s="106">
        <f t="shared" si="15"/>
        <v>3875</v>
      </c>
      <c r="AA77" s="106">
        <f t="shared" si="2"/>
        <v>4166.666666666667</v>
      </c>
      <c r="AB77" s="106">
        <f t="shared" si="4"/>
        <v>291.66666666666697</v>
      </c>
      <c r="AC77" s="138">
        <f t="shared" si="1"/>
        <v>7.5268817204301147E-2</v>
      </c>
      <c r="AD77" s="122">
        <f>ROW()</f>
        <v>77</v>
      </c>
    </row>
    <row r="78" spans="1:30">
      <c r="A78" s="69" t="s">
        <v>6</v>
      </c>
      <c r="B78" s="105">
        <v>200</v>
      </c>
      <c r="C78" s="105"/>
      <c r="D78" s="105"/>
      <c r="E78" s="105"/>
      <c r="F78" s="105"/>
      <c r="G78" s="105"/>
      <c r="H78" s="105"/>
      <c r="I78" s="105"/>
      <c r="J78" s="105"/>
      <c r="K78" s="105"/>
      <c r="L78" s="105">
        <v>100</v>
      </c>
      <c r="M78" s="105">
        <v>100</v>
      </c>
      <c r="N78" s="105">
        <v>100</v>
      </c>
      <c r="O78" s="105">
        <v>100</v>
      </c>
      <c r="P78" s="105">
        <v>40</v>
      </c>
      <c r="Q78" s="105">
        <v>50</v>
      </c>
      <c r="R78" s="105">
        <v>50</v>
      </c>
      <c r="S78" s="105">
        <v>40</v>
      </c>
      <c r="T78" s="105">
        <v>50</v>
      </c>
      <c r="U78" s="105">
        <v>50</v>
      </c>
      <c r="V78" s="105">
        <v>30</v>
      </c>
      <c r="W78" s="105">
        <v>30</v>
      </c>
      <c r="X78" s="105">
        <v>40</v>
      </c>
      <c r="Y78" s="105">
        <v>50</v>
      </c>
      <c r="Z78" s="106">
        <f t="shared" si="15"/>
        <v>72.5</v>
      </c>
      <c r="AA78" s="106">
        <f t="shared" si="2"/>
        <v>41.666666666666664</v>
      </c>
      <c r="AB78" s="106">
        <f t="shared" si="4"/>
        <v>-30.833333333333336</v>
      </c>
      <c r="AC78" s="138">
        <f t="shared" si="1"/>
        <v>-0.42528735632183912</v>
      </c>
      <c r="AD78" s="122">
        <f>ROW()</f>
        <v>78</v>
      </c>
    </row>
    <row r="79" spans="1:30">
      <c r="A79" s="75" t="s">
        <v>122</v>
      </c>
      <c r="B79" s="105">
        <v>1000</v>
      </c>
      <c r="C79" s="105"/>
      <c r="D79" s="105"/>
      <c r="E79" s="105"/>
      <c r="F79" s="105"/>
      <c r="G79" s="105"/>
      <c r="H79" s="105"/>
      <c r="I79" s="105"/>
      <c r="J79" s="105"/>
      <c r="K79" s="105"/>
      <c r="L79" s="105">
        <v>2000</v>
      </c>
      <c r="M79" s="105">
        <v>1000</v>
      </c>
      <c r="N79" s="105">
        <v>2000</v>
      </c>
      <c r="O79" s="105">
        <v>2000</v>
      </c>
      <c r="P79" s="105">
        <v>1000</v>
      </c>
      <c r="Q79" s="105">
        <v>1000</v>
      </c>
      <c r="R79" s="105">
        <v>1000</v>
      </c>
      <c r="S79" s="105">
        <v>2000</v>
      </c>
      <c r="T79" s="105">
        <v>2000</v>
      </c>
      <c r="U79" s="105">
        <v>2000</v>
      </c>
      <c r="V79" s="105">
        <v>2000</v>
      </c>
      <c r="W79" s="105">
        <v>2000</v>
      </c>
      <c r="X79" s="105">
        <v>2000</v>
      </c>
      <c r="Y79" s="105">
        <v>3000</v>
      </c>
      <c r="Z79" s="106">
        <f t="shared" si="15"/>
        <v>1500</v>
      </c>
      <c r="AA79" s="106">
        <f t="shared" ref="AA79:AA83" si="16">AVERAGE(T79:Y79)</f>
        <v>2166.6666666666665</v>
      </c>
      <c r="AB79" s="106">
        <f t="shared" si="4"/>
        <v>666.66666666666652</v>
      </c>
      <c r="AC79" s="138">
        <f t="shared" si="1"/>
        <v>0.44444444444444436</v>
      </c>
      <c r="AD79" s="122">
        <f>ROW()</f>
        <v>79</v>
      </c>
    </row>
    <row r="80" spans="1:30">
      <c r="A80" s="65" t="s">
        <v>82</v>
      </c>
      <c r="B80" s="107">
        <v>24000</v>
      </c>
      <c r="C80" s="107"/>
      <c r="D80" s="107"/>
      <c r="E80" s="107"/>
      <c r="F80" s="107"/>
      <c r="G80" s="107"/>
      <c r="H80" s="107"/>
      <c r="I80" s="107"/>
      <c r="J80" s="107"/>
      <c r="K80" s="107"/>
      <c r="L80" s="107">
        <v>26000</v>
      </c>
      <c r="M80" s="107">
        <v>27000</v>
      </c>
      <c r="N80" s="107">
        <v>27000</v>
      </c>
      <c r="O80" s="107">
        <v>27000</v>
      </c>
      <c r="P80" s="107">
        <v>28000</v>
      </c>
      <c r="Q80" s="107">
        <v>28000</v>
      </c>
      <c r="R80" s="107">
        <v>29000</v>
      </c>
      <c r="S80" s="107">
        <v>28000</v>
      </c>
      <c r="T80" s="107">
        <v>28000</v>
      </c>
      <c r="U80" s="107">
        <v>28000</v>
      </c>
      <c r="V80" s="107">
        <v>27000</v>
      </c>
      <c r="W80" s="107">
        <v>26000</v>
      </c>
      <c r="X80" s="107">
        <v>26000</v>
      </c>
      <c r="Y80" s="107">
        <v>25000</v>
      </c>
      <c r="Z80" s="107">
        <f t="shared" si="15"/>
        <v>27500</v>
      </c>
      <c r="AA80" s="107">
        <f t="shared" si="16"/>
        <v>26666.666666666668</v>
      </c>
      <c r="AB80" s="107">
        <f t="shared" si="4"/>
        <v>-833.33333333333212</v>
      </c>
      <c r="AC80" s="133">
        <f t="shared" si="1"/>
        <v>-3.0303030303030259E-2</v>
      </c>
      <c r="AD80" s="122">
        <f>ROW()</f>
        <v>80</v>
      </c>
    </row>
    <row r="81" spans="1:30">
      <c r="A81" s="69" t="s">
        <v>83</v>
      </c>
      <c r="B81" s="105">
        <v>22000</v>
      </c>
      <c r="C81" s="105"/>
      <c r="D81" s="105"/>
      <c r="E81" s="105"/>
      <c r="F81" s="105"/>
      <c r="G81" s="105"/>
      <c r="H81" s="105"/>
      <c r="I81" s="105"/>
      <c r="J81" s="105"/>
      <c r="K81" s="105"/>
      <c r="L81" s="105">
        <v>25000</v>
      </c>
      <c r="M81" s="105">
        <v>25000</v>
      </c>
      <c r="N81" s="105">
        <v>25000</v>
      </c>
      <c r="O81" s="105">
        <v>26000</v>
      </c>
      <c r="P81" s="105">
        <v>26000</v>
      </c>
      <c r="Q81" s="105">
        <v>26000</v>
      </c>
      <c r="R81" s="105">
        <v>27000</v>
      </c>
      <c r="S81" s="105">
        <v>27000</v>
      </c>
      <c r="T81" s="105">
        <v>26000</v>
      </c>
      <c r="U81" s="105">
        <v>27000</v>
      </c>
      <c r="V81" s="105">
        <v>25000</v>
      </c>
      <c r="W81" s="105">
        <v>25000</v>
      </c>
      <c r="X81" s="106">
        <v>24000</v>
      </c>
      <c r="Y81" s="106">
        <v>24000</v>
      </c>
      <c r="Z81" s="106">
        <f t="shared" si="15"/>
        <v>25875</v>
      </c>
      <c r="AA81" s="106">
        <f t="shared" si="16"/>
        <v>25166.666666666668</v>
      </c>
      <c r="AB81" s="106">
        <f t="shared" si="4"/>
        <v>-708.33333333333212</v>
      </c>
      <c r="AC81" s="114">
        <f t="shared" si="1"/>
        <v>-2.7375201288244718E-2</v>
      </c>
      <c r="AD81" s="122">
        <f>ROW()</f>
        <v>81</v>
      </c>
    </row>
    <row r="82" spans="1:30">
      <c r="A82" s="69" t="s">
        <v>84</v>
      </c>
      <c r="B82" s="105">
        <v>870</v>
      </c>
      <c r="C82" s="105"/>
      <c r="D82" s="105"/>
      <c r="E82" s="105"/>
      <c r="F82" s="105"/>
      <c r="G82" s="105"/>
      <c r="H82" s="105"/>
      <c r="I82" s="105"/>
      <c r="J82" s="105"/>
      <c r="K82" s="105"/>
      <c r="L82" s="105">
        <v>950</v>
      </c>
      <c r="M82" s="105">
        <v>960</v>
      </c>
      <c r="N82" s="105">
        <v>970</v>
      </c>
      <c r="O82" s="105">
        <v>970</v>
      </c>
      <c r="P82" s="105">
        <v>980</v>
      </c>
      <c r="Q82" s="105">
        <v>980</v>
      </c>
      <c r="R82" s="105">
        <v>990</v>
      </c>
      <c r="S82" s="105">
        <v>1000</v>
      </c>
      <c r="T82" s="105">
        <v>1000</v>
      </c>
      <c r="U82" s="105">
        <v>1000</v>
      </c>
      <c r="V82" s="105">
        <v>1000</v>
      </c>
      <c r="W82" s="105">
        <v>1000</v>
      </c>
      <c r="X82" s="105">
        <v>1000</v>
      </c>
      <c r="Y82" s="105">
        <v>1100</v>
      </c>
      <c r="Z82" s="106">
        <f t="shared" si="15"/>
        <v>975</v>
      </c>
      <c r="AA82" s="106">
        <f t="shared" si="16"/>
        <v>1016.6666666666666</v>
      </c>
      <c r="AB82" s="106">
        <f t="shared" ref="AB82:AB84" si="17">AA82-Z82</f>
        <v>41.666666666666629</v>
      </c>
      <c r="AC82" s="138">
        <f t="shared" si="1"/>
        <v>4.2735042735042694E-2</v>
      </c>
      <c r="AD82" s="122">
        <f>ROW()</f>
        <v>82</v>
      </c>
    </row>
    <row r="83" spans="1:30">
      <c r="A83" s="69" t="s">
        <v>85</v>
      </c>
      <c r="B83" s="105">
        <v>730</v>
      </c>
      <c r="C83" s="105"/>
      <c r="D83" s="105"/>
      <c r="E83" s="105"/>
      <c r="F83" s="105"/>
      <c r="G83" s="105"/>
      <c r="H83" s="105"/>
      <c r="I83" s="105"/>
      <c r="J83" s="105"/>
      <c r="K83" s="105"/>
      <c r="L83" s="105">
        <v>740</v>
      </c>
      <c r="M83" s="105">
        <v>770</v>
      </c>
      <c r="N83" s="105">
        <v>750</v>
      </c>
      <c r="O83" s="105">
        <v>650</v>
      </c>
      <c r="P83" s="105">
        <v>700</v>
      </c>
      <c r="Q83" s="105">
        <v>690</v>
      </c>
      <c r="R83" s="105">
        <v>670</v>
      </c>
      <c r="S83" s="105">
        <v>640</v>
      </c>
      <c r="T83" s="105">
        <v>670</v>
      </c>
      <c r="U83" s="105">
        <v>640</v>
      </c>
      <c r="V83" s="105">
        <v>660</v>
      </c>
      <c r="W83" s="105">
        <v>640</v>
      </c>
      <c r="X83" s="105">
        <v>710</v>
      </c>
      <c r="Y83" s="105">
        <v>550</v>
      </c>
      <c r="Z83" s="106">
        <f t="shared" si="15"/>
        <v>701.25</v>
      </c>
      <c r="AA83" s="106">
        <f t="shared" si="16"/>
        <v>645</v>
      </c>
      <c r="AB83" s="106">
        <f t="shared" si="17"/>
        <v>-56.25</v>
      </c>
      <c r="AC83" s="138">
        <f t="shared" si="1"/>
        <v>-8.0213903743315509E-2</v>
      </c>
      <c r="AD83" s="122">
        <f>ROW()</f>
        <v>83</v>
      </c>
    </row>
    <row r="84" spans="1:30" s="143" customFormat="1">
      <c r="A84" s="157" t="s">
        <v>123</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f t="shared" si="17"/>
        <v>0</v>
      </c>
      <c r="AC84" s="146"/>
      <c r="AD84" s="142">
        <f>ROW()</f>
        <v>84</v>
      </c>
    </row>
    <row r="85" spans="1:30" s="143" customFormat="1">
      <c r="A85" s="139" t="s">
        <v>7</v>
      </c>
      <c r="B85" s="140"/>
      <c r="C85" s="140"/>
      <c r="D85" s="140"/>
      <c r="E85" s="140"/>
      <c r="F85" s="140"/>
      <c r="G85" s="140"/>
      <c r="H85" s="140"/>
      <c r="I85" s="140"/>
      <c r="J85" s="140"/>
      <c r="K85" s="140"/>
      <c r="L85" s="140">
        <v>3721.0586539999999</v>
      </c>
      <c r="M85" s="140"/>
      <c r="N85" s="140"/>
      <c r="O85" s="140"/>
      <c r="P85" s="140"/>
      <c r="Q85" s="140"/>
      <c r="R85" s="140"/>
      <c r="S85" s="140"/>
      <c r="T85" s="140"/>
      <c r="U85" s="140"/>
      <c r="V85" s="140"/>
      <c r="W85" s="140"/>
      <c r="X85" s="140"/>
      <c r="Y85" s="140"/>
      <c r="Z85" s="140"/>
      <c r="AA85" s="140"/>
      <c r="AB85" s="140"/>
      <c r="AC85" s="141"/>
      <c r="AD85" s="142">
        <f>ROW()</f>
        <v>85</v>
      </c>
    </row>
    <row r="86" spans="1:30" s="143" customFormat="1">
      <c r="A86" s="144" t="s">
        <v>86</v>
      </c>
      <c r="B86" s="145"/>
      <c r="C86" s="145"/>
      <c r="D86" s="145"/>
      <c r="E86" s="145"/>
      <c r="F86" s="145"/>
      <c r="G86" s="145"/>
      <c r="H86" s="145"/>
      <c r="I86" s="145"/>
      <c r="J86" s="145"/>
      <c r="K86" s="145"/>
      <c r="L86" s="145">
        <v>3722.2281519999997</v>
      </c>
      <c r="M86" s="145"/>
      <c r="N86" s="145"/>
      <c r="O86" s="145"/>
      <c r="P86" s="145"/>
      <c r="Q86" s="145"/>
      <c r="R86" s="145"/>
      <c r="S86" s="145"/>
      <c r="T86" s="145"/>
      <c r="U86" s="145"/>
      <c r="V86" s="145"/>
      <c r="W86" s="145"/>
      <c r="X86" s="145"/>
      <c r="Y86" s="145"/>
      <c r="Z86" s="145"/>
      <c r="AA86" s="145"/>
      <c r="AB86" s="145"/>
      <c r="AC86" s="146"/>
      <c r="AD86" s="142">
        <f>ROW()</f>
        <v>86</v>
      </c>
    </row>
    <row r="87" spans="1:30" s="143" customFormat="1">
      <c r="A87" s="144" t="s">
        <v>87</v>
      </c>
      <c r="B87" s="147"/>
      <c r="C87" s="147"/>
      <c r="D87" s="147"/>
      <c r="E87" s="147"/>
      <c r="F87" s="147"/>
      <c r="G87" s="147"/>
      <c r="H87" s="147"/>
      <c r="I87" s="147"/>
      <c r="J87" s="147"/>
      <c r="K87" s="147"/>
      <c r="L87" s="147">
        <v>-3.0314900000000002</v>
      </c>
      <c r="M87" s="147"/>
      <c r="N87" s="147"/>
      <c r="O87" s="147"/>
      <c r="P87" s="147"/>
      <c r="Q87" s="147"/>
      <c r="R87" s="147"/>
      <c r="S87" s="147"/>
      <c r="T87" s="147"/>
      <c r="U87" s="147"/>
      <c r="V87" s="147"/>
      <c r="W87" s="147"/>
      <c r="X87" s="147"/>
      <c r="Y87" s="147"/>
      <c r="Z87" s="147"/>
      <c r="AA87" s="147"/>
      <c r="AB87" s="147"/>
      <c r="AC87" s="148"/>
      <c r="AD87" s="142">
        <f>ROW()</f>
        <v>87</v>
      </c>
    </row>
    <row r="88" spans="1:30" s="143" customFormat="1">
      <c r="A88" s="149" t="s">
        <v>88</v>
      </c>
      <c r="B88" s="147"/>
      <c r="C88" s="147"/>
      <c r="D88" s="147"/>
      <c r="E88" s="147"/>
      <c r="F88" s="147"/>
      <c r="G88" s="147"/>
      <c r="H88" s="147"/>
      <c r="I88" s="147"/>
      <c r="J88" s="147"/>
      <c r="K88" s="147"/>
      <c r="L88" s="147">
        <v>1.8619919999999999</v>
      </c>
      <c r="M88" s="147"/>
      <c r="N88" s="147"/>
      <c r="O88" s="147"/>
      <c r="P88" s="147"/>
      <c r="Q88" s="147"/>
      <c r="R88" s="147"/>
      <c r="S88" s="147"/>
      <c r="T88" s="147"/>
      <c r="U88" s="147"/>
      <c r="V88" s="147"/>
      <c r="W88" s="147"/>
      <c r="X88" s="147"/>
      <c r="Y88" s="147"/>
      <c r="Z88" s="147"/>
      <c r="AA88" s="147"/>
      <c r="AB88" s="147"/>
      <c r="AC88" s="148"/>
      <c r="AD88" s="142">
        <f>ROW()</f>
        <v>88</v>
      </c>
    </row>
    <row r="89" spans="1:30" s="143" customFormat="1">
      <c r="A89" s="149" t="s">
        <v>89</v>
      </c>
      <c r="B89" s="147"/>
      <c r="C89" s="147"/>
      <c r="D89" s="147"/>
      <c r="E89" s="147"/>
      <c r="F89" s="147"/>
      <c r="G89" s="147"/>
      <c r="H89" s="147"/>
      <c r="I89" s="147"/>
      <c r="J89" s="147"/>
      <c r="K89" s="147"/>
      <c r="L89" s="147">
        <v>0</v>
      </c>
      <c r="M89" s="147"/>
      <c r="N89" s="147"/>
      <c r="O89" s="147"/>
      <c r="P89" s="147"/>
      <c r="Q89" s="147"/>
      <c r="R89" s="147"/>
      <c r="S89" s="147"/>
      <c r="T89" s="147"/>
      <c r="U89" s="147"/>
      <c r="V89" s="147"/>
      <c r="W89" s="147"/>
      <c r="X89" s="147"/>
      <c r="Y89" s="147"/>
      <c r="Z89" s="147"/>
      <c r="AA89" s="147"/>
      <c r="AB89" s="147"/>
      <c r="AC89" s="148"/>
      <c r="AD89" s="142">
        <f>ROW()</f>
        <v>89</v>
      </c>
    </row>
    <row r="90" spans="1:30" s="143" customFormat="1">
      <c r="A90" s="150" t="s">
        <v>10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2">
        <f>ROW()</f>
        <v>90</v>
      </c>
    </row>
    <row r="91" spans="1:30" s="143" customFormat="1">
      <c r="A91" s="151" t="s">
        <v>11</v>
      </c>
      <c r="B91" s="152"/>
      <c r="C91" s="152"/>
      <c r="D91" s="152"/>
      <c r="E91" s="152"/>
      <c r="F91" s="152"/>
      <c r="G91" s="152"/>
      <c r="H91" s="152"/>
      <c r="I91" s="152"/>
      <c r="J91" s="152"/>
      <c r="K91" s="152"/>
      <c r="L91" s="152">
        <v>-52507.78616099996</v>
      </c>
      <c r="M91" s="152"/>
      <c r="N91" s="152"/>
      <c r="O91" s="152"/>
      <c r="P91" s="152"/>
      <c r="Q91" s="152"/>
      <c r="R91" s="152"/>
      <c r="S91" s="152"/>
      <c r="T91" s="152"/>
      <c r="U91" s="152"/>
      <c r="V91" s="152"/>
      <c r="W91" s="152"/>
      <c r="X91" s="152"/>
      <c r="Y91" s="152"/>
      <c r="Z91" s="152"/>
      <c r="AA91" s="152"/>
      <c r="AB91" s="152"/>
      <c r="AC91" s="153"/>
      <c r="AD91" s="142">
        <f>ROW()</f>
        <v>91</v>
      </c>
    </row>
    <row r="92" spans="1:30" s="143" customFormat="1">
      <c r="A92" s="154" t="s">
        <v>90</v>
      </c>
      <c r="B92" s="147"/>
      <c r="C92" s="147"/>
      <c r="D92" s="147"/>
      <c r="E92" s="147"/>
      <c r="F92" s="147"/>
      <c r="G92" s="147"/>
      <c r="H92" s="147"/>
      <c r="I92" s="147"/>
      <c r="J92" s="147"/>
      <c r="K92" s="147"/>
      <c r="L92" s="147">
        <v>-109263.56708999997</v>
      </c>
      <c r="M92" s="147"/>
      <c r="N92" s="147"/>
      <c r="O92" s="147"/>
      <c r="P92" s="147"/>
      <c r="Q92" s="147"/>
      <c r="R92" s="147"/>
      <c r="S92" s="147"/>
      <c r="T92" s="147"/>
      <c r="U92" s="147"/>
      <c r="V92" s="147"/>
      <c r="W92" s="147"/>
      <c r="X92" s="147"/>
      <c r="Y92" s="147"/>
      <c r="Z92" s="147"/>
      <c r="AA92" s="147"/>
      <c r="AB92" s="147"/>
      <c r="AC92" s="148"/>
      <c r="AD92" s="142">
        <f>ROW()</f>
        <v>92</v>
      </c>
    </row>
    <row r="93" spans="1:30" s="143" customFormat="1">
      <c r="A93" s="154" t="s">
        <v>91</v>
      </c>
      <c r="B93" s="147"/>
      <c r="C93" s="147"/>
      <c r="D93" s="147"/>
      <c r="E93" s="147"/>
      <c r="F93" s="147"/>
      <c r="G93" s="147"/>
      <c r="H93" s="147"/>
      <c r="I93" s="147"/>
      <c r="J93" s="147"/>
      <c r="K93" s="147"/>
      <c r="L93" s="147">
        <v>7890.3921370000007</v>
      </c>
      <c r="M93" s="147"/>
      <c r="N93" s="147"/>
      <c r="O93" s="147"/>
      <c r="P93" s="147"/>
      <c r="Q93" s="147"/>
      <c r="R93" s="147"/>
      <c r="S93" s="147"/>
      <c r="T93" s="147"/>
      <c r="U93" s="147"/>
      <c r="V93" s="147"/>
      <c r="W93" s="147"/>
      <c r="X93" s="147"/>
      <c r="Y93" s="147"/>
      <c r="Z93" s="147"/>
      <c r="AA93" s="147"/>
      <c r="AB93" s="147"/>
      <c r="AC93" s="148"/>
      <c r="AD93" s="142">
        <f>ROW()</f>
        <v>93</v>
      </c>
    </row>
    <row r="94" spans="1:30" s="143" customFormat="1">
      <c r="A94" s="154" t="s">
        <v>92</v>
      </c>
      <c r="B94" s="147"/>
      <c r="C94" s="147"/>
      <c r="D94" s="147"/>
      <c r="E94" s="147"/>
      <c r="F94" s="147"/>
      <c r="G94" s="147"/>
      <c r="H94" s="147"/>
      <c r="I94" s="147"/>
      <c r="J94" s="147"/>
      <c r="K94" s="147"/>
      <c r="L94" s="147">
        <v>1168.8009669999999</v>
      </c>
      <c r="M94" s="147"/>
      <c r="N94" s="147"/>
      <c r="O94" s="147"/>
      <c r="P94" s="147"/>
      <c r="Q94" s="147"/>
      <c r="R94" s="147"/>
      <c r="S94" s="147"/>
      <c r="T94" s="147"/>
      <c r="U94" s="147"/>
      <c r="V94" s="147"/>
      <c r="W94" s="147"/>
      <c r="X94" s="147"/>
      <c r="Y94" s="147"/>
      <c r="Z94" s="147"/>
      <c r="AA94" s="147"/>
      <c r="AB94" s="147"/>
      <c r="AC94" s="148"/>
      <c r="AD94" s="142">
        <f>ROW()</f>
        <v>94</v>
      </c>
    </row>
    <row r="95" spans="1:30" s="143" customFormat="1">
      <c r="A95" s="155" t="s">
        <v>120</v>
      </c>
      <c r="B95" s="147"/>
      <c r="C95" s="147"/>
      <c r="D95" s="147"/>
      <c r="E95" s="147"/>
      <c r="F95" s="147"/>
      <c r="G95" s="147"/>
      <c r="H95" s="147"/>
      <c r="I95" s="147"/>
      <c r="J95" s="147"/>
      <c r="K95" s="147"/>
      <c r="L95" s="147">
        <v>47696.587825000002</v>
      </c>
      <c r="M95" s="147"/>
      <c r="N95" s="147"/>
      <c r="O95" s="147"/>
      <c r="P95" s="147"/>
      <c r="Q95" s="147"/>
      <c r="R95" s="147"/>
      <c r="S95" s="147"/>
      <c r="T95" s="147"/>
      <c r="U95" s="147"/>
      <c r="V95" s="147"/>
      <c r="W95" s="147"/>
      <c r="X95" s="147"/>
      <c r="Y95" s="147"/>
      <c r="Z95" s="147"/>
      <c r="AA95" s="147"/>
      <c r="AB95" s="147"/>
      <c r="AC95" s="148"/>
      <c r="AD95" s="142">
        <f>ROW()</f>
        <v>95</v>
      </c>
    </row>
    <row r="96" spans="1:30" s="143" customFormat="1">
      <c r="A96" s="151" t="s">
        <v>12</v>
      </c>
      <c r="B96" s="152"/>
      <c r="C96" s="152"/>
      <c r="D96" s="152"/>
      <c r="E96" s="152"/>
      <c r="F96" s="152"/>
      <c r="G96" s="152"/>
      <c r="H96" s="152"/>
      <c r="I96" s="152"/>
      <c r="J96" s="152"/>
      <c r="K96" s="152"/>
      <c r="L96" s="152">
        <v>69.25475799999991</v>
      </c>
      <c r="M96" s="152"/>
      <c r="N96" s="152"/>
      <c r="O96" s="152"/>
      <c r="P96" s="152"/>
      <c r="Q96" s="152"/>
      <c r="R96" s="152"/>
      <c r="S96" s="152"/>
      <c r="T96" s="152"/>
      <c r="U96" s="152"/>
      <c r="V96" s="152"/>
      <c r="W96" s="152"/>
      <c r="X96" s="152"/>
      <c r="Y96" s="152"/>
      <c r="Z96" s="152"/>
      <c r="AA96" s="152"/>
      <c r="AB96" s="152"/>
      <c r="AC96" s="153"/>
      <c r="AD96" s="142">
        <f>ROW()</f>
        <v>96</v>
      </c>
    </row>
    <row r="97" spans="1:30" s="143" customFormat="1">
      <c r="A97" s="151" t="s">
        <v>13</v>
      </c>
      <c r="B97" s="152"/>
      <c r="C97" s="152"/>
      <c r="D97" s="152"/>
      <c r="E97" s="152"/>
      <c r="F97" s="152"/>
      <c r="G97" s="152"/>
      <c r="H97" s="152"/>
      <c r="I97" s="152"/>
      <c r="J97" s="152"/>
      <c r="K97" s="152"/>
      <c r="L97" s="152">
        <v>0</v>
      </c>
      <c r="M97" s="152"/>
      <c r="N97" s="152"/>
      <c r="O97" s="152"/>
      <c r="P97" s="152"/>
      <c r="Q97" s="152"/>
      <c r="R97" s="152"/>
      <c r="S97" s="152"/>
      <c r="T97" s="152"/>
      <c r="U97" s="152"/>
      <c r="V97" s="152"/>
      <c r="W97" s="152"/>
      <c r="X97" s="152"/>
      <c r="Y97" s="152"/>
      <c r="Z97" s="152"/>
      <c r="AA97" s="152"/>
      <c r="AB97" s="152"/>
      <c r="AC97" s="153"/>
      <c r="AD97" s="142">
        <f>ROW()</f>
        <v>97</v>
      </c>
    </row>
    <row r="98" spans="1:30" s="143" customFormat="1">
      <c r="A98" s="156" t="s">
        <v>14</v>
      </c>
      <c r="B98" s="152"/>
      <c r="C98" s="152"/>
      <c r="D98" s="152"/>
      <c r="E98" s="152"/>
      <c r="F98" s="152"/>
      <c r="G98" s="152"/>
      <c r="H98" s="152"/>
      <c r="I98" s="152"/>
      <c r="J98" s="152"/>
      <c r="K98" s="152"/>
      <c r="L98" s="152">
        <v>0.59643000000000002</v>
      </c>
      <c r="M98" s="152"/>
      <c r="N98" s="152"/>
      <c r="O98" s="152"/>
      <c r="P98" s="152"/>
      <c r="Q98" s="152"/>
      <c r="R98" s="152"/>
      <c r="S98" s="152"/>
      <c r="T98" s="152"/>
      <c r="U98" s="152"/>
      <c r="V98" s="152"/>
      <c r="W98" s="152"/>
      <c r="X98" s="152"/>
      <c r="Y98" s="152"/>
      <c r="Z98" s="152"/>
      <c r="AA98" s="152"/>
      <c r="AB98" s="152"/>
      <c r="AC98" s="153"/>
      <c r="AD98" s="142">
        <f>ROW()</f>
        <v>98</v>
      </c>
    </row>
    <row r="99" spans="1:30" s="143" customFormat="1">
      <c r="A99" s="156" t="s">
        <v>101</v>
      </c>
      <c r="B99" s="152"/>
      <c r="C99" s="152"/>
      <c r="D99" s="152"/>
      <c r="E99" s="152"/>
      <c r="F99" s="152"/>
      <c r="G99" s="152"/>
      <c r="H99" s="152"/>
      <c r="I99" s="152"/>
      <c r="J99" s="152"/>
      <c r="K99" s="152"/>
      <c r="L99" s="152">
        <v>-544.21379400000001</v>
      </c>
      <c r="M99" s="152"/>
      <c r="N99" s="152"/>
      <c r="O99" s="152"/>
      <c r="P99" s="152"/>
      <c r="Q99" s="152"/>
      <c r="R99" s="152"/>
      <c r="S99" s="152"/>
      <c r="T99" s="152"/>
      <c r="U99" s="152"/>
      <c r="V99" s="152"/>
      <c r="W99" s="152"/>
      <c r="X99" s="152"/>
      <c r="Y99" s="152"/>
      <c r="Z99" s="152"/>
      <c r="AA99" s="152"/>
      <c r="AB99" s="152"/>
      <c r="AC99" s="153"/>
      <c r="AD99" s="142">
        <f>ROW()</f>
        <v>99</v>
      </c>
    </row>
    <row r="100" spans="1:30">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30">
      <c r="A101" s="18"/>
      <c r="B101" s="19" t="s">
        <v>132</v>
      </c>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30">
      <c r="A102" s="18"/>
      <c r="B102" s="18" t="s">
        <v>133</v>
      </c>
      <c r="C102" s="4"/>
      <c r="D102" s="4"/>
      <c r="E102" s="4"/>
      <c r="F102" s="17"/>
      <c r="G102" s="17"/>
      <c r="H102" s="17"/>
      <c r="I102" s="17"/>
      <c r="J102" s="17"/>
      <c r="K102" s="17"/>
      <c r="L102" s="17"/>
      <c r="M102" s="17"/>
      <c r="N102" s="17"/>
      <c r="O102" s="17"/>
      <c r="P102" s="17"/>
      <c r="Q102" s="17"/>
      <c r="R102" s="17"/>
      <c r="S102" s="17"/>
      <c r="T102" s="17"/>
      <c r="U102" s="17"/>
      <c r="V102" s="17"/>
      <c r="W102" s="17"/>
      <c r="X102" s="17"/>
      <c r="Y102" s="17"/>
      <c r="AD102" s="122">
        <f>ROW()</f>
        <v>102</v>
      </c>
    </row>
    <row r="103" spans="1:30">
      <c r="A103" s="20"/>
      <c r="B103" s="18" t="s">
        <v>134</v>
      </c>
      <c r="C103" s="4"/>
      <c r="D103" s="4"/>
      <c r="E103" s="4"/>
      <c r="F103" s="17"/>
      <c r="G103" s="17"/>
      <c r="H103" s="17"/>
      <c r="I103" s="17"/>
      <c r="J103" s="17"/>
      <c r="K103" s="17"/>
      <c r="L103" s="17"/>
      <c r="M103" s="17"/>
      <c r="N103" s="17"/>
      <c r="O103" s="17"/>
      <c r="P103" s="17"/>
      <c r="Q103" s="17"/>
      <c r="R103" s="17"/>
      <c r="S103" s="17"/>
      <c r="T103" s="17"/>
      <c r="U103" s="17"/>
      <c r="V103" s="17"/>
      <c r="W103" s="17"/>
      <c r="X103" s="17"/>
      <c r="Y103" s="17"/>
      <c r="AD103" s="122">
        <f>ROW()</f>
        <v>103</v>
      </c>
    </row>
    <row r="104" spans="1:30">
      <c r="A104" s="20"/>
      <c r="B104" s="18" t="s">
        <v>127</v>
      </c>
      <c r="C104" s="4"/>
      <c r="D104" s="4"/>
      <c r="E104" s="4"/>
      <c r="F104" s="17"/>
      <c r="G104" s="17"/>
      <c r="H104" s="17"/>
      <c r="I104" s="17"/>
      <c r="J104" s="17"/>
      <c r="K104" s="17"/>
      <c r="L104" s="17"/>
      <c r="M104" s="17"/>
      <c r="N104" s="17"/>
      <c r="O104" s="17"/>
      <c r="P104" s="17"/>
      <c r="Q104" s="17"/>
      <c r="R104" s="17"/>
      <c r="S104" s="17"/>
      <c r="T104" s="17"/>
      <c r="U104" s="17"/>
      <c r="V104" s="17"/>
      <c r="W104" s="17"/>
      <c r="X104" s="17"/>
      <c r="Y104" s="17"/>
      <c r="AD104" s="122">
        <f>ROW()</f>
        <v>104</v>
      </c>
    </row>
    <row r="105" spans="1:30">
      <c r="A105" s="21"/>
      <c r="B105" s="18" t="s">
        <v>128</v>
      </c>
      <c r="C105" s="4"/>
      <c r="D105" s="4"/>
      <c r="E105" s="4"/>
      <c r="F105" s="17"/>
      <c r="G105" s="17"/>
      <c r="H105" s="17"/>
      <c r="I105" s="17"/>
      <c r="J105" s="17"/>
      <c r="K105" s="17"/>
      <c r="L105" s="17"/>
      <c r="M105" s="17"/>
      <c r="N105" s="17"/>
      <c r="O105" s="17"/>
      <c r="P105" s="17"/>
      <c r="Q105" s="17"/>
      <c r="R105" s="17"/>
      <c r="S105" s="17"/>
      <c r="T105" s="17"/>
      <c r="U105" s="17"/>
      <c r="V105" s="17"/>
      <c r="W105" s="17"/>
      <c r="X105" s="17"/>
      <c r="Y105" s="17"/>
      <c r="AD105" s="122">
        <f>ROW()</f>
        <v>105</v>
      </c>
    </row>
    <row r="106" spans="1:30">
      <c r="A106" s="22"/>
      <c r="B106" s="18" t="s">
        <v>135</v>
      </c>
      <c r="C106" s="4"/>
      <c r="D106" s="4"/>
      <c r="E106" s="4"/>
      <c r="F106" s="17"/>
      <c r="G106" s="17"/>
      <c r="H106" s="17"/>
      <c r="I106" s="17"/>
      <c r="J106" s="17"/>
      <c r="K106" s="17"/>
      <c r="L106" s="17"/>
      <c r="M106" s="17"/>
      <c r="N106" s="17"/>
      <c r="O106" s="17"/>
      <c r="P106" s="17"/>
      <c r="Q106" s="17"/>
      <c r="R106" s="17"/>
      <c r="S106" s="17"/>
      <c r="T106" s="17"/>
      <c r="U106" s="17"/>
      <c r="V106" s="17"/>
      <c r="W106" s="17"/>
      <c r="X106" s="17"/>
      <c r="Y106" s="17"/>
      <c r="AD106" s="122">
        <f>ROW()</f>
        <v>106</v>
      </c>
    </row>
    <row r="107" spans="1:30">
      <c r="A107" s="23"/>
      <c r="B107" s="24" t="s">
        <v>129</v>
      </c>
      <c r="C107" s="4"/>
      <c r="D107" s="4"/>
      <c r="E107" s="4"/>
      <c r="F107" s="17"/>
      <c r="G107" s="17"/>
      <c r="H107" s="17"/>
      <c r="I107" s="17"/>
      <c r="J107" s="17"/>
      <c r="K107" s="17"/>
      <c r="L107" s="17"/>
      <c r="M107" s="17"/>
      <c r="N107" s="17"/>
      <c r="O107" s="17"/>
      <c r="P107" s="17"/>
      <c r="Q107" s="17"/>
      <c r="R107" s="17"/>
      <c r="S107" s="17"/>
      <c r="T107" s="17"/>
      <c r="U107" s="17"/>
      <c r="V107" s="17"/>
      <c r="W107" s="17"/>
      <c r="X107" s="17"/>
      <c r="Y107" s="17"/>
      <c r="AD107" s="122">
        <f>ROW()</f>
        <v>107</v>
      </c>
    </row>
    <row r="108" spans="1:30">
      <c r="A108" s="25"/>
      <c r="B108" s="25" t="s">
        <v>130</v>
      </c>
      <c r="C108" s="4"/>
      <c r="D108" s="4"/>
      <c r="E108" s="4"/>
      <c r="F108" s="17"/>
      <c r="G108" s="17"/>
      <c r="H108" s="17"/>
      <c r="I108" s="17"/>
      <c r="J108" s="17"/>
      <c r="K108" s="17"/>
      <c r="L108" s="17"/>
      <c r="M108" s="17"/>
      <c r="N108" s="17"/>
      <c r="O108" s="17"/>
      <c r="P108" s="17"/>
      <c r="Q108" s="17"/>
      <c r="R108" s="17"/>
      <c r="S108" s="17"/>
      <c r="T108" s="17"/>
      <c r="U108" s="17"/>
      <c r="V108" s="17"/>
      <c r="W108" s="17"/>
      <c r="X108" s="17"/>
      <c r="Y108" s="17"/>
      <c r="AD108" s="122">
        <f>ROW()</f>
        <v>108</v>
      </c>
    </row>
    <row r="109" spans="1:30">
      <c r="A109" s="4"/>
      <c r="B109" s="4"/>
      <c r="C109" s="4"/>
      <c r="D109" s="4"/>
      <c r="E109" s="4"/>
      <c r="F109" s="17"/>
      <c r="G109" s="17"/>
      <c r="H109" s="17"/>
      <c r="I109" s="17"/>
      <c r="J109" s="17"/>
      <c r="K109" s="17"/>
      <c r="L109" s="17"/>
      <c r="M109" s="17"/>
      <c r="N109" s="17"/>
      <c r="O109" s="17"/>
      <c r="P109" s="17"/>
      <c r="Q109" s="17"/>
      <c r="R109" s="17"/>
      <c r="S109" s="17"/>
      <c r="T109" s="17"/>
      <c r="U109" s="17"/>
      <c r="V109" s="17"/>
      <c r="W109" s="17"/>
      <c r="X109" s="17"/>
      <c r="Y109" s="17"/>
      <c r="AD109" s="122">
        <f>ROW()</f>
        <v>109</v>
      </c>
    </row>
    <row r="110" spans="1:30">
      <c r="A110" s="5"/>
      <c r="B110" s="4"/>
      <c r="C110" s="4"/>
      <c r="D110" s="4"/>
      <c r="E110" s="4"/>
      <c r="F110" s="17"/>
      <c r="G110" s="17"/>
      <c r="H110" s="17"/>
      <c r="I110" s="17"/>
      <c r="J110" s="17"/>
      <c r="K110" s="17"/>
      <c r="L110" s="17"/>
      <c r="M110" s="17"/>
      <c r="N110" s="17"/>
      <c r="O110" s="17"/>
      <c r="P110" s="17"/>
      <c r="Q110" s="17"/>
      <c r="R110" s="17"/>
      <c r="S110" s="17"/>
      <c r="T110" s="17"/>
      <c r="U110" s="17"/>
      <c r="V110" s="17"/>
      <c r="W110" s="17"/>
      <c r="X110" s="17"/>
      <c r="Y110" s="17"/>
      <c r="AD110" s="122">
        <f>ROW()</f>
        <v>110</v>
      </c>
    </row>
    <row r="111" spans="1:30">
      <c r="A111" s="9"/>
      <c r="B111" s="4"/>
      <c r="C111" s="4"/>
      <c r="D111" s="4"/>
      <c r="E111" s="4"/>
      <c r="F111" s="17"/>
      <c r="G111" s="17"/>
      <c r="H111" s="17"/>
      <c r="I111" s="17"/>
      <c r="J111" s="17"/>
      <c r="K111" s="17"/>
      <c r="L111" s="17"/>
      <c r="M111" s="17"/>
      <c r="N111" s="17"/>
      <c r="O111" s="17"/>
      <c r="P111" s="17"/>
      <c r="Q111" s="17"/>
      <c r="R111" s="17"/>
      <c r="S111" s="17"/>
      <c r="T111" s="17"/>
      <c r="U111" s="17"/>
      <c r="V111" s="17"/>
      <c r="W111" s="17"/>
      <c r="X111" s="17"/>
      <c r="Y111" s="17"/>
      <c r="AD111" s="122">
        <f>ROW()</f>
        <v>111</v>
      </c>
    </row>
    <row r="112" spans="1:30">
      <c r="A112" s="4"/>
      <c r="AD112" s="122">
        <f>ROW()</f>
        <v>112</v>
      </c>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row r="166" spans="1:25">
      <c r="A166" s="4"/>
      <c r="B166" s="4"/>
      <c r="C166" s="4"/>
      <c r="D166" s="4"/>
      <c r="E166" s="4"/>
      <c r="F166" s="17"/>
      <c r="G166" s="17"/>
      <c r="H166" s="17"/>
      <c r="I166" s="17"/>
      <c r="J166" s="17"/>
      <c r="K166" s="17"/>
      <c r="L166" s="17"/>
      <c r="M166" s="17"/>
      <c r="N166" s="17"/>
      <c r="O166" s="17"/>
      <c r="P166" s="17"/>
      <c r="Q166" s="17"/>
      <c r="R166" s="17"/>
      <c r="S166" s="17"/>
      <c r="T166" s="17"/>
      <c r="U166" s="17"/>
      <c r="V166" s="17"/>
      <c r="W166" s="17"/>
      <c r="X166" s="17"/>
      <c r="Y166" s="17"/>
    </row>
    <row r="167" spans="1:25">
      <c r="A167" s="4"/>
      <c r="B167" s="4"/>
      <c r="C167" s="4"/>
      <c r="D167" s="4"/>
      <c r="E167" s="4"/>
      <c r="F167" s="17"/>
      <c r="G167" s="17"/>
      <c r="H167" s="17"/>
      <c r="I167" s="17"/>
      <c r="J167" s="17"/>
      <c r="K167" s="17"/>
      <c r="L167" s="17"/>
      <c r="M167" s="17"/>
      <c r="N167" s="17"/>
      <c r="O167" s="17"/>
      <c r="P167" s="17"/>
      <c r="Q167" s="17"/>
      <c r="R167" s="17"/>
      <c r="S167" s="17"/>
      <c r="T167" s="17"/>
      <c r="U167" s="17"/>
      <c r="V167" s="17"/>
      <c r="W167" s="17"/>
      <c r="X167" s="17"/>
      <c r="Y167" s="17"/>
    </row>
    <row r="168" spans="1:25">
      <c r="A168" s="4"/>
      <c r="B168" s="4"/>
      <c r="C168" s="4"/>
      <c r="D168" s="4"/>
      <c r="E168" s="4"/>
      <c r="F168" s="17"/>
      <c r="G168" s="17"/>
      <c r="H168" s="17"/>
      <c r="I168" s="17"/>
      <c r="J168" s="17"/>
      <c r="K168" s="17"/>
      <c r="L168" s="17"/>
      <c r="M168" s="17"/>
      <c r="N168" s="17"/>
      <c r="O168" s="17"/>
      <c r="P168" s="17"/>
      <c r="Q168" s="17"/>
      <c r="R168" s="17"/>
      <c r="S168" s="17"/>
      <c r="T168" s="17"/>
      <c r="U168" s="17"/>
      <c r="V168" s="17"/>
      <c r="W168" s="17"/>
      <c r="X168" s="17"/>
      <c r="Y168" s="17"/>
    </row>
    <row r="169" spans="1:25">
      <c r="A169" s="4"/>
      <c r="B169" s="4"/>
      <c r="C169" s="4"/>
      <c r="D169" s="4"/>
      <c r="E169" s="4"/>
      <c r="F169" s="17"/>
      <c r="G169" s="17"/>
      <c r="H169" s="17"/>
      <c r="I169" s="17"/>
      <c r="J169" s="17"/>
      <c r="K169" s="17"/>
      <c r="L169" s="17"/>
      <c r="M169" s="17"/>
      <c r="N169" s="17"/>
      <c r="O169" s="17"/>
      <c r="P169" s="17"/>
      <c r="Q169" s="17"/>
      <c r="R169" s="17"/>
      <c r="S169" s="17"/>
      <c r="T169" s="17"/>
      <c r="U169" s="17"/>
      <c r="V169" s="17"/>
      <c r="W169" s="17"/>
      <c r="X169" s="17"/>
      <c r="Y169" s="17"/>
    </row>
    <row r="170" spans="1:25">
      <c r="A170" s="4"/>
      <c r="B170" s="4"/>
      <c r="C170" s="4"/>
      <c r="D170" s="4"/>
      <c r="E170" s="4"/>
      <c r="F170" s="17"/>
      <c r="G170" s="17"/>
      <c r="H170" s="17"/>
      <c r="I170" s="17"/>
      <c r="J170" s="17"/>
      <c r="K170" s="17"/>
      <c r="L170" s="17"/>
      <c r="M170" s="17"/>
      <c r="N170" s="17"/>
      <c r="O170" s="17"/>
      <c r="P170" s="17"/>
      <c r="Q170" s="17"/>
      <c r="R170" s="17"/>
      <c r="S170" s="17"/>
      <c r="T170" s="17"/>
      <c r="U170" s="17"/>
      <c r="V170" s="17"/>
      <c r="W170" s="17"/>
      <c r="X170" s="17"/>
      <c r="Y170" s="17"/>
    </row>
    <row r="171" spans="1:25">
      <c r="A171" s="4"/>
      <c r="B171" s="4"/>
      <c r="C171" s="4"/>
      <c r="D171" s="4"/>
      <c r="E171" s="4"/>
      <c r="F171" s="17"/>
      <c r="G171" s="17"/>
      <c r="H171" s="17"/>
      <c r="I171" s="17"/>
      <c r="J171" s="17"/>
      <c r="K171" s="17"/>
      <c r="L171" s="17"/>
      <c r="M171" s="17"/>
      <c r="N171" s="17"/>
      <c r="O171" s="17"/>
      <c r="P171" s="17"/>
      <c r="Q171" s="17"/>
      <c r="R171" s="17"/>
      <c r="S171" s="17"/>
      <c r="T171" s="17"/>
      <c r="U171" s="17"/>
      <c r="V171" s="17"/>
      <c r="W171" s="17"/>
      <c r="X171" s="17"/>
      <c r="Y171" s="17"/>
    </row>
    <row r="172" spans="1:25">
      <c r="A172" s="4"/>
      <c r="B172" s="4"/>
      <c r="C172" s="4"/>
      <c r="D172" s="4"/>
      <c r="E172" s="4"/>
      <c r="F172" s="17"/>
      <c r="G172" s="17"/>
      <c r="H172" s="17"/>
      <c r="I172" s="17"/>
      <c r="J172" s="17"/>
      <c r="K172" s="17"/>
      <c r="L172" s="17"/>
      <c r="M172" s="17"/>
      <c r="N172" s="17"/>
      <c r="O172" s="17"/>
      <c r="P172" s="17"/>
      <c r="Q172" s="17"/>
      <c r="R172" s="17"/>
      <c r="S172" s="17"/>
      <c r="T172" s="17"/>
      <c r="U172" s="17"/>
      <c r="V172" s="17"/>
      <c r="W172" s="17"/>
      <c r="X172" s="17"/>
      <c r="Y172" s="17"/>
    </row>
    <row r="173" spans="1:25">
      <c r="A173" s="4"/>
      <c r="B173" s="4"/>
      <c r="C173" s="4"/>
      <c r="D173" s="4"/>
      <c r="E173" s="4"/>
      <c r="F173" s="17"/>
      <c r="G173" s="17"/>
      <c r="H173" s="17"/>
      <c r="I173" s="17"/>
      <c r="J173" s="17"/>
      <c r="K173" s="17"/>
      <c r="L173" s="17"/>
      <c r="M173" s="17"/>
      <c r="N173" s="17"/>
      <c r="O173" s="17"/>
      <c r="P173" s="17"/>
      <c r="Q173" s="17"/>
      <c r="R173" s="17"/>
      <c r="S173" s="17"/>
      <c r="T173" s="17"/>
      <c r="U173" s="17"/>
      <c r="V173" s="17"/>
      <c r="W173" s="17"/>
      <c r="X173" s="17"/>
      <c r="Y173" s="17"/>
    </row>
    <row r="174" spans="1:25">
      <c r="A174" s="4"/>
      <c r="B174" s="4"/>
      <c r="C174" s="4"/>
      <c r="D174" s="4"/>
      <c r="E174" s="4"/>
      <c r="F174" s="17"/>
      <c r="G174" s="17"/>
      <c r="H174" s="17"/>
      <c r="I174" s="17"/>
      <c r="J174" s="17"/>
      <c r="K174" s="17"/>
      <c r="L174" s="17"/>
      <c r="M174" s="17"/>
      <c r="N174" s="17"/>
      <c r="O174" s="17"/>
      <c r="P174" s="17"/>
      <c r="Q174" s="17"/>
      <c r="R174" s="17"/>
      <c r="S174" s="17"/>
      <c r="T174" s="17"/>
      <c r="U174" s="17"/>
      <c r="V174" s="17"/>
      <c r="W174" s="17"/>
      <c r="X174" s="17"/>
      <c r="Y174" s="17"/>
    </row>
    <row r="175" spans="1:25">
      <c r="A175" s="4"/>
      <c r="B175" s="4"/>
      <c r="C175" s="4"/>
      <c r="D175" s="4"/>
      <c r="E175" s="4"/>
      <c r="F175" s="17"/>
      <c r="G175" s="17"/>
      <c r="H175" s="17"/>
      <c r="I175" s="17"/>
      <c r="J175" s="17"/>
      <c r="K175" s="17"/>
      <c r="L175" s="17"/>
      <c r="M175" s="17"/>
      <c r="N175" s="17"/>
      <c r="O175" s="17"/>
      <c r="P175" s="17"/>
      <c r="Q175" s="17"/>
      <c r="R175" s="17"/>
      <c r="S175" s="17"/>
      <c r="T175" s="17"/>
      <c r="U175" s="17"/>
      <c r="V175" s="17"/>
      <c r="W175" s="17"/>
      <c r="X175" s="17"/>
      <c r="Y175" s="17"/>
    </row>
  </sheetData>
  <mergeCells count="6">
    <mergeCell ref="AC10:AC12"/>
    <mergeCell ref="R11:Y11"/>
    <mergeCell ref="C12:K12"/>
    <mergeCell ref="Z10:Z12"/>
    <mergeCell ref="AA10:AA12"/>
    <mergeCell ref="AB10:AB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F17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2.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170</v>
      </c>
      <c r="AD1" s="122">
        <f>ROW()</f>
        <v>1</v>
      </c>
    </row>
    <row r="2" spans="1:32" ht="21">
      <c r="B2" s="6" t="s">
        <v>143</v>
      </c>
      <c r="C2" s="7"/>
      <c r="D2" s="7"/>
      <c r="E2" s="7"/>
      <c r="F2" s="7"/>
      <c r="AD2" s="122">
        <f>ROW()</f>
        <v>2</v>
      </c>
    </row>
    <row r="3" spans="1:32">
      <c r="A3" s="8"/>
      <c r="C3" s="121"/>
      <c r="D3" s="121"/>
      <c r="E3" s="121"/>
      <c r="F3" s="121"/>
      <c r="G3" s="121"/>
      <c r="H3" s="121"/>
      <c r="I3" s="121"/>
      <c r="J3" s="121"/>
      <c r="K3" s="121"/>
      <c r="L3" s="121"/>
      <c r="M3" s="121"/>
      <c r="N3" s="121"/>
      <c r="O3" s="121"/>
      <c r="P3" s="121"/>
      <c r="Q3" s="121"/>
      <c r="R3" s="121"/>
      <c r="S3" s="121"/>
      <c r="T3" s="121"/>
      <c r="U3" s="121"/>
      <c r="V3" s="121"/>
      <c r="W3" s="121"/>
      <c r="X3" s="121"/>
      <c r="Y3" s="121"/>
      <c r="AD3" s="122">
        <f>ROW()</f>
        <v>3</v>
      </c>
      <c r="AF3" s="4"/>
    </row>
    <row r="4" spans="1:32">
      <c r="A4" s="8"/>
      <c r="B4" s="4" t="s">
        <v>173</v>
      </c>
      <c r="C4" s="121"/>
      <c r="D4" s="121"/>
      <c r="E4" s="121"/>
      <c r="F4" s="121"/>
      <c r="G4" s="121"/>
      <c r="H4" s="121"/>
      <c r="I4" s="121"/>
      <c r="J4" s="121"/>
      <c r="K4" s="121"/>
      <c r="L4" s="121"/>
      <c r="M4" s="121"/>
      <c r="N4" s="121"/>
      <c r="O4" s="121"/>
      <c r="P4" s="121"/>
      <c r="Q4" s="121"/>
      <c r="R4" s="121"/>
      <c r="S4" s="121"/>
      <c r="T4" s="121"/>
      <c r="U4" s="121"/>
      <c r="V4" s="121"/>
      <c r="W4" s="121"/>
      <c r="X4" s="121"/>
      <c r="Y4" s="121"/>
      <c r="AD4" s="122">
        <f>ROW()</f>
        <v>4</v>
      </c>
      <c r="AF4" s="4"/>
    </row>
    <row r="5" spans="1:32">
      <c r="A5" s="8"/>
      <c r="C5" s="121"/>
      <c r="D5" s="121"/>
      <c r="E5" s="121"/>
      <c r="F5" s="121"/>
      <c r="G5" s="121"/>
      <c r="H5" s="121"/>
      <c r="I5" s="121"/>
      <c r="J5" s="121"/>
      <c r="K5" s="121"/>
      <c r="L5" s="121"/>
      <c r="M5" s="121"/>
      <c r="N5" s="121"/>
      <c r="O5" s="121"/>
      <c r="P5" s="121"/>
      <c r="Q5" s="121"/>
      <c r="R5" s="121"/>
      <c r="S5" s="121"/>
      <c r="T5" s="121"/>
      <c r="U5" s="121"/>
      <c r="V5" s="121"/>
      <c r="W5" s="228"/>
      <c r="X5" s="228"/>
      <c r="Y5" s="228"/>
      <c r="AD5" s="122">
        <f>ROW()</f>
        <v>5</v>
      </c>
      <c r="AF5" s="4"/>
    </row>
    <row r="6" spans="1:32">
      <c r="A6" s="8"/>
      <c r="B6" s="1" t="s">
        <v>126</v>
      </c>
      <c r="C6" s="121"/>
      <c r="D6" s="121"/>
      <c r="E6" s="121"/>
      <c r="F6" s="121"/>
      <c r="G6" s="121"/>
      <c r="H6" s="121"/>
      <c r="I6" s="121"/>
      <c r="J6" s="121"/>
      <c r="K6" s="121"/>
      <c r="L6" s="121"/>
      <c r="M6" s="121"/>
      <c r="N6" s="121"/>
      <c r="O6" s="121"/>
      <c r="P6" s="121"/>
      <c r="Q6" s="121"/>
      <c r="R6" s="121"/>
      <c r="S6" s="121"/>
      <c r="T6" s="121"/>
      <c r="U6" s="121"/>
      <c r="V6" s="121"/>
      <c r="W6" s="121"/>
      <c r="X6" s="121"/>
      <c r="Y6" s="121"/>
      <c r="AD6" s="122">
        <f>ROW()</f>
        <v>6</v>
      </c>
      <c r="AF6" s="4"/>
    </row>
    <row r="7" spans="1:32">
      <c r="A7" s="8"/>
      <c r="C7" s="121"/>
      <c r="D7" s="121"/>
      <c r="E7" s="121"/>
      <c r="F7" s="121"/>
      <c r="G7" s="121"/>
      <c r="H7" s="121"/>
      <c r="I7" s="121"/>
      <c r="J7" s="121"/>
      <c r="K7" s="121"/>
      <c r="L7" s="121"/>
      <c r="M7" s="121"/>
      <c r="N7" s="121"/>
      <c r="O7" s="121"/>
      <c r="P7" s="121"/>
      <c r="Q7" s="121"/>
      <c r="R7" s="121"/>
      <c r="S7" s="121"/>
      <c r="T7" s="121"/>
      <c r="U7" s="121"/>
      <c r="V7" s="121"/>
      <c r="W7" s="121"/>
      <c r="X7" s="121"/>
      <c r="Y7" s="121"/>
      <c r="AD7" s="122">
        <f>ROW()</f>
        <v>7</v>
      </c>
      <c r="AF7" s="4"/>
    </row>
    <row r="8" spans="1:32">
      <c r="A8" s="8"/>
      <c r="B8" s="121"/>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5" t="str">
        <f>CONCATENATE("See Row ",AD14, " note re change in formula for Row ",AD13, " starting in 2006.")</f>
        <v>See Row 14 note re change in formula for Row 13 starting in 2006.</v>
      </c>
      <c r="S11" s="376"/>
      <c r="T11" s="376"/>
      <c r="U11" s="376"/>
      <c r="V11" s="376"/>
      <c r="W11" s="376"/>
      <c r="X11" s="376"/>
      <c r="Y11" s="377"/>
      <c r="Z11" s="359"/>
      <c r="AA11" s="359"/>
      <c r="AB11" s="359"/>
      <c r="AC11" s="359"/>
      <c r="AD11" s="122">
        <f>ROW()</f>
        <v>11</v>
      </c>
    </row>
    <row r="12" spans="1:32">
      <c r="A12" s="28" t="s">
        <v>33</v>
      </c>
      <c r="B12" s="117">
        <v>1990</v>
      </c>
      <c r="C12" s="378" t="s">
        <v>131</v>
      </c>
      <c r="D12" s="379"/>
      <c r="E12" s="379"/>
      <c r="F12" s="379"/>
      <c r="G12" s="379"/>
      <c r="H12" s="379"/>
      <c r="I12" s="379"/>
      <c r="J12" s="379"/>
      <c r="K12" s="380"/>
      <c r="L12" s="117">
        <v>2000</v>
      </c>
      <c r="M12" s="117">
        <v>2001</v>
      </c>
      <c r="N12" s="117">
        <v>2002</v>
      </c>
      <c r="O12" s="117">
        <v>2003</v>
      </c>
      <c r="P12" s="117">
        <v>2004</v>
      </c>
      <c r="Q12" s="117">
        <v>2005</v>
      </c>
      <c r="R12" s="163">
        <v>2006</v>
      </c>
      <c r="S12" s="117">
        <v>2007</v>
      </c>
      <c r="T12" s="117">
        <v>2008</v>
      </c>
      <c r="U12" s="117">
        <v>2009</v>
      </c>
      <c r="V12" s="117">
        <v>2010</v>
      </c>
      <c r="W12" s="117">
        <v>2011</v>
      </c>
      <c r="X12" s="117">
        <v>2012</v>
      </c>
      <c r="Y12" s="164">
        <v>2013</v>
      </c>
      <c r="Z12" s="360"/>
      <c r="AA12" s="360"/>
      <c r="AB12" s="360"/>
      <c r="AC12" s="360"/>
      <c r="AD12" s="122">
        <f>ROW()</f>
        <v>12</v>
      </c>
    </row>
    <row r="13" spans="1:32">
      <c r="A13" s="32" t="s">
        <v>34</v>
      </c>
      <c r="B13" s="33">
        <f>'Canada Emissions by Year'!B13-'BC Emissions by Year'!B13</f>
        <v>561085.20711411734</v>
      </c>
      <c r="C13" s="33"/>
      <c r="D13" s="33"/>
      <c r="E13" s="33"/>
      <c r="F13" s="33"/>
      <c r="G13" s="33"/>
      <c r="H13" s="33"/>
      <c r="I13" s="33"/>
      <c r="J13" s="33"/>
      <c r="K13" s="33"/>
      <c r="L13" s="33">
        <f>'Canada Emissions by Year'!L13-'BC Emissions by Year'!L13</f>
        <v>680134.51851098554</v>
      </c>
      <c r="M13" s="33">
        <f>'Canada Emissions by Year'!M13-'BC Emissions by Year'!M13</f>
        <v>668270.6271970832</v>
      </c>
      <c r="N13" s="33">
        <f>'Canada Emissions by Year'!N13-'BC Emissions by Year'!N13</f>
        <v>674170.93962207495</v>
      </c>
      <c r="O13" s="33">
        <f>'Canada Emissions by Year'!O13-'BC Emissions by Year'!O13</f>
        <v>691016.38577791932</v>
      </c>
      <c r="P13" s="33">
        <f>'Canada Emissions by Year'!P13-'BC Emissions by Year'!P13</f>
        <v>691368.22333137516</v>
      </c>
      <c r="Q13" s="33">
        <f>'Canada Emissions by Year'!Q13-'BC Emissions by Year'!Q13</f>
        <v>684553.73862305155</v>
      </c>
      <c r="R13" s="33">
        <f>'Canada Emissions by Year'!R13-'BC Emissions by Year'!R13</f>
        <v>674527.0916825555</v>
      </c>
      <c r="S13" s="33">
        <f>'Canada Emissions by Year'!S13-'BC Emissions by Year'!S13</f>
        <v>695111.12354227644</v>
      </c>
      <c r="T13" s="33">
        <f>'Canada Emissions by Year'!T13-'BC Emissions by Year'!T13</f>
        <v>674725.63066751789</v>
      </c>
      <c r="U13" s="161">
        <f>'Canada Emissions by Year'!U13-'BC Emissions by Year'!U13</f>
        <v>636443.65325199522</v>
      </c>
      <c r="V13" s="161">
        <f>'Canada Emissions by Year'!V13-'BC Emissions by Year'!V13</f>
        <v>644946.53001737187</v>
      </c>
      <c r="W13" s="161">
        <f>'Canada Emissions by Year'!W13-'BC Emissions by Year'!W13</f>
        <v>646668.16596052237</v>
      </c>
      <c r="X13" s="33">
        <f>'Canada Emissions by Year'!X13-'BC Emissions by Year'!X13</f>
        <v>651548.37837303639</v>
      </c>
      <c r="Y13" s="33">
        <f>'Canada Emissions by Year'!Y13-'BC Emissions by Year'!Y13</f>
        <v>661972.80529168807</v>
      </c>
      <c r="Z13" s="34">
        <f>AVERAGE(L13:S13)</f>
        <v>682394.08103591518</v>
      </c>
      <c r="AA13" s="34">
        <f>AVERAGE(T13:Y13)</f>
        <v>652717.5272603553</v>
      </c>
      <c r="AB13" s="34">
        <f t="shared" ref="AB13:AB15" si="0">AA13-Z13</f>
        <v>-29676.553775559878</v>
      </c>
      <c r="AC13" s="135">
        <f t="shared" ref="AC13:AC83" si="1">AB13/Z13</f>
        <v>-4.3488879227248117E-2</v>
      </c>
      <c r="AD13" s="122">
        <f>ROW()</f>
        <v>13</v>
      </c>
    </row>
    <row r="14" spans="1:32">
      <c r="A14" s="126" t="str">
        <f>CONCATENATE("'TOTAL' figures above are sum of 'ENERGY' (Row ",AD15, "), 'INDUSTRIAL PROCESSES AND PRODUCT USE' (Row ",AD56, "), 'AGRICULTURE' (Row ",AD72, ") and 'WASTE' (Row ",AD80, "). However, beginning in 2006 (partially in that year, fully in subsequent years, TOTAL also includes Row ",AD85, " (Afforestation + Deforestation). Thus the pre-2006 TOTAL figures aren't consistent with post-2006.")</f>
        <v>'TOTAL' figures above are sum of 'ENERGY' (Row 15), 'INDUSTRIAL PROCESSES AND PRODUCT USE' (Row 56), 'AGRICULTURE' (Row 72) and 'WASTE' (Row 80). However, beginning in 2006 (partially in that year, fully in subsequent years, TOTAL also includes Row 85 (Afforestation + Deforestation). Thus the pre-2006 TOTAL figures aren't consistent with post-2006.</v>
      </c>
      <c r="B14" s="33"/>
      <c r="C14" s="33"/>
      <c r="D14" s="33"/>
      <c r="E14" s="33"/>
      <c r="F14" s="33"/>
      <c r="G14" s="33"/>
      <c r="H14" s="33"/>
      <c r="I14" s="33"/>
      <c r="J14" s="33"/>
      <c r="K14" s="33"/>
      <c r="L14" s="33"/>
      <c r="M14" s="33"/>
      <c r="N14" s="33"/>
      <c r="O14" s="33"/>
      <c r="P14" s="33"/>
      <c r="Q14" s="33"/>
      <c r="R14" s="33"/>
      <c r="S14" s="33"/>
      <c r="T14" s="33"/>
      <c r="U14" s="161"/>
      <c r="V14" s="161"/>
      <c r="W14" s="161"/>
      <c r="X14" s="33"/>
      <c r="Y14" s="33"/>
      <c r="Z14" s="34"/>
      <c r="AA14" s="34"/>
      <c r="AB14" s="34"/>
      <c r="AC14" s="221"/>
      <c r="AD14" s="122">
        <f>ROW()</f>
        <v>14</v>
      </c>
    </row>
    <row r="15" spans="1:32">
      <c r="A15" s="108" t="s">
        <v>35</v>
      </c>
      <c r="B15" s="109">
        <f>'Canada Emissions by Year'!B15-'BC Emissions by Year'!B15</f>
        <v>442610.41278067743</v>
      </c>
      <c r="C15" s="109"/>
      <c r="D15" s="109"/>
      <c r="E15" s="109"/>
      <c r="F15" s="109"/>
      <c r="G15" s="109"/>
      <c r="H15" s="109"/>
      <c r="I15" s="109"/>
      <c r="J15" s="109"/>
      <c r="K15" s="109"/>
      <c r="L15" s="109">
        <f>'Canada Emissions by Year'!L15-'BC Emissions by Year'!L15</f>
        <v>553559.35045833001</v>
      </c>
      <c r="M15" s="109">
        <f>'Canada Emissions by Year'!M15-'BC Emissions by Year'!M15</f>
        <v>544194.26098552684</v>
      </c>
      <c r="N15" s="109">
        <f>'Canada Emissions by Year'!N15-'BC Emissions by Year'!N15</f>
        <v>548088.7890727066</v>
      </c>
      <c r="O15" s="109">
        <f>'Canada Emissions by Year'!O15-'BC Emissions by Year'!O15</f>
        <v>561352.07637245592</v>
      </c>
      <c r="P15" s="109">
        <f>'Canada Emissions by Year'!P15-'BC Emissions by Year'!P15</f>
        <v>555209.41789964738</v>
      </c>
      <c r="Q15" s="109">
        <f>'Canada Emissions by Year'!Q15-'BC Emissions by Year'!Q15</f>
        <v>548901.6708827283</v>
      </c>
      <c r="R15" s="109">
        <f>'Canada Emissions by Year'!R15-'BC Emissions by Year'!R15</f>
        <v>540093.90108557395</v>
      </c>
      <c r="S15" s="109">
        <f>'Canada Emissions by Year'!S15-'BC Emissions by Year'!S15</f>
        <v>563443.64591065969</v>
      </c>
      <c r="T15" s="109">
        <f>'Canada Emissions by Year'!T15-'BC Emissions by Year'!T15</f>
        <v>544801.1369463728</v>
      </c>
      <c r="U15" s="109">
        <f>'Canada Emissions by Year'!U15-'BC Emissions by Year'!U15</f>
        <v>515214.84874313342</v>
      </c>
      <c r="V15" s="109">
        <f>'Canada Emissions by Year'!V15-'BC Emissions by Year'!V15</f>
        <v>525318.5625591178</v>
      </c>
      <c r="W15" s="109">
        <f>'Canada Emissions by Year'!W15-'BC Emissions by Year'!W15</f>
        <v>527847.22996744001</v>
      </c>
      <c r="X15" s="109">
        <f>'Canada Emissions by Year'!X15-'BC Emissions by Year'!X15</f>
        <v>527619.83045090141</v>
      </c>
      <c r="Y15" s="109">
        <f>'Canada Emissions by Year'!Y15-'BC Emissions by Year'!Y15</f>
        <v>537676.62459712534</v>
      </c>
      <c r="Z15" s="110">
        <f>AVERAGE(L15:S15)</f>
        <v>551855.38908345357</v>
      </c>
      <c r="AA15" s="110">
        <f t="shared" ref="AA15:AA78" si="2">AVERAGE(T15:Y15)</f>
        <v>529746.37221068179</v>
      </c>
      <c r="AB15" s="110">
        <f t="shared" si="0"/>
        <v>-22109.016872771783</v>
      </c>
      <c r="AC15" s="111">
        <f t="shared" si="1"/>
        <v>-4.0063062371269838E-2</v>
      </c>
      <c r="AD15" s="122">
        <f>ROW()</f>
        <v>15</v>
      </c>
    </row>
    <row r="16" spans="1:32">
      <c r="A16" s="123" t="str">
        <f>CONCATENATE("'ENERGY' figures above are sum of 'Stationary Combustion Sources' (Row ",AD21, "), 'Transport' (Row ",AD31, "), and 'Fugitive Sources' (Row ",AD51, ").")</f>
        <v>'ENERGY' figures above are sum of 'Stationary Combustion Sources' (Row 21), 'Transport' (Row 31), and 'Fugitive Sources' (Row 51).</v>
      </c>
      <c r="B16" s="109"/>
      <c r="C16" s="109"/>
      <c r="D16" s="109"/>
      <c r="E16" s="109"/>
      <c r="F16" s="109"/>
      <c r="G16" s="109"/>
      <c r="H16" s="109"/>
      <c r="I16" s="109"/>
      <c r="J16" s="109"/>
      <c r="K16" s="109"/>
      <c r="L16" s="109"/>
      <c r="M16" s="109"/>
      <c r="N16" s="109"/>
      <c r="O16" s="109"/>
      <c r="P16" s="109"/>
      <c r="Q16" s="109"/>
      <c r="R16" s="109"/>
      <c r="S16" s="110"/>
      <c r="T16" s="110"/>
      <c r="U16" s="110"/>
      <c r="V16" s="110"/>
      <c r="W16" s="110"/>
      <c r="X16" s="110"/>
      <c r="Y16" s="11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66">
        <f>B20+B32</f>
        <v>397725.05648221122</v>
      </c>
      <c r="C18" s="166"/>
      <c r="D18" s="166"/>
      <c r="E18" s="166"/>
      <c r="F18" s="166"/>
      <c r="G18" s="166"/>
      <c r="H18" s="166"/>
      <c r="I18" s="166"/>
      <c r="J18" s="166"/>
      <c r="K18" s="166"/>
      <c r="L18" s="166">
        <f t="shared" ref="L18:O18" si="3">L20+L32</f>
        <v>490290.28586749395</v>
      </c>
      <c r="M18" s="166">
        <f t="shared" si="3"/>
        <v>482123.04197661369</v>
      </c>
      <c r="N18" s="166">
        <f t="shared" si="3"/>
        <v>488495.32765633601</v>
      </c>
      <c r="O18" s="166">
        <f t="shared" si="3"/>
        <v>502614.76834168681</v>
      </c>
      <c r="P18" s="166">
        <f t="shared" ref="P18:Q18" si="4">P20+P32</f>
        <v>496360.04262084758</v>
      </c>
      <c r="Q18" s="166">
        <f t="shared" si="4"/>
        <v>492251.50060831819</v>
      </c>
      <c r="R18" s="166">
        <f t="shared" ref="R18:Y18" si="5">R20+R32</f>
        <v>484147.91562892217</v>
      </c>
      <c r="S18" s="166">
        <f t="shared" si="5"/>
        <v>508492.17385653773</v>
      </c>
      <c r="T18" s="166">
        <f t="shared" si="5"/>
        <v>491270.21272661979</v>
      </c>
      <c r="U18" s="166">
        <f t="shared" ref="U18:W18" si="6">U20+U32</f>
        <v>465141.88911092852</v>
      </c>
      <c r="V18" s="166">
        <f t="shared" si="6"/>
        <v>475180.39477654255</v>
      </c>
      <c r="W18" s="166">
        <f t="shared" si="6"/>
        <v>477260.38211670704</v>
      </c>
      <c r="X18" s="166">
        <f t="shared" si="5"/>
        <v>474849.19438072067</v>
      </c>
      <c r="Y18" s="166">
        <f t="shared" si="5"/>
        <v>484048.95490211702</v>
      </c>
      <c r="Z18" s="166">
        <f>AVERAGE(L18:S18)</f>
        <v>493096.88206959452</v>
      </c>
      <c r="AA18" s="166">
        <f t="shared" si="2"/>
        <v>477958.50466893933</v>
      </c>
      <c r="AB18" s="166">
        <f t="shared" ref="AB18:AB81" si="7">AA18-Z18</f>
        <v>-15138.377400655183</v>
      </c>
      <c r="AC18" s="168">
        <f t="shared" ref="AC18:AC19" si="8">AB18/Z18</f>
        <v>-3.0700614729335458E-2</v>
      </c>
      <c r="AD18" s="122">
        <f>ROW()</f>
        <v>18</v>
      </c>
    </row>
    <row r="19" spans="1:30">
      <c r="A19" s="165" t="s">
        <v>179</v>
      </c>
      <c r="B19" s="166">
        <f>B30+B32</f>
        <v>304032.48901522619</v>
      </c>
      <c r="C19" s="166"/>
      <c r="D19" s="166"/>
      <c r="E19" s="166"/>
      <c r="F19" s="166"/>
      <c r="G19" s="166"/>
      <c r="H19" s="166"/>
      <c r="I19" s="166"/>
      <c r="J19" s="166"/>
      <c r="K19" s="166"/>
      <c r="L19" s="166">
        <f t="shared" ref="L19:O19" si="9">L30+L32</f>
        <v>361228.07115458214</v>
      </c>
      <c r="M19" s="166">
        <f t="shared" si="9"/>
        <v>352607.70265838236</v>
      </c>
      <c r="N19" s="166">
        <f t="shared" si="9"/>
        <v>362447.12352168461</v>
      </c>
      <c r="O19" s="166">
        <f t="shared" si="9"/>
        <v>371637.37879306235</v>
      </c>
      <c r="P19" s="166">
        <f t="shared" ref="P19:Q19" si="10">P30+P32</f>
        <v>372615.56444456859</v>
      </c>
      <c r="Q19" s="166">
        <f t="shared" si="10"/>
        <v>369589.67600922222</v>
      </c>
      <c r="R19" s="166">
        <f t="shared" ref="R19:T19" si="11">R30+R32</f>
        <v>367670.47424032737</v>
      </c>
      <c r="S19" s="166">
        <f t="shared" si="11"/>
        <v>386637.1225995234</v>
      </c>
      <c r="T19" s="166">
        <f t="shared" si="11"/>
        <v>376756.33869591309</v>
      </c>
      <c r="U19" s="166">
        <f t="shared" ref="U19:W19" si="12">U30+U32</f>
        <v>366477.82377322536</v>
      </c>
      <c r="V19" s="166">
        <f t="shared" si="12"/>
        <v>374413.08933735464</v>
      </c>
      <c r="W19" s="166">
        <f t="shared" si="12"/>
        <v>383539.21353054605</v>
      </c>
      <c r="X19" s="166">
        <f t="shared" ref="X19:Y19" si="13">X30+X32</f>
        <v>386757.61921237002</v>
      </c>
      <c r="Y19" s="166">
        <f t="shared" si="13"/>
        <v>397381.41562406719</v>
      </c>
      <c r="Z19" s="166">
        <f t="shared" ref="Z19" si="14">Z30+Z32</f>
        <v>368054.13917766907</v>
      </c>
      <c r="AA19" s="166">
        <f t="shared" si="2"/>
        <v>380887.58336224599</v>
      </c>
      <c r="AB19" s="166">
        <f t="shared" si="7"/>
        <v>12833.444184576918</v>
      </c>
      <c r="AC19" s="168">
        <f t="shared" si="8"/>
        <v>3.4868359891972005E-2</v>
      </c>
      <c r="AD19" s="122">
        <f>ROW()</f>
        <v>19</v>
      </c>
    </row>
    <row r="20" spans="1:30">
      <c r="A20" s="92" t="s">
        <v>36</v>
      </c>
      <c r="B20" s="93">
        <f>'Canada Emissions by Year'!B20-'BC Emissions by Year'!B20</f>
        <v>268541.00612347096</v>
      </c>
      <c r="C20" s="93"/>
      <c r="D20" s="93"/>
      <c r="E20" s="93"/>
      <c r="F20" s="93"/>
      <c r="G20" s="93"/>
      <c r="H20" s="93"/>
      <c r="I20" s="93"/>
      <c r="J20" s="93"/>
      <c r="K20" s="93"/>
      <c r="L20" s="93">
        <f>'Canada Emissions by Year'!L20-'BC Emissions by Year'!L20</f>
        <v>332442.0355382025</v>
      </c>
      <c r="M20" s="93">
        <f>'Canada Emissions by Year'!M20-'BC Emissions by Year'!M20</f>
        <v>326322.04168317537</v>
      </c>
      <c r="N20" s="93">
        <f>'Canada Emissions by Year'!N20-'BC Emissions by Year'!N20</f>
        <v>331474.9561676422</v>
      </c>
      <c r="O20" s="93">
        <f>'Canada Emissions by Year'!O20-'BC Emissions by Year'!O20</f>
        <v>341077.64347721549</v>
      </c>
      <c r="P20" s="93">
        <f>'Canada Emissions by Year'!P20-'BC Emissions by Year'!P20</f>
        <v>331597.20101305872</v>
      </c>
      <c r="Q20" s="93">
        <f>'Canada Emissions by Year'!Q20-'BC Emissions by Year'!Q20</f>
        <v>322339.98109758523</v>
      </c>
      <c r="R20" s="93">
        <f>'Canada Emissions by Year'!R20-'BC Emissions by Year'!R20</f>
        <v>313772.5666053982</v>
      </c>
      <c r="S20" s="93">
        <f>'Canada Emissions by Year'!S20-'BC Emissions by Year'!S20</f>
        <v>335623.78488207317</v>
      </c>
      <c r="T20" s="93">
        <f>'Canada Emissions by Year'!T20-'BC Emissions by Year'!T20</f>
        <v>319855.61734254443</v>
      </c>
      <c r="U20" s="93">
        <f>'Canada Emissions by Year'!U20-'BC Emissions by Year'!U20</f>
        <v>298555.80083964788</v>
      </c>
      <c r="V20" s="93">
        <f>'Canada Emissions by Year'!V20-'BC Emissions by Year'!V20</f>
        <v>299135.54253273649</v>
      </c>
      <c r="W20" s="93">
        <f>'Canada Emissions by Year'!W20-'BC Emissions by Year'!W20</f>
        <v>300733.14690807759</v>
      </c>
      <c r="X20" s="93">
        <f>'Canada Emissions by Year'!X20-'BC Emissions by Year'!X20</f>
        <v>299788.03084725852</v>
      </c>
      <c r="Y20" s="93">
        <f>'Canada Emissions by Year'!Y20-'BC Emissions by Year'!Y20</f>
        <v>304808.26063579612</v>
      </c>
      <c r="Z20" s="94">
        <f>AVERAGE(L20:S20)</f>
        <v>329331.27630804386</v>
      </c>
      <c r="AA20" s="94">
        <f t="shared" si="2"/>
        <v>303812.73318434349</v>
      </c>
      <c r="AB20" s="94">
        <f t="shared" si="7"/>
        <v>-25518.543123700365</v>
      </c>
      <c r="AC20" s="112">
        <f t="shared" si="1"/>
        <v>-7.7485938808409122E-2</v>
      </c>
      <c r="AD20" s="122">
        <f>ROW()</f>
        <v>20</v>
      </c>
    </row>
    <row r="21" spans="1:30">
      <c r="A21" s="124" t="str">
        <f>CONCATENATE("'Stationary Combustion Sources'  above are approx'ly, but not precisely, sum of eight elements in Rows ",AD22, "-",AD29, ".")</f>
        <v>'Stationary Combustion Sources'  above are approx'ly, but not precisely, sum of eight elements in Rows 22-29.</v>
      </c>
      <c r="B21" s="93"/>
      <c r="C21" s="93"/>
      <c r="D21" s="93"/>
      <c r="E21" s="93"/>
      <c r="F21" s="93"/>
      <c r="G21" s="93"/>
      <c r="H21" s="93"/>
      <c r="I21" s="93"/>
      <c r="J21" s="93"/>
      <c r="K21" s="93"/>
      <c r="L21" s="93"/>
      <c r="M21" s="93"/>
      <c r="N21" s="93"/>
      <c r="O21" s="93"/>
      <c r="P21" s="93"/>
      <c r="Q21" s="93"/>
      <c r="R21" s="93"/>
      <c r="S21" s="94"/>
      <c r="T21" s="94"/>
      <c r="U21" s="94"/>
      <c r="V21" s="94"/>
      <c r="W21" s="94"/>
      <c r="X21" s="94"/>
      <c r="Y21" s="94"/>
      <c r="Z21" s="119"/>
      <c r="AA21" s="119"/>
      <c r="AB21" s="119"/>
      <c r="AC21" s="119"/>
      <c r="AD21" s="122">
        <f>ROW()</f>
        <v>21</v>
      </c>
    </row>
    <row r="22" spans="1:30">
      <c r="A22" s="95" t="s">
        <v>37</v>
      </c>
      <c r="B22" s="191">
        <f>'Canada Emissions by Year'!B22-'BC Emissions by Year'!B22</f>
        <v>93692.567466984998</v>
      </c>
      <c r="C22" s="96"/>
      <c r="D22" s="96"/>
      <c r="E22" s="96"/>
      <c r="F22" s="96"/>
      <c r="G22" s="96"/>
      <c r="H22" s="96"/>
      <c r="I22" s="96"/>
      <c r="J22" s="96"/>
      <c r="K22" s="96"/>
      <c r="L22" s="191">
        <f>'Canada Emissions by Year'!L22-'BC Emissions by Year'!L22</f>
        <v>129062.21471291178</v>
      </c>
      <c r="M22" s="191">
        <f>'Canada Emissions by Year'!M22-'BC Emissions by Year'!M22</f>
        <v>129515.3393182314</v>
      </c>
      <c r="N22" s="191">
        <f>'Canada Emissions by Year'!N22-'BC Emissions by Year'!N22</f>
        <v>126048.2041346514</v>
      </c>
      <c r="O22" s="191">
        <f>'Canada Emissions by Year'!O22-'BC Emissions by Year'!O22</f>
        <v>130977.38954862446</v>
      </c>
      <c r="P22" s="191">
        <f>'Canada Emissions by Year'!P22-'BC Emissions by Year'!P22</f>
        <v>123744.47817627907</v>
      </c>
      <c r="Q22" s="191">
        <f>'Canada Emissions by Year'!Q22-'BC Emissions by Year'!Q22</f>
        <v>122661.82459909597</v>
      </c>
      <c r="R22" s="191">
        <f>'Canada Emissions by Year'!R22-'BC Emissions by Year'!R22</f>
        <v>116477.44138859483</v>
      </c>
      <c r="S22" s="191">
        <f>'Canada Emissions by Year'!S22-'BC Emissions by Year'!S22</f>
        <v>121855.05125701435</v>
      </c>
      <c r="T22" s="191">
        <f>'Canada Emissions by Year'!T22-'BC Emissions by Year'!T22</f>
        <v>114513.87403070671</v>
      </c>
      <c r="U22" s="191">
        <f>'Canada Emissions by Year'!U22-'BC Emissions by Year'!U22</f>
        <v>98664.065337703141</v>
      </c>
      <c r="V22" s="191">
        <f>'Canada Emissions by Year'!V22-'BC Emissions by Year'!V22</f>
        <v>100767.30543918784</v>
      </c>
      <c r="W22" s="191">
        <f>'Canada Emissions by Year'!W22-'BC Emissions by Year'!W22</f>
        <v>93721.168586160959</v>
      </c>
      <c r="X22" s="191">
        <f>'Canada Emissions by Year'!X22-'BC Emissions by Year'!X22</f>
        <v>88091.575168350639</v>
      </c>
      <c r="Y22" s="191">
        <f>'Canada Emissions by Year'!Y22-'BC Emissions by Year'!Y22</f>
        <v>86667.539278049851</v>
      </c>
      <c r="Z22" s="127">
        <f t="shared" ref="Z22:Z30" si="15">AVERAGE(L22:S22)</f>
        <v>125042.74289192542</v>
      </c>
      <c r="AA22" s="127">
        <f t="shared" si="2"/>
        <v>97070.921306693213</v>
      </c>
      <c r="AB22" s="127">
        <f t="shared" si="7"/>
        <v>-27971.821585232203</v>
      </c>
      <c r="AC22" s="136">
        <f t="shared" si="1"/>
        <v>-0.22369808065877345</v>
      </c>
      <c r="AD22" s="122">
        <f>ROW()</f>
        <v>22</v>
      </c>
    </row>
    <row r="23" spans="1:30">
      <c r="A23" s="99" t="s">
        <v>38</v>
      </c>
      <c r="B23" s="191">
        <f>'Canada Emissions by Year'!B23-'BC Emissions by Year'!B23</f>
        <v>15786.296394295268</v>
      </c>
      <c r="C23" s="96"/>
      <c r="D23" s="96"/>
      <c r="E23" s="96"/>
      <c r="F23" s="96"/>
      <c r="G23" s="96"/>
      <c r="H23" s="96"/>
      <c r="I23" s="96"/>
      <c r="J23" s="96"/>
      <c r="K23" s="96"/>
      <c r="L23" s="191">
        <f>'Canada Emissions by Year'!L23-'BC Emissions by Year'!L23</f>
        <v>16583.064928183059</v>
      </c>
      <c r="M23" s="191">
        <f>'Canada Emissions by Year'!M23-'BC Emissions by Year'!M23</f>
        <v>17559.522995858242</v>
      </c>
      <c r="N23" s="191">
        <f>'Canada Emissions by Year'!N23-'BC Emissions by Year'!N23</f>
        <v>18484.752804351319</v>
      </c>
      <c r="O23" s="191">
        <f>'Canada Emissions by Year'!O23-'BC Emissions by Year'!O23</f>
        <v>19508.704893196849</v>
      </c>
      <c r="P23" s="191">
        <f>'Canada Emissions by Year'!P23-'BC Emissions by Year'!P23</f>
        <v>21141.632345361053</v>
      </c>
      <c r="Q23" s="191">
        <f>'Canada Emissions by Year'!Q23-'BC Emissions by Year'!Q23</f>
        <v>19502.372622419774</v>
      </c>
      <c r="R23" s="191">
        <f>'Canada Emissions by Year'!R23-'BC Emissions by Year'!R23</f>
        <v>19367.899679715229</v>
      </c>
      <c r="S23" s="191">
        <f>'Canada Emissions by Year'!S23-'BC Emissions by Year'!S23</f>
        <v>20362.256113719177</v>
      </c>
      <c r="T23" s="191">
        <f>'Canada Emissions by Year'!T23-'BC Emissions by Year'!T23</f>
        <v>19514.2292262765</v>
      </c>
      <c r="U23" s="191">
        <f>'Canada Emissions by Year'!U23-'BC Emissions by Year'!U23</f>
        <v>18418.026920918779</v>
      </c>
      <c r="V23" s="191">
        <f>'Canada Emissions by Year'!V23-'BC Emissions by Year'!V23</f>
        <v>17366.614557538378</v>
      </c>
      <c r="W23" s="191">
        <f>'Canada Emissions by Year'!W23-'BC Emissions by Year'!W23</f>
        <v>16479.129477113042</v>
      </c>
      <c r="X23" s="191">
        <f>'Canada Emissions by Year'!X23-'BC Emissions by Year'!X23</f>
        <v>18433.497181957518</v>
      </c>
      <c r="Y23" s="191">
        <f>'Canada Emissions by Year'!Y23-'BC Emissions by Year'!Y23</f>
        <v>17481.200323636014</v>
      </c>
      <c r="Z23" s="127">
        <f t="shared" si="15"/>
        <v>19063.775797850587</v>
      </c>
      <c r="AA23" s="127">
        <f t="shared" si="2"/>
        <v>17948.782947906704</v>
      </c>
      <c r="AB23" s="127">
        <f t="shared" si="7"/>
        <v>-1114.9928499438829</v>
      </c>
      <c r="AC23" s="136">
        <f t="shared" si="1"/>
        <v>-5.8487513794072042E-2</v>
      </c>
      <c r="AD23" s="122">
        <f>ROW()</f>
        <v>23</v>
      </c>
    </row>
    <row r="24" spans="1:30">
      <c r="A24" s="95" t="s">
        <v>39</v>
      </c>
      <c r="B24" s="191">
        <f>'Canada Emissions by Year'!B24-'BC Emissions by Year'!B24</f>
        <v>38406.97405432372</v>
      </c>
      <c r="C24" s="96"/>
      <c r="D24" s="96"/>
      <c r="E24" s="96"/>
      <c r="F24" s="96"/>
      <c r="G24" s="96"/>
      <c r="H24" s="96"/>
      <c r="I24" s="96"/>
      <c r="J24" s="96"/>
      <c r="K24" s="96"/>
      <c r="L24" s="191">
        <f>'Canada Emissions by Year'!L24-'BC Emissions by Year'!L24</f>
        <v>59867.468862798545</v>
      </c>
      <c r="M24" s="191">
        <f>'Canada Emissions by Year'!M24-'BC Emissions by Year'!M24</f>
        <v>60795.130664556527</v>
      </c>
      <c r="N24" s="191">
        <f>'Canada Emissions by Year'!N24-'BC Emissions by Year'!N24</f>
        <v>63557.426565249836</v>
      </c>
      <c r="O24" s="191">
        <f>'Canada Emissions by Year'!O24-'BC Emissions by Year'!O24</f>
        <v>66483.383747341693</v>
      </c>
      <c r="P24" s="191">
        <f>'Canada Emissions by Year'!P24-'BC Emissions by Year'!P24</f>
        <v>64021.001588975356</v>
      </c>
      <c r="Q24" s="191">
        <f>'Canada Emissions by Year'!Q24-'BC Emissions by Year'!Q24</f>
        <v>62392.506505972444</v>
      </c>
      <c r="R24" s="191">
        <f>'Canada Emissions by Year'!R24-'BC Emissions by Year'!R24</f>
        <v>65183.000027915681</v>
      </c>
      <c r="S24" s="191">
        <f>'Canada Emissions by Year'!S24-'BC Emissions by Year'!S24</f>
        <v>73969.762053053797</v>
      </c>
      <c r="T24" s="191">
        <f>'Canada Emissions by Year'!T24-'BC Emissions by Year'!T24</f>
        <v>70248.254746796229</v>
      </c>
      <c r="U24" s="191">
        <f>'Canada Emissions by Year'!U24-'BC Emissions by Year'!U24</f>
        <v>71933.866887042605</v>
      </c>
      <c r="V24" s="191">
        <f>'Canada Emissions by Year'!V24-'BC Emissions by Year'!V24</f>
        <v>73747.467964036201</v>
      </c>
      <c r="W24" s="191">
        <f>'Canada Emissions by Year'!W24-'BC Emissions by Year'!W24</f>
        <v>74871.418747673131</v>
      </c>
      <c r="X24" s="191">
        <f>'Canada Emissions by Year'!X24-'BC Emissions by Year'!X24</f>
        <v>83877.303483699056</v>
      </c>
      <c r="Y24" s="191">
        <f>'Canada Emissions by Year'!Y24-'BC Emissions by Year'!Y24</f>
        <v>86701.324445875696</v>
      </c>
      <c r="Z24" s="127">
        <f t="shared" si="15"/>
        <v>64533.710001982996</v>
      </c>
      <c r="AA24" s="127">
        <f t="shared" si="2"/>
        <v>76896.606045853827</v>
      </c>
      <c r="AB24" s="127">
        <f t="shared" si="7"/>
        <v>12362.896043870831</v>
      </c>
      <c r="AC24" s="136">
        <f t="shared" si="1"/>
        <v>0.19157268415981266</v>
      </c>
      <c r="AD24" s="122">
        <f>ROW()</f>
        <v>24</v>
      </c>
    </row>
    <row r="25" spans="1:30">
      <c r="A25" s="99" t="s">
        <v>40</v>
      </c>
      <c r="B25" s="191">
        <f>'Canada Emissions by Year'!B25-'BC Emissions by Year'!B25</f>
        <v>49678.698426018578</v>
      </c>
      <c r="C25" s="96"/>
      <c r="D25" s="96"/>
      <c r="E25" s="96"/>
      <c r="F25" s="96"/>
      <c r="G25" s="96"/>
      <c r="H25" s="96"/>
      <c r="I25" s="96"/>
      <c r="J25" s="96"/>
      <c r="K25" s="96"/>
      <c r="L25" s="191">
        <f>'Canada Emissions by Year'!L25-'BC Emissions by Year'!L25</f>
        <v>48352.44772720043</v>
      </c>
      <c r="M25" s="191">
        <f>'Canada Emissions by Year'!M25-'BC Emissions by Year'!M25</f>
        <v>44267.67898255738</v>
      </c>
      <c r="N25" s="191">
        <f>'Canada Emissions by Year'!N25-'BC Emissions by Year'!N25</f>
        <v>44928.936173224502</v>
      </c>
      <c r="O25" s="191">
        <f>'Canada Emissions by Year'!O25-'BC Emissions by Year'!O25</f>
        <v>42739.802628727855</v>
      </c>
      <c r="P25" s="191">
        <f>'Canada Emissions by Year'!P25-'BC Emissions by Year'!P25</f>
        <v>44670.43003044073</v>
      </c>
      <c r="Q25" s="191">
        <f>'Canada Emissions by Year'!Q25-'BC Emissions by Year'!Q25</f>
        <v>42341.755026446968</v>
      </c>
      <c r="R25" s="191">
        <f>'Canada Emissions by Year'!R25-'BC Emissions by Year'!R25</f>
        <v>41963.93697389499</v>
      </c>
      <c r="S25" s="191">
        <f>'Canada Emissions by Year'!S25-'BC Emissions by Year'!S25</f>
        <v>43138.409669638262</v>
      </c>
      <c r="T25" s="191">
        <f>'Canada Emissions by Year'!T25-'BC Emissions by Year'!T25</f>
        <v>41132.609763888096</v>
      </c>
      <c r="U25" s="191">
        <f>'Canada Emissions by Year'!U25-'BC Emissions by Year'!U25</f>
        <v>36459.186443915307</v>
      </c>
      <c r="V25" s="191">
        <f>'Canada Emissions by Year'!V25-'BC Emissions by Year'!V25</f>
        <v>37236.683810688955</v>
      </c>
      <c r="W25" s="191">
        <f>'Canada Emissions by Year'!W25-'BC Emissions by Year'!W25</f>
        <v>40719.107290506159</v>
      </c>
      <c r="X25" s="191">
        <f>'Canada Emissions by Year'!X25-'BC Emissions by Year'!X25</f>
        <v>40211.704323526697</v>
      </c>
      <c r="Y25" s="191">
        <f>'Canada Emissions by Year'!Y25-'BC Emissions by Year'!Y25</f>
        <v>41669.967806840956</v>
      </c>
      <c r="Z25" s="127">
        <f t="shared" si="15"/>
        <v>44050.42465151639</v>
      </c>
      <c r="AA25" s="127">
        <f t="shared" si="2"/>
        <v>39571.543239894359</v>
      </c>
      <c r="AB25" s="127">
        <f t="shared" si="7"/>
        <v>-4478.881411622031</v>
      </c>
      <c r="AC25" s="136">
        <f t="shared" si="1"/>
        <v>-0.10167623688203992</v>
      </c>
      <c r="AD25" s="122">
        <f>ROW()</f>
        <v>25</v>
      </c>
    </row>
    <row r="26" spans="1:30">
      <c r="A26" s="99" t="s">
        <v>41</v>
      </c>
      <c r="B26" s="191">
        <f>'Canada Emissions by Year'!B26-'BC Emissions by Year'!B26</f>
        <v>1572.519570486</v>
      </c>
      <c r="C26" s="96"/>
      <c r="D26" s="96"/>
      <c r="E26" s="96"/>
      <c r="F26" s="96"/>
      <c r="G26" s="96"/>
      <c r="H26" s="96"/>
      <c r="I26" s="96"/>
      <c r="J26" s="96"/>
      <c r="K26" s="96"/>
      <c r="L26" s="191">
        <f>'Canada Emissions by Year'!L26-'BC Emissions by Year'!L26</f>
        <v>1003.3488731</v>
      </c>
      <c r="M26" s="191">
        <f>'Canada Emissions by Year'!M26-'BC Emissions by Year'!M26</f>
        <v>957.59608679999997</v>
      </c>
      <c r="N26" s="191">
        <f>'Canada Emissions by Year'!N26-'BC Emissions by Year'!N26</f>
        <v>1194.0048437999999</v>
      </c>
      <c r="O26" s="191">
        <f>'Canada Emissions by Year'!O26-'BC Emissions by Year'!O26</f>
        <v>1265.8888649</v>
      </c>
      <c r="P26" s="191">
        <f>'Canada Emissions by Year'!P26-'BC Emissions by Year'!P26</f>
        <v>1315.5729105999999</v>
      </c>
      <c r="Q26" s="191">
        <f>'Canada Emissions by Year'!Q26-'BC Emissions by Year'!Q26</f>
        <v>1337.8508138</v>
      </c>
      <c r="R26" s="191">
        <f>'Canada Emissions by Year'!R26-'BC Emissions by Year'!R26</f>
        <v>1280.5930521999999</v>
      </c>
      <c r="S26" s="191">
        <f>'Canada Emissions by Year'!S26-'BC Emissions by Year'!S26</f>
        <v>1274.5127431999999</v>
      </c>
      <c r="T26" s="191">
        <f>'Canada Emissions by Year'!T26-'BC Emissions by Year'!T26</f>
        <v>1275.4195308999999</v>
      </c>
      <c r="U26" s="191">
        <f>'Canada Emissions by Year'!U26-'BC Emissions by Year'!U26</f>
        <v>1156.9437545999999</v>
      </c>
      <c r="V26" s="191">
        <f>'Canada Emissions by Year'!V26-'BC Emissions by Year'!V26</f>
        <v>1428.1090379</v>
      </c>
      <c r="W26" s="191">
        <f>'Canada Emissions by Year'!W26-'BC Emissions by Year'!W26</f>
        <v>1251.5188716</v>
      </c>
      <c r="X26" s="191">
        <f>'Canada Emissions by Year'!X26-'BC Emissions by Year'!X26</f>
        <v>1269.1087182000001</v>
      </c>
      <c r="Y26" s="191">
        <f>'Canada Emissions by Year'!Y26-'BC Emissions by Year'!Y26</f>
        <v>1277.9123881</v>
      </c>
      <c r="Z26" s="127">
        <f t="shared" si="15"/>
        <v>1203.67102355</v>
      </c>
      <c r="AA26" s="127">
        <f t="shared" si="2"/>
        <v>1276.5020502166665</v>
      </c>
      <c r="AB26" s="127">
        <f t="shared" si="7"/>
        <v>72.831026666666503</v>
      </c>
      <c r="AC26" s="136">
        <f t="shared" si="1"/>
        <v>6.0507418756218928E-2</v>
      </c>
      <c r="AD26" s="122">
        <f>ROW()</f>
        <v>26</v>
      </c>
    </row>
    <row r="27" spans="1:30">
      <c r="A27" s="99" t="s">
        <v>42</v>
      </c>
      <c r="B27" s="191">
        <f>'Canada Emissions by Year'!B27-'BC Emissions by Year'!B27</f>
        <v>22946.31239908253</v>
      </c>
      <c r="C27" s="96"/>
      <c r="D27" s="96"/>
      <c r="E27" s="96"/>
      <c r="F27" s="96"/>
      <c r="G27" s="96"/>
      <c r="H27" s="96"/>
      <c r="I27" s="96"/>
      <c r="J27" s="96"/>
      <c r="K27" s="96"/>
      <c r="L27" s="191">
        <f>'Canada Emissions by Year'!L27-'BC Emissions by Year'!L27</f>
        <v>29644.23389691802</v>
      </c>
      <c r="M27" s="191">
        <f>'Canada Emissions by Year'!M27-'BC Emissions by Year'!M27</f>
        <v>29044.601530713655</v>
      </c>
      <c r="N27" s="191">
        <f>'Canada Emissions by Year'!N27-'BC Emissions by Year'!N27</f>
        <v>29841.368251280321</v>
      </c>
      <c r="O27" s="191">
        <f>'Canada Emissions by Year'!O27-'BC Emissions by Year'!O27</f>
        <v>31791.480497238997</v>
      </c>
      <c r="P27" s="191">
        <f>'Canada Emissions by Year'!P27-'BC Emissions by Year'!P27</f>
        <v>30615.415160025521</v>
      </c>
      <c r="Q27" s="191">
        <f>'Canada Emissions by Year'!Q27-'BC Emissions by Year'!Q27</f>
        <v>29069.695680961446</v>
      </c>
      <c r="R27" s="191">
        <f>'Canada Emissions by Year'!R27-'BC Emissions by Year'!R27</f>
        <v>26304.334741507344</v>
      </c>
      <c r="S27" s="191">
        <f>'Canada Emissions by Year'!S27-'BC Emissions by Year'!S27</f>
        <v>27478.595600817858</v>
      </c>
      <c r="T27" s="191">
        <f>'Canada Emissions by Year'!T27-'BC Emissions by Year'!T27</f>
        <v>26695.334973527435</v>
      </c>
      <c r="U27" s="191">
        <f>'Canada Emissions by Year'!U27-'BC Emissions by Year'!U27</f>
        <v>26843.601333819519</v>
      </c>
      <c r="V27" s="191">
        <f>'Canada Emissions by Year'!V27-'BC Emissions by Year'!V27</f>
        <v>25689.196730559761</v>
      </c>
      <c r="W27" s="191">
        <f>'Canada Emissions by Year'!W27-'BC Emissions by Year'!W27</f>
        <v>27268.18323585976</v>
      </c>
      <c r="X27" s="191">
        <f>'Canada Emissions by Year'!X27-'BC Emissions by Year'!X27</f>
        <v>25382.00984341096</v>
      </c>
      <c r="Y27" s="191">
        <f>'Canada Emissions by Year'!Y27-'BC Emissions by Year'!Y27</f>
        <v>26307.314344279024</v>
      </c>
      <c r="Z27" s="127">
        <f t="shared" si="15"/>
        <v>29223.715669932892</v>
      </c>
      <c r="AA27" s="127">
        <f t="shared" si="2"/>
        <v>26364.273410242746</v>
      </c>
      <c r="AB27" s="127">
        <f t="shared" si="7"/>
        <v>-2859.4422596901459</v>
      </c>
      <c r="AC27" s="136">
        <f t="shared" si="1"/>
        <v>-9.7846635656673578E-2</v>
      </c>
      <c r="AD27" s="122">
        <f>ROW()</f>
        <v>27</v>
      </c>
    </row>
    <row r="28" spans="1:30">
      <c r="A28" s="99" t="s">
        <v>43</v>
      </c>
      <c r="B28" s="191">
        <f>'Canada Emissions by Year'!B28-'BC Emissions by Year'!B28</f>
        <v>44161.024056183189</v>
      </c>
      <c r="C28" s="96"/>
      <c r="D28" s="96"/>
      <c r="E28" s="96"/>
      <c r="F28" s="96"/>
      <c r="G28" s="96"/>
      <c r="H28" s="96"/>
      <c r="I28" s="96"/>
      <c r="J28" s="96"/>
      <c r="K28" s="96"/>
      <c r="L28" s="191">
        <f>'Canada Emissions by Year'!L28-'BC Emissions by Year'!L28</f>
        <v>44727.925840190655</v>
      </c>
      <c r="M28" s="191">
        <f>'Canada Emissions by Year'!M28-'BC Emissions by Year'!M28</f>
        <v>41576.062963858152</v>
      </c>
      <c r="N28" s="191">
        <f>'Canada Emissions by Year'!N28-'BC Emissions by Year'!N28</f>
        <v>44421.732592484805</v>
      </c>
      <c r="O28" s="191">
        <f>'Canada Emissions by Year'!O28-'BC Emissions by Year'!O28</f>
        <v>46046.078582285641</v>
      </c>
      <c r="P28" s="191">
        <f>'Canada Emissions by Year'!P28-'BC Emissions by Year'!P28</f>
        <v>44381.846917477007</v>
      </c>
      <c r="Q28" s="191">
        <f>'Canada Emissions by Year'!Q28-'BC Emissions by Year'!Q28</f>
        <v>42856.570702288634</v>
      </c>
      <c r="R28" s="191">
        <f>'Canada Emissions by Year'!R28-'BC Emissions by Year'!R28</f>
        <v>40669.730731070129</v>
      </c>
      <c r="S28" s="191">
        <f>'Canada Emissions by Year'!S28-'BC Emissions by Year'!S28</f>
        <v>44917.131420029706</v>
      </c>
      <c r="T28" s="191">
        <f>'Canada Emissions by Year'!T28-'BC Emissions by Year'!T28</f>
        <v>44416.192981349479</v>
      </c>
      <c r="U28" s="191">
        <f>'Canada Emissions by Year'!U28-'BC Emissions by Year'!U28</f>
        <v>42346.832306648517</v>
      </c>
      <c r="V28" s="191">
        <f>'Canada Emissions by Year'!V28-'BC Emissions by Year'!V28</f>
        <v>40717.248401225348</v>
      </c>
      <c r="W28" s="191">
        <f>'Canada Emissions by Year'!W28-'BC Emissions by Year'!W28</f>
        <v>43040.778422564523</v>
      </c>
      <c r="X28" s="191">
        <f>'Canada Emissions by Year'!X28-'BC Emissions by Year'!X28</f>
        <v>39767.929167313632</v>
      </c>
      <c r="Y28" s="191">
        <f>'Canada Emissions by Year'!Y28-'BC Emissions by Year'!Y28</f>
        <v>41426.147196014586</v>
      </c>
      <c r="Z28" s="127">
        <f t="shared" si="15"/>
        <v>43699.634968710583</v>
      </c>
      <c r="AA28" s="127">
        <f t="shared" si="2"/>
        <v>41952.521412519352</v>
      </c>
      <c r="AB28" s="127">
        <f t="shared" si="7"/>
        <v>-1747.1135561912306</v>
      </c>
      <c r="AC28" s="136">
        <f t="shared" si="1"/>
        <v>-3.9980049202749245E-2</v>
      </c>
      <c r="AD28" s="122">
        <f>ROW()</f>
        <v>28</v>
      </c>
    </row>
    <row r="29" spans="1:30">
      <c r="A29" s="99" t="s">
        <v>44</v>
      </c>
      <c r="B29" s="191">
        <f>'Canada Emissions by Year'!B29-'BC Emissions by Year'!B29</f>
        <v>2086.6137560966699</v>
      </c>
      <c r="C29" s="96"/>
      <c r="D29" s="96"/>
      <c r="E29" s="96"/>
      <c r="F29" s="96"/>
      <c r="G29" s="96"/>
      <c r="H29" s="96"/>
      <c r="I29" s="96"/>
      <c r="J29" s="96"/>
      <c r="K29" s="96"/>
      <c r="L29" s="191">
        <f>'Canada Emissions by Year'!L29-'BC Emissions by Year'!L29</f>
        <v>2251.3306969</v>
      </c>
      <c r="M29" s="191">
        <f>'Canada Emissions by Year'!M29-'BC Emissions by Year'!M29</f>
        <v>1876.1091406</v>
      </c>
      <c r="N29" s="191">
        <f>'Canada Emissions by Year'!N29-'BC Emissions by Year'!N29</f>
        <v>2028.5308026</v>
      </c>
      <c r="O29" s="191">
        <f>'Canada Emissions by Year'!O29-'BC Emissions by Year'!O29</f>
        <v>2214.9147149</v>
      </c>
      <c r="P29" s="191">
        <f>'Canada Emissions by Year'!P29-'BC Emissions by Year'!P29</f>
        <v>2136.8238839000001</v>
      </c>
      <c r="Q29" s="191">
        <f>'Canada Emissions by Year'!Q29-'BC Emissions by Year'!Q29</f>
        <v>2037.4051466000001</v>
      </c>
      <c r="R29" s="191">
        <f>'Canada Emissions by Year'!R29-'BC Emissions by Year'!R29</f>
        <v>1995.6300105</v>
      </c>
      <c r="S29" s="191">
        <f>'Canada Emissions by Year'!S29-'BC Emissions by Year'!S29</f>
        <v>2558.0660245999998</v>
      </c>
      <c r="T29" s="191">
        <f>'Canada Emissions by Year'!T29-'BC Emissions by Year'!T29</f>
        <v>2569.7020891000002</v>
      </c>
      <c r="U29" s="191">
        <f>'Canada Emissions by Year'!U29-'BC Emissions by Year'!U29</f>
        <v>2503.2778549999998</v>
      </c>
      <c r="V29" s="191">
        <f>'Canada Emissions by Year'!V29-'BC Emissions by Year'!V29</f>
        <v>2592.9165916000002</v>
      </c>
      <c r="W29" s="191">
        <f>'Canada Emissions by Year'!W29-'BC Emissions by Year'!W29</f>
        <v>3181.8422765999999</v>
      </c>
      <c r="X29" s="191">
        <f>'Canada Emissions by Year'!X29-'BC Emissions by Year'!X29</f>
        <v>3174.9029608000001</v>
      </c>
      <c r="Y29" s="191">
        <f>'Canada Emissions by Year'!Y29-'BC Emissions by Year'!Y29</f>
        <v>3196.8548529999998</v>
      </c>
      <c r="Z29" s="127">
        <f t="shared" si="15"/>
        <v>2137.3513025750003</v>
      </c>
      <c r="AA29" s="127">
        <f t="shared" si="2"/>
        <v>2869.9161043500003</v>
      </c>
      <c r="AB29" s="127">
        <f t="shared" si="7"/>
        <v>732.56480177499998</v>
      </c>
      <c r="AC29" s="136">
        <f t="shared" si="1"/>
        <v>0.34274421845975134</v>
      </c>
      <c r="AD29" s="122">
        <f>ROW()</f>
        <v>29</v>
      </c>
    </row>
    <row r="30" spans="1:30">
      <c r="A30" s="205" t="s">
        <v>178</v>
      </c>
      <c r="B30" s="93">
        <f>B20-B22</f>
        <v>174848.43865648596</v>
      </c>
      <c r="C30" s="93"/>
      <c r="D30" s="93"/>
      <c r="E30" s="93"/>
      <c r="F30" s="93"/>
      <c r="G30" s="93"/>
      <c r="H30" s="93"/>
      <c r="I30" s="93"/>
      <c r="J30" s="93"/>
      <c r="K30" s="93"/>
      <c r="L30" s="93">
        <f t="shared" ref="L30:Y30" si="16">L20-L22</f>
        <v>203379.82082529072</v>
      </c>
      <c r="M30" s="93">
        <f t="shared" si="16"/>
        <v>196806.70236494398</v>
      </c>
      <c r="N30" s="93">
        <f t="shared" si="16"/>
        <v>205426.7520329908</v>
      </c>
      <c r="O30" s="93">
        <f t="shared" si="16"/>
        <v>210100.25392859103</v>
      </c>
      <c r="P30" s="93">
        <f t="shared" si="16"/>
        <v>207852.72283677966</v>
      </c>
      <c r="Q30" s="93">
        <f t="shared" si="16"/>
        <v>199678.15649848926</v>
      </c>
      <c r="R30" s="93">
        <f t="shared" si="16"/>
        <v>197295.12521680337</v>
      </c>
      <c r="S30" s="93">
        <f t="shared" si="16"/>
        <v>213768.73362505884</v>
      </c>
      <c r="T30" s="93">
        <f t="shared" si="16"/>
        <v>205341.74331183772</v>
      </c>
      <c r="U30" s="93">
        <f t="shared" si="16"/>
        <v>199891.73550194473</v>
      </c>
      <c r="V30" s="93">
        <f t="shared" si="16"/>
        <v>198368.23709354864</v>
      </c>
      <c r="W30" s="93">
        <f t="shared" si="16"/>
        <v>207011.97832191663</v>
      </c>
      <c r="X30" s="93">
        <f t="shared" si="16"/>
        <v>211696.45567890786</v>
      </c>
      <c r="Y30" s="93">
        <f t="shared" si="16"/>
        <v>218140.72135774628</v>
      </c>
      <c r="Z30" s="94">
        <f t="shared" si="15"/>
        <v>204288.53341611844</v>
      </c>
      <c r="AA30" s="94">
        <f t="shared" si="2"/>
        <v>206741.81187765033</v>
      </c>
      <c r="AB30" s="94">
        <f t="shared" si="7"/>
        <v>2453.2784615318815</v>
      </c>
      <c r="AC30" s="112">
        <f t="shared" si="1"/>
        <v>1.2008889684154523E-2</v>
      </c>
      <c r="AD30" s="122">
        <f>ROW()</f>
        <v>30</v>
      </c>
    </row>
    <row r="31" spans="1:30">
      <c r="A31" s="99"/>
      <c r="B31" s="191"/>
      <c r="C31" s="96"/>
      <c r="D31" s="96"/>
      <c r="E31" s="96"/>
      <c r="F31" s="96"/>
      <c r="G31" s="96"/>
      <c r="H31" s="96"/>
      <c r="I31" s="96"/>
      <c r="J31" s="96"/>
      <c r="K31" s="96"/>
      <c r="L31" s="191"/>
      <c r="M31" s="191"/>
      <c r="N31" s="191"/>
      <c r="O31" s="191"/>
      <c r="P31" s="191"/>
      <c r="Q31" s="191"/>
      <c r="R31" s="191"/>
      <c r="S31" s="191"/>
      <c r="T31" s="191"/>
      <c r="U31" s="191"/>
      <c r="V31" s="191"/>
      <c r="W31" s="191"/>
      <c r="X31" s="191"/>
      <c r="Y31" s="191"/>
      <c r="Z31" s="94"/>
      <c r="AA31" s="94"/>
      <c r="AB31" s="94"/>
      <c r="AC31" s="112"/>
      <c r="AD31" s="122">
        <f>ROW()</f>
        <v>31</v>
      </c>
    </row>
    <row r="32" spans="1:30" ht="16.2">
      <c r="A32" s="100" t="s">
        <v>45</v>
      </c>
      <c r="B32" s="93">
        <f>'Canada Emissions by Year'!B32-'BC Emissions by Year'!B32</f>
        <v>129184.05035874023</v>
      </c>
      <c r="C32" s="93"/>
      <c r="D32" s="93"/>
      <c r="E32" s="93"/>
      <c r="F32" s="93"/>
      <c r="G32" s="93"/>
      <c r="H32" s="93"/>
      <c r="I32" s="93"/>
      <c r="J32" s="93"/>
      <c r="K32" s="93"/>
      <c r="L32" s="93">
        <f>'Canada Emissions by Year'!L32-'BC Emissions by Year'!L32</f>
        <v>157848.25032929142</v>
      </c>
      <c r="M32" s="93">
        <f>'Canada Emissions by Year'!M32-'BC Emissions by Year'!M32</f>
        <v>155801.00029343835</v>
      </c>
      <c r="N32" s="93">
        <f>'Canada Emissions by Year'!N32-'BC Emissions by Year'!N32</f>
        <v>157020.37148869381</v>
      </c>
      <c r="O32" s="93">
        <f>'Canada Emissions by Year'!O32-'BC Emissions by Year'!O32</f>
        <v>161537.12486447132</v>
      </c>
      <c r="P32" s="93">
        <f>'Canada Emissions by Year'!P32-'BC Emissions by Year'!P32</f>
        <v>164762.8416077889</v>
      </c>
      <c r="Q32" s="93">
        <f>'Canada Emissions by Year'!Q32-'BC Emissions by Year'!Q32</f>
        <v>169911.51951073296</v>
      </c>
      <c r="R32" s="93">
        <f>'Canada Emissions by Year'!R32-'BC Emissions by Year'!R32</f>
        <v>170375.349023524</v>
      </c>
      <c r="S32" s="93">
        <f>'Canada Emissions by Year'!S32-'BC Emissions by Year'!S32</f>
        <v>172868.38897446456</v>
      </c>
      <c r="T32" s="93">
        <f>'Canada Emissions by Year'!T32-'BC Emissions by Year'!T32</f>
        <v>171414.59538407534</v>
      </c>
      <c r="U32" s="93">
        <f>'Canada Emissions by Year'!U32-'BC Emissions by Year'!U32</f>
        <v>166586.08827128063</v>
      </c>
      <c r="V32" s="93">
        <f>'Canada Emissions by Year'!V32-'BC Emissions by Year'!V32</f>
        <v>176044.85224380603</v>
      </c>
      <c r="W32" s="93">
        <f>'Canada Emissions by Year'!W32-'BC Emissions by Year'!W32</f>
        <v>176527.23520862943</v>
      </c>
      <c r="X32" s="93">
        <f>'Canada Emissions by Year'!X32-'BC Emissions by Year'!X32</f>
        <v>175061.16353346215</v>
      </c>
      <c r="Y32" s="93">
        <f>'Canada Emissions by Year'!Y32-'BC Emissions by Year'!Y32</f>
        <v>179240.69426632093</v>
      </c>
      <c r="Z32" s="94">
        <f>AVERAGE(L32:S32)</f>
        <v>163765.60576155066</v>
      </c>
      <c r="AA32" s="94">
        <f t="shared" si="2"/>
        <v>174145.77148459572</v>
      </c>
      <c r="AB32" s="94">
        <f t="shared" si="7"/>
        <v>10380.165723045066</v>
      </c>
      <c r="AC32" s="113">
        <f t="shared" si="1"/>
        <v>6.3384284354304571E-2</v>
      </c>
      <c r="AD32" s="122">
        <f>ROW()</f>
        <v>32</v>
      </c>
    </row>
    <row r="33" spans="1:30">
      <c r="A33" s="124" t="str">
        <f>CONCATENATE("'Transport' figures above are sum of these five Rows: ",AD34, ", ", AD35, ", ", AD45, ", ",AD46, " and ",AD47, ".")</f>
        <v>'Transport' figures above are sum of these five Rows: 34, 35, 45, 46 and 47.</v>
      </c>
      <c r="B33" s="101"/>
      <c r="C33" s="101"/>
      <c r="D33" s="101"/>
      <c r="E33" s="101"/>
      <c r="F33" s="101"/>
      <c r="G33" s="101"/>
      <c r="H33" s="101"/>
      <c r="I33" s="101"/>
      <c r="J33" s="101"/>
      <c r="K33" s="101"/>
      <c r="L33" s="101"/>
      <c r="M33" s="101"/>
      <c r="N33" s="101"/>
      <c r="O33" s="101"/>
      <c r="P33" s="101"/>
      <c r="Q33" s="101"/>
      <c r="R33" s="101"/>
      <c r="S33" s="98"/>
      <c r="T33" s="98"/>
      <c r="U33" s="98"/>
      <c r="V33" s="98"/>
      <c r="W33" s="98"/>
      <c r="X33" s="98"/>
      <c r="Y33" s="98"/>
      <c r="Z33" s="119"/>
      <c r="AA33" s="119"/>
      <c r="AB33" s="119"/>
      <c r="AC33" s="119"/>
      <c r="AD33" s="122">
        <f>ROW()</f>
        <v>33</v>
      </c>
    </row>
    <row r="34" spans="1:30">
      <c r="A34" s="95" t="s">
        <v>46</v>
      </c>
      <c r="B34" s="191">
        <f>'Canada Emissions by Year'!B34-'BC Emissions by Year'!B34</f>
        <v>5863.3423250321875</v>
      </c>
      <c r="C34" s="96"/>
      <c r="D34" s="96"/>
      <c r="E34" s="96"/>
      <c r="F34" s="96"/>
      <c r="G34" s="96"/>
      <c r="H34" s="96"/>
      <c r="I34" s="96"/>
      <c r="J34" s="96"/>
      <c r="K34" s="96"/>
      <c r="L34" s="191">
        <f>'Canada Emissions by Year'!L34-'BC Emissions by Year'!L34</f>
        <v>6105.820226205642</v>
      </c>
      <c r="M34" s="191">
        <f>'Canada Emissions by Year'!M34-'BC Emissions by Year'!M34</f>
        <v>5676.6164489323583</v>
      </c>
      <c r="N34" s="191">
        <f>'Canada Emissions by Year'!N34-'BC Emissions by Year'!N34</f>
        <v>5511.3807504162614</v>
      </c>
      <c r="O34" s="191">
        <f>'Canada Emissions by Year'!O34-'BC Emissions by Year'!O34</f>
        <v>5607.902527120068</v>
      </c>
      <c r="P34" s="191">
        <f>'Canada Emissions by Year'!P34-'BC Emissions by Year'!P34</f>
        <v>5979.2960490834075</v>
      </c>
      <c r="Q34" s="191">
        <f>'Canada Emissions by Year'!Q34-'BC Emissions by Year'!Q34</f>
        <v>6034.9554885692469</v>
      </c>
      <c r="R34" s="191">
        <f>'Canada Emissions by Year'!R34-'BC Emissions by Year'!R34</f>
        <v>6274.6574871510575</v>
      </c>
      <c r="S34" s="191">
        <f>'Canada Emissions by Year'!S34-'BC Emissions by Year'!S34</f>
        <v>6309.6361300359222</v>
      </c>
      <c r="T34" s="191">
        <f>'Canada Emissions by Year'!T34-'BC Emissions by Year'!T34</f>
        <v>5894.5043921485485</v>
      </c>
      <c r="U34" s="191">
        <f>'Canada Emissions by Year'!U34-'BC Emissions by Year'!U34</f>
        <v>5249.7932285560018</v>
      </c>
      <c r="V34" s="191">
        <f>'Canada Emissions by Year'!V34-'BC Emissions by Year'!V34</f>
        <v>5304.9229661721729</v>
      </c>
      <c r="W34" s="191">
        <f>'Canada Emissions by Year'!W34-'BC Emissions by Year'!W34</f>
        <v>5081.1492052680715</v>
      </c>
      <c r="X34" s="191">
        <f>'Canada Emissions by Year'!X34-'BC Emissions by Year'!X34</f>
        <v>6004.9984119851069</v>
      </c>
      <c r="Y34" s="191">
        <f>'Canada Emissions by Year'!Y34-'BC Emissions by Year'!Y34</f>
        <v>6175.6654724505397</v>
      </c>
      <c r="Z34" s="127">
        <f>AVERAGE(L34:S34)</f>
        <v>5937.5331384392457</v>
      </c>
      <c r="AA34" s="127">
        <f t="shared" si="2"/>
        <v>5618.505612763408</v>
      </c>
      <c r="AB34" s="127">
        <f t="shared" si="7"/>
        <v>-319.02752567583775</v>
      </c>
      <c r="AC34" s="136">
        <f t="shared" si="1"/>
        <v>-5.3730651810677404E-2</v>
      </c>
      <c r="AD34" s="122">
        <f>ROW()</f>
        <v>34</v>
      </c>
    </row>
    <row r="35" spans="1:30">
      <c r="A35" s="95" t="s">
        <v>47</v>
      </c>
      <c r="B35" s="191">
        <f>'Canada Emissions by Year'!B35-'BC Emissions by Year'!B35</f>
        <v>86176.163744614314</v>
      </c>
      <c r="C35" s="96"/>
      <c r="D35" s="96"/>
      <c r="E35" s="96"/>
      <c r="F35" s="96"/>
      <c r="G35" s="96"/>
      <c r="H35" s="96"/>
      <c r="I35" s="96"/>
      <c r="J35" s="96"/>
      <c r="K35" s="96"/>
      <c r="L35" s="191">
        <f>'Canada Emissions by Year'!L35-'BC Emissions by Year'!L35</f>
        <v>104151.66650743566</v>
      </c>
      <c r="M35" s="191">
        <f>'Canada Emissions by Year'!M35-'BC Emissions by Year'!M35</f>
        <v>107316.47149325453</v>
      </c>
      <c r="N35" s="191">
        <f>'Canada Emissions by Year'!N35-'BC Emissions by Year'!N35</f>
        <v>109179.5343707147</v>
      </c>
      <c r="O35" s="191">
        <f>'Canada Emissions by Year'!O35-'BC Emissions by Year'!O35</f>
        <v>110969.87015152953</v>
      </c>
      <c r="P35" s="191">
        <f>'Canada Emissions by Year'!P35-'BC Emissions by Year'!P35</f>
        <v>114195.13058496607</v>
      </c>
      <c r="Q35" s="191">
        <f>'Canada Emissions by Year'!Q35-'BC Emissions by Year'!Q35</f>
        <v>116458.11418607834</v>
      </c>
      <c r="R35" s="191">
        <f>'Canada Emissions by Year'!R35-'BC Emissions by Year'!R35</f>
        <v>117540.77064583596</v>
      </c>
      <c r="S35" s="191">
        <f>'Canada Emissions by Year'!S35-'BC Emissions by Year'!S35</f>
        <v>118366.16867416733</v>
      </c>
      <c r="T35" s="191">
        <f>'Canada Emissions by Year'!T35-'BC Emissions by Year'!T35</f>
        <v>117454.12817428239</v>
      </c>
      <c r="U35" s="191">
        <f>'Canada Emissions by Year'!U35-'BC Emissions by Year'!U35</f>
        <v>117310.91106537492</v>
      </c>
      <c r="V35" s="191">
        <f>'Canada Emissions by Year'!V35-'BC Emissions by Year'!V35</f>
        <v>119391.81568855196</v>
      </c>
      <c r="W35" s="191">
        <f>'Canada Emissions by Year'!W35-'BC Emissions by Year'!W35</f>
        <v>118671.43150977467</v>
      </c>
      <c r="X35" s="191">
        <f>'Canada Emissions by Year'!X35-'BC Emissions by Year'!X35</f>
        <v>119327.12261549085</v>
      </c>
      <c r="Y35" s="191">
        <f>'Canada Emissions by Year'!Y35-'BC Emissions by Year'!Y35</f>
        <v>121075.35994303932</v>
      </c>
      <c r="Z35" s="127">
        <f>AVERAGE(L35:S35)</f>
        <v>112272.21582674775</v>
      </c>
      <c r="AA35" s="127">
        <f t="shared" si="2"/>
        <v>118871.79483275236</v>
      </c>
      <c r="AB35" s="127">
        <f t="shared" si="7"/>
        <v>6599.5790060046129</v>
      </c>
      <c r="AC35" s="136">
        <f t="shared" si="1"/>
        <v>5.878194313176037E-2</v>
      </c>
      <c r="AD35" s="122">
        <f>ROW()</f>
        <v>35</v>
      </c>
    </row>
    <row r="36" spans="1:30">
      <c r="A36" s="125" t="str">
        <f>CONCATENATE("'Road Transportation figures above are sum of eight elements in Rows ",AD37, "-",AD44, ".")</f>
        <v>'Road Transportation figures above are sum of eight elements in Rows 37-44.</v>
      </c>
      <c r="B36" s="96"/>
      <c r="C36" s="96"/>
      <c r="D36" s="96"/>
      <c r="E36" s="96"/>
      <c r="F36" s="96"/>
      <c r="G36" s="96"/>
      <c r="H36" s="96"/>
      <c r="I36" s="96"/>
      <c r="J36" s="96"/>
      <c r="K36" s="96"/>
      <c r="L36" s="96"/>
      <c r="M36" s="96"/>
      <c r="N36" s="96"/>
      <c r="O36" s="96"/>
      <c r="P36" s="96"/>
      <c r="Q36" s="96"/>
      <c r="R36" s="96"/>
      <c r="S36" s="97"/>
      <c r="T36" s="97"/>
      <c r="U36" s="97"/>
      <c r="V36" s="97"/>
      <c r="W36" s="97"/>
      <c r="X36" s="97"/>
      <c r="Y36" s="97"/>
      <c r="Z36" s="119"/>
      <c r="AA36" s="119"/>
      <c r="AB36" s="119"/>
      <c r="AC36" s="119"/>
      <c r="AD36" s="122">
        <f>ROW()</f>
        <v>36</v>
      </c>
    </row>
    <row r="37" spans="1:30">
      <c r="A37" s="102" t="s">
        <v>48</v>
      </c>
      <c r="B37" s="191">
        <f>'Canada Emissions by Year'!B37-'BC Emissions by Year'!B37</f>
        <v>42125.473290561349</v>
      </c>
      <c r="C37" s="96"/>
      <c r="D37" s="96"/>
      <c r="E37" s="96"/>
      <c r="F37" s="96"/>
      <c r="G37" s="96"/>
      <c r="H37" s="96"/>
      <c r="I37" s="96"/>
      <c r="J37" s="96"/>
      <c r="K37" s="96"/>
      <c r="L37" s="191">
        <f>'Canada Emissions by Year'!L37-'BC Emissions by Year'!L37</f>
        <v>37980.860959843172</v>
      </c>
      <c r="M37" s="191">
        <f>'Canada Emissions by Year'!M37-'BC Emissions by Year'!M37</f>
        <v>37980.72663416632</v>
      </c>
      <c r="N37" s="191">
        <f>'Canada Emissions by Year'!N37-'BC Emissions by Year'!N37</f>
        <v>38179.803302569853</v>
      </c>
      <c r="O37" s="191">
        <f>'Canada Emissions by Year'!O37-'BC Emissions by Year'!O37</f>
        <v>37823.453398786354</v>
      </c>
      <c r="P37" s="191">
        <f>'Canada Emissions by Year'!P37-'BC Emissions by Year'!P37</f>
        <v>37294.779152228606</v>
      </c>
      <c r="Q37" s="191">
        <f>'Canada Emissions by Year'!Q37-'BC Emissions by Year'!Q37</f>
        <v>36299.121300834246</v>
      </c>
      <c r="R37" s="191">
        <f>'Canada Emissions by Year'!R37-'BC Emissions by Year'!R37</f>
        <v>36480.051288658076</v>
      </c>
      <c r="S37" s="191">
        <f>'Canada Emissions by Year'!S37-'BC Emissions by Year'!S37</f>
        <v>36301.203025530696</v>
      </c>
      <c r="T37" s="191">
        <f>'Canada Emissions by Year'!T37-'BC Emissions by Year'!T37</f>
        <v>35836.947916196084</v>
      </c>
      <c r="U37" s="191">
        <f>'Canada Emissions by Year'!U37-'BC Emissions by Year'!U37</f>
        <v>35964.308052105174</v>
      </c>
      <c r="V37" s="191">
        <f>'Canada Emissions by Year'!V37-'BC Emissions by Year'!V37</f>
        <v>36432.465408488111</v>
      </c>
      <c r="W37" s="191">
        <f>'Canada Emissions by Year'!W37-'BC Emissions by Year'!W37</f>
        <v>35261.245770799549</v>
      </c>
      <c r="X37" s="191">
        <f>'Canada Emissions by Year'!X37-'BC Emissions by Year'!X37</f>
        <v>34989.387370985009</v>
      </c>
      <c r="Y37" s="191">
        <f>'Canada Emissions by Year'!Y37-'BC Emissions by Year'!Y37</f>
        <v>35520.183059363786</v>
      </c>
      <c r="Z37" s="127">
        <f t="shared" ref="Z37:Z51" si="17">AVERAGE(L37:S37)</f>
        <v>37292.499882827171</v>
      </c>
      <c r="AA37" s="127">
        <f t="shared" si="2"/>
        <v>35667.422929656284</v>
      </c>
      <c r="AB37" s="127">
        <f t="shared" si="7"/>
        <v>-1625.0769531708866</v>
      </c>
      <c r="AC37" s="136">
        <f t="shared" si="1"/>
        <v>-4.357650890331486E-2</v>
      </c>
      <c r="AD37" s="122">
        <f>ROW()</f>
        <v>37</v>
      </c>
    </row>
    <row r="38" spans="1:30">
      <c r="A38" s="102" t="s">
        <v>49</v>
      </c>
      <c r="B38" s="191">
        <f>'Canada Emissions by Year'!B38-'BC Emissions by Year'!B38</f>
        <v>18344.399180470442</v>
      </c>
      <c r="C38" s="96"/>
      <c r="D38" s="96"/>
      <c r="E38" s="96"/>
      <c r="F38" s="96"/>
      <c r="G38" s="96"/>
      <c r="H38" s="96"/>
      <c r="I38" s="96"/>
      <c r="J38" s="96"/>
      <c r="K38" s="96"/>
      <c r="L38" s="191">
        <f>'Canada Emissions by Year'!L38-'BC Emissions by Year'!L38</f>
        <v>32209.658849068426</v>
      </c>
      <c r="M38" s="191">
        <f>'Canada Emissions by Year'!M38-'BC Emissions by Year'!M38</f>
        <v>32930.386935070404</v>
      </c>
      <c r="N38" s="191">
        <f>'Canada Emissions by Year'!N38-'BC Emissions by Year'!N38</f>
        <v>34541.656103538953</v>
      </c>
      <c r="O38" s="191">
        <f>'Canada Emissions by Year'!O38-'BC Emissions by Year'!O38</f>
        <v>35810.9072437863</v>
      </c>
      <c r="P38" s="191">
        <f>'Canada Emissions by Year'!P38-'BC Emissions by Year'!P38</f>
        <v>36962.531251096007</v>
      </c>
      <c r="Q38" s="191">
        <f>'Canada Emissions by Year'!Q38-'BC Emissions by Year'!Q38</f>
        <v>38321.539698856424</v>
      </c>
      <c r="R38" s="191">
        <f>'Canada Emissions by Year'!R38-'BC Emissions by Year'!R38</f>
        <v>38608.707606207776</v>
      </c>
      <c r="S38" s="191">
        <f>'Canada Emissions by Year'!S38-'BC Emissions by Year'!S38</f>
        <v>38421.086911452454</v>
      </c>
      <c r="T38" s="191">
        <f>'Canada Emissions by Year'!T38-'BC Emissions by Year'!T38</f>
        <v>38052.456921399877</v>
      </c>
      <c r="U38" s="191">
        <f>'Canada Emissions by Year'!U38-'BC Emissions by Year'!U38</f>
        <v>38160.143925701675</v>
      </c>
      <c r="V38" s="191">
        <f>'Canada Emissions by Year'!V38-'BC Emissions by Year'!V38</f>
        <v>38746.632123148847</v>
      </c>
      <c r="W38" s="191">
        <f>'Canada Emissions by Year'!W38-'BC Emissions by Year'!W38</f>
        <v>37422.18227719071</v>
      </c>
      <c r="X38" s="191">
        <f>'Canada Emissions by Year'!X38-'BC Emissions by Year'!X38</f>
        <v>37543.007291152047</v>
      </c>
      <c r="Y38" s="191">
        <f>'Canada Emissions by Year'!Y38-'BC Emissions by Year'!Y38</f>
        <v>38433.053942667349</v>
      </c>
      <c r="Z38" s="127">
        <f t="shared" si="17"/>
        <v>35975.809324884591</v>
      </c>
      <c r="AA38" s="127">
        <f t="shared" si="2"/>
        <v>38059.579413543419</v>
      </c>
      <c r="AB38" s="127">
        <f t="shared" si="7"/>
        <v>2083.7700886588282</v>
      </c>
      <c r="AC38" s="136">
        <f t="shared" si="1"/>
        <v>5.792142352771136E-2</v>
      </c>
      <c r="AD38" s="122">
        <f>ROW()</f>
        <v>38</v>
      </c>
    </row>
    <row r="39" spans="1:30">
      <c r="A39" s="102" t="s">
        <v>50</v>
      </c>
      <c r="B39" s="191">
        <f>'Canada Emissions by Year'!B39-'BC Emissions by Year'!B39</f>
        <v>5279.6557548297133</v>
      </c>
      <c r="C39" s="96"/>
      <c r="D39" s="96"/>
      <c r="E39" s="96"/>
      <c r="F39" s="96"/>
      <c r="G39" s="96"/>
      <c r="H39" s="96"/>
      <c r="I39" s="96"/>
      <c r="J39" s="96"/>
      <c r="K39" s="96"/>
      <c r="L39" s="191">
        <f>'Canada Emissions by Year'!L39-'BC Emissions by Year'!L39</f>
        <v>3694.4742875057414</v>
      </c>
      <c r="M39" s="191">
        <f>'Canada Emissions by Year'!M39-'BC Emissions by Year'!M39</f>
        <v>4574.0584434282018</v>
      </c>
      <c r="N39" s="191">
        <f>'Canada Emissions by Year'!N39-'BC Emissions by Year'!N39</f>
        <v>4499.4323799329813</v>
      </c>
      <c r="O39" s="191">
        <f>'Canada Emissions by Year'!O39-'BC Emissions by Year'!O39</f>
        <v>4568.121348795109</v>
      </c>
      <c r="P39" s="191">
        <f>'Canada Emissions by Year'!P39-'BC Emissions by Year'!P39</f>
        <v>4852.6494749997983</v>
      </c>
      <c r="Q39" s="191">
        <f>'Canada Emissions by Year'!Q39-'BC Emissions by Year'!Q39</f>
        <v>4816.0759387887556</v>
      </c>
      <c r="R39" s="191">
        <f>'Canada Emissions by Year'!R39-'BC Emissions by Year'!R39</f>
        <v>4951.6092738123752</v>
      </c>
      <c r="S39" s="191">
        <f>'Canada Emissions by Year'!S39-'BC Emissions by Year'!S39</f>
        <v>5029.1936268636864</v>
      </c>
      <c r="T39" s="191">
        <f>'Canada Emissions by Year'!T39-'BC Emissions by Year'!T39</f>
        <v>5072.9845107558867</v>
      </c>
      <c r="U39" s="191">
        <f>'Canada Emissions by Year'!U39-'BC Emissions by Year'!U39</f>
        <v>5139.6451730828385</v>
      </c>
      <c r="V39" s="191">
        <f>'Canada Emissions by Year'!V39-'BC Emissions by Year'!V39</f>
        <v>5307.7271963892445</v>
      </c>
      <c r="W39" s="191">
        <f>'Canada Emissions by Year'!W39-'BC Emissions by Year'!W39</f>
        <v>5108.8831072546072</v>
      </c>
      <c r="X39" s="191">
        <f>'Canada Emissions by Year'!X39-'BC Emissions by Year'!X39</f>
        <v>5275.2070009307208</v>
      </c>
      <c r="Y39" s="191">
        <f>'Canada Emissions by Year'!Y39-'BC Emissions by Year'!Y39</f>
        <v>5504.6861623077621</v>
      </c>
      <c r="Z39" s="127">
        <f t="shared" si="17"/>
        <v>4623.2018467658309</v>
      </c>
      <c r="AA39" s="127">
        <f t="shared" si="2"/>
        <v>5234.8555251201769</v>
      </c>
      <c r="AB39" s="127">
        <f t="shared" si="7"/>
        <v>611.65367835434608</v>
      </c>
      <c r="AC39" s="136">
        <f t="shared" si="1"/>
        <v>0.13230088121335856</v>
      </c>
      <c r="AD39" s="122">
        <f>ROW()</f>
        <v>39</v>
      </c>
    </row>
    <row r="40" spans="1:30">
      <c r="A40" s="102" t="s">
        <v>51</v>
      </c>
      <c r="B40" s="191">
        <f>'Canada Emissions by Year'!B40-'BC Emissions by Year'!B40</f>
        <v>135.64689615423697</v>
      </c>
      <c r="C40" s="96"/>
      <c r="D40" s="96"/>
      <c r="E40" s="96"/>
      <c r="F40" s="96"/>
      <c r="G40" s="96"/>
      <c r="H40" s="96"/>
      <c r="I40" s="96"/>
      <c r="J40" s="96"/>
      <c r="K40" s="96"/>
      <c r="L40" s="191">
        <f>'Canada Emissions by Year'!L40-'BC Emissions by Year'!L40</f>
        <v>146.24701034400417</v>
      </c>
      <c r="M40" s="191">
        <f>'Canada Emissions by Year'!M40-'BC Emissions by Year'!M40</f>
        <v>167.33195660763377</v>
      </c>
      <c r="N40" s="191">
        <f>'Canada Emissions by Year'!N40-'BC Emissions by Year'!N40</f>
        <v>191.38234015794106</v>
      </c>
      <c r="O40" s="191">
        <f>'Canada Emissions by Year'!O40-'BC Emissions by Year'!O40</f>
        <v>208.55428722228484</v>
      </c>
      <c r="P40" s="191">
        <f>'Canada Emissions by Year'!P40-'BC Emissions by Year'!P40</f>
        <v>223.24353627120877</v>
      </c>
      <c r="Q40" s="191">
        <f>'Canada Emissions by Year'!Q40-'BC Emissions by Year'!Q40</f>
        <v>228.93993417307053</v>
      </c>
      <c r="R40" s="191">
        <f>'Canada Emissions by Year'!R40-'BC Emissions by Year'!R40</f>
        <v>233.14322872268681</v>
      </c>
      <c r="S40" s="191">
        <f>'Canada Emissions by Year'!S40-'BC Emissions by Year'!S40</f>
        <v>235.96280253781148</v>
      </c>
      <c r="T40" s="191">
        <f>'Canada Emissions by Year'!T40-'BC Emissions by Year'!T40</f>
        <v>236.86971759557392</v>
      </c>
      <c r="U40" s="191">
        <f>'Canada Emissions by Year'!U40-'BC Emissions by Year'!U40</f>
        <v>239.0163356850081</v>
      </c>
      <c r="V40" s="191">
        <f>'Canada Emissions by Year'!V40-'BC Emissions by Year'!V40</f>
        <v>245.96737646048391</v>
      </c>
      <c r="W40" s="191">
        <f>'Canada Emissions by Year'!W40-'BC Emissions by Year'!W40</f>
        <v>240.10776775358866</v>
      </c>
      <c r="X40" s="191">
        <f>'Canada Emissions by Year'!X40-'BC Emissions by Year'!X40</f>
        <v>244.06629765029541</v>
      </c>
      <c r="Y40" s="191">
        <f>'Canada Emissions by Year'!Y40-'BC Emissions by Year'!Y40</f>
        <v>249.79939265635591</v>
      </c>
      <c r="Z40" s="127">
        <f t="shared" si="17"/>
        <v>204.35063700458019</v>
      </c>
      <c r="AA40" s="127">
        <f t="shared" si="2"/>
        <v>242.63781463355099</v>
      </c>
      <c r="AB40" s="127">
        <f t="shared" si="7"/>
        <v>38.287177628970795</v>
      </c>
      <c r="AC40" s="136">
        <f t="shared" si="1"/>
        <v>0.18736020689826696</v>
      </c>
      <c r="AD40" s="122">
        <f>ROW()</f>
        <v>40</v>
      </c>
    </row>
    <row r="41" spans="1:30">
      <c r="A41" s="102" t="s">
        <v>52</v>
      </c>
      <c r="B41" s="191">
        <f>'Canada Emissions by Year'!B41-'BC Emissions by Year'!B41</f>
        <v>438.30993763068523</v>
      </c>
      <c r="C41" s="96"/>
      <c r="D41" s="96"/>
      <c r="E41" s="96"/>
      <c r="F41" s="96"/>
      <c r="G41" s="96"/>
      <c r="H41" s="96"/>
      <c r="I41" s="96"/>
      <c r="J41" s="96"/>
      <c r="K41" s="96"/>
      <c r="L41" s="191">
        <f>'Canada Emissions by Year'!L41-'BC Emissions by Year'!L41</f>
        <v>418.69076193177398</v>
      </c>
      <c r="M41" s="191">
        <f>'Canada Emissions by Year'!M41-'BC Emissions by Year'!M41</f>
        <v>437.53285852802514</v>
      </c>
      <c r="N41" s="191">
        <f>'Canada Emissions by Year'!N41-'BC Emissions by Year'!N41</f>
        <v>462.66219065062995</v>
      </c>
      <c r="O41" s="191">
        <f>'Canada Emissions by Year'!O41-'BC Emissions by Year'!O41</f>
        <v>475.66376057827961</v>
      </c>
      <c r="P41" s="191">
        <f>'Canada Emissions by Year'!P41-'BC Emissions by Year'!P41</f>
        <v>514.16772202816787</v>
      </c>
      <c r="Q41" s="191">
        <f>'Canada Emissions by Year'!Q41-'BC Emissions by Year'!Q41</f>
        <v>514.98386344107485</v>
      </c>
      <c r="R41" s="191">
        <f>'Canada Emissions by Year'!R41-'BC Emissions by Year'!R41</f>
        <v>521.85357753726612</v>
      </c>
      <c r="S41" s="191">
        <f>'Canada Emissions by Year'!S41-'BC Emissions by Year'!S41</f>
        <v>555.15863876530443</v>
      </c>
      <c r="T41" s="191">
        <f>'Canada Emissions by Year'!T41-'BC Emissions by Year'!T41</f>
        <v>585.78074257433741</v>
      </c>
      <c r="U41" s="191">
        <f>'Canada Emissions by Year'!U41-'BC Emissions by Year'!U41</f>
        <v>627.18025807517756</v>
      </c>
      <c r="V41" s="191">
        <f>'Canada Emissions by Year'!V41-'BC Emissions by Year'!V41</f>
        <v>672.54692954076847</v>
      </c>
      <c r="W41" s="191">
        <f>'Canada Emissions by Year'!W41-'BC Emissions by Year'!W41</f>
        <v>713.37668264775266</v>
      </c>
      <c r="X41" s="191">
        <f>'Canada Emissions by Year'!X41-'BC Emissions by Year'!X41</f>
        <v>747.1200110214902</v>
      </c>
      <c r="Y41" s="191">
        <f>'Canada Emissions by Year'!Y41-'BC Emissions by Year'!Y41</f>
        <v>783.25478653157063</v>
      </c>
      <c r="Z41" s="127">
        <f t="shared" si="17"/>
        <v>487.58917168256528</v>
      </c>
      <c r="AA41" s="127">
        <f t="shared" si="2"/>
        <v>688.20990173184953</v>
      </c>
      <c r="AB41" s="127">
        <f t="shared" si="7"/>
        <v>200.62073004928425</v>
      </c>
      <c r="AC41" s="136">
        <f t="shared" si="1"/>
        <v>0.41145444095279082</v>
      </c>
      <c r="AD41" s="122">
        <f>ROW()</f>
        <v>41</v>
      </c>
    </row>
    <row r="42" spans="1:30">
      <c r="A42" s="102" t="s">
        <v>53</v>
      </c>
      <c r="B42" s="191">
        <f>'Canada Emissions by Year'!B42-'BC Emissions by Year'!B42</f>
        <v>667.48949197816171</v>
      </c>
      <c r="C42" s="96"/>
      <c r="D42" s="96"/>
      <c r="E42" s="96"/>
      <c r="F42" s="96"/>
      <c r="G42" s="96"/>
      <c r="H42" s="96"/>
      <c r="I42" s="96"/>
      <c r="J42" s="96"/>
      <c r="K42" s="96"/>
      <c r="L42" s="191">
        <f>'Canada Emissions by Year'!L42-'BC Emissions by Year'!L42</f>
        <v>1607.2892579131294</v>
      </c>
      <c r="M42" s="191">
        <f>'Canada Emissions by Year'!M42-'BC Emissions by Year'!M42</f>
        <v>1600.0044293392025</v>
      </c>
      <c r="N42" s="191">
        <f>'Canada Emissions by Year'!N42-'BC Emissions by Year'!N42</f>
        <v>1688.4997170088677</v>
      </c>
      <c r="O42" s="191">
        <f>'Canada Emissions by Year'!O42-'BC Emissions by Year'!O42</f>
        <v>1722.2651663221302</v>
      </c>
      <c r="P42" s="191">
        <f>'Canada Emissions by Year'!P42-'BC Emissions by Year'!P42</f>
        <v>1790.2230711110551</v>
      </c>
      <c r="Q42" s="191">
        <f>'Canada Emissions by Year'!Q42-'BC Emissions by Year'!Q42</f>
        <v>1880.9477545500624</v>
      </c>
      <c r="R42" s="191">
        <f>'Canada Emissions by Year'!R42-'BC Emissions by Year'!R42</f>
        <v>1921.176070103156</v>
      </c>
      <c r="S42" s="191">
        <f>'Canada Emissions by Year'!S42-'BC Emissions by Year'!S42</f>
        <v>1970.0974420964556</v>
      </c>
      <c r="T42" s="191">
        <f>'Canada Emissions by Year'!T42-'BC Emissions by Year'!T42</f>
        <v>1969.7850653976175</v>
      </c>
      <c r="U42" s="191">
        <f>'Canada Emissions by Year'!U42-'BC Emissions by Year'!U42</f>
        <v>1986.4634149045921</v>
      </c>
      <c r="V42" s="191">
        <f>'Canada Emissions by Year'!V42-'BC Emissions by Year'!V42</f>
        <v>2046.1074298019223</v>
      </c>
      <c r="W42" s="191">
        <f>'Canada Emissions by Year'!W42-'BC Emissions by Year'!W42</f>
        <v>2010.6989658791151</v>
      </c>
      <c r="X42" s="191">
        <f>'Canada Emissions by Year'!X42-'BC Emissions by Year'!X42</f>
        <v>2100.1739611721846</v>
      </c>
      <c r="Y42" s="191">
        <f>'Canada Emissions by Year'!Y42-'BC Emissions by Year'!Y42</f>
        <v>2145.8258639451374</v>
      </c>
      <c r="Z42" s="127">
        <f t="shared" si="17"/>
        <v>1772.5628635555076</v>
      </c>
      <c r="AA42" s="127">
        <f t="shared" si="2"/>
        <v>2043.1757835167616</v>
      </c>
      <c r="AB42" s="127">
        <f t="shared" si="7"/>
        <v>270.61291996125397</v>
      </c>
      <c r="AC42" s="136">
        <f t="shared" si="1"/>
        <v>0.15266760097774087</v>
      </c>
      <c r="AD42" s="122">
        <f>ROW()</f>
        <v>42</v>
      </c>
    </row>
    <row r="43" spans="1:30">
      <c r="A43" s="102" t="s">
        <v>54</v>
      </c>
      <c r="B43" s="191">
        <f>'Canada Emissions by Year'!B43-'BC Emissions by Year'!B43</f>
        <v>17737.667774199734</v>
      </c>
      <c r="C43" s="96"/>
      <c r="D43" s="96"/>
      <c r="E43" s="96"/>
      <c r="F43" s="96"/>
      <c r="G43" s="96"/>
      <c r="H43" s="96"/>
      <c r="I43" s="96"/>
      <c r="J43" s="96"/>
      <c r="K43" s="96"/>
      <c r="L43" s="191">
        <f>'Canada Emissions by Year'!L43-'BC Emissions by Year'!L43</f>
        <v>27469.58601782941</v>
      </c>
      <c r="M43" s="191">
        <f>'Canada Emissions by Year'!M43-'BC Emissions by Year'!M43</f>
        <v>28682.531365814735</v>
      </c>
      <c r="N43" s="191">
        <f>'Canada Emissions by Year'!N43-'BC Emissions by Year'!N43</f>
        <v>28845.249415855476</v>
      </c>
      <c r="O43" s="191">
        <f>'Canada Emissions by Year'!O43-'BC Emissions by Year'!O43</f>
        <v>30114.886114539073</v>
      </c>
      <c r="P43" s="191">
        <f>'Canada Emissions by Year'!P43-'BC Emissions by Year'!P43</f>
        <v>32103.362376631227</v>
      </c>
      <c r="Q43" s="191">
        <f>'Canada Emissions by Year'!Q43-'BC Emissions by Year'!Q43</f>
        <v>33577.983274684702</v>
      </c>
      <c r="R43" s="191">
        <f>'Canada Emissions by Year'!R43-'BC Emissions by Year'!R43</f>
        <v>34373.55201094463</v>
      </c>
      <c r="S43" s="191">
        <f>'Canada Emissions by Year'!S43-'BC Emissions by Year'!S43</f>
        <v>34617.733164620935</v>
      </c>
      <c r="T43" s="191">
        <f>'Canada Emissions by Year'!T43-'BC Emissions by Year'!T43</f>
        <v>34876.201970513015</v>
      </c>
      <c r="U43" s="191">
        <f>'Canada Emissions by Year'!U43-'BC Emissions by Year'!U43</f>
        <v>34817.280335620453</v>
      </c>
      <c r="V43" s="191">
        <f>'Canada Emissions by Year'!V43-'BC Emissions by Year'!V43</f>
        <v>35698.928260172572</v>
      </c>
      <c r="W43" s="191">
        <f>'Canada Emissions by Year'!W43-'BC Emissions by Year'!W43</f>
        <v>36930.843291849356</v>
      </c>
      <c r="X43" s="191">
        <f>'Canada Emissions by Year'!X43-'BC Emissions by Year'!X43</f>
        <v>37236.616925029106</v>
      </c>
      <c r="Y43" s="191">
        <f>'Canada Emissions by Year'!Y43-'BC Emissions by Year'!Y43</f>
        <v>37495.571325117366</v>
      </c>
      <c r="Z43" s="127">
        <f t="shared" si="17"/>
        <v>31223.110467615024</v>
      </c>
      <c r="AA43" s="127">
        <f t="shared" si="2"/>
        <v>36175.907018050311</v>
      </c>
      <c r="AB43" s="127">
        <f t="shared" si="7"/>
        <v>4952.7965504352869</v>
      </c>
      <c r="AC43" s="136">
        <f t="shared" si="1"/>
        <v>0.1586259817250554</v>
      </c>
      <c r="AD43" s="122">
        <f>ROW()</f>
        <v>43</v>
      </c>
    </row>
    <row r="44" spans="1:30">
      <c r="A44" s="102" t="s">
        <v>55</v>
      </c>
      <c r="B44" s="191">
        <f>'Canada Emissions by Year'!B44-'BC Emissions by Year'!B44</f>
        <v>1413.5214187900001</v>
      </c>
      <c r="C44" s="96"/>
      <c r="D44" s="96"/>
      <c r="E44" s="96"/>
      <c r="F44" s="96"/>
      <c r="G44" s="96"/>
      <c r="H44" s="96"/>
      <c r="I44" s="96"/>
      <c r="J44" s="96"/>
      <c r="K44" s="96"/>
      <c r="L44" s="191">
        <f>'Canada Emissions by Year'!L44-'BC Emissions by Year'!L44</f>
        <v>768.85936300000003</v>
      </c>
      <c r="M44" s="191">
        <f>'Canada Emissions by Year'!M44-'BC Emissions by Year'!M44</f>
        <v>779.8988703</v>
      </c>
      <c r="N44" s="191">
        <f>'Canada Emissions by Year'!N44-'BC Emissions by Year'!N44</f>
        <v>560.84892100000002</v>
      </c>
      <c r="O44" s="191">
        <f>'Canada Emissions by Year'!O44-'BC Emissions by Year'!O44</f>
        <v>557.01883150000003</v>
      </c>
      <c r="P44" s="191">
        <f>'Canada Emissions by Year'!P44-'BC Emissions by Year'!P44</f>
        <v>599.1740006</v>
      </c>
      <c r="Q44" s="191">
        <f>'Canada Emissions by Year'!Q44-'BC Emissions by Year'!Q44</f>
        <v>535.52242075000004</v>
      </c>
      <c r="R44" s="191">
        <f>'Canada Emissions by Year'!R44-'BC Emissions by Year'!R44</f>
        <v>607.67758985</v>
      </c>
      <c r="S44" s="191">
        <f>'Canada Emissions by Year'!S44-'BC Emissions by Year'!S44</f>
        <v>612.73306230000003</v>
      </c>
      <c r="T44" s="191">
        <f>'Canada Emissions by Year'!T44-'BC Emissions by Year'!T44</f>
        <v>626.10132984999996</v>
      </c>
      <c r="U44" s="191">
        <f>'Canada Emissions by Year'!U44-'BC Emissions by Year'!U44</f>
        <v>581.87357020000002</v>
      </c>
      <c r="V44" s="191">
        <f>'Canada Emissions by Year'!V44-'BC Emissions by Year'!V44</f>
        <v>562.44096454999999</v>
      </c>
      <c r="W44" s="191">
        <f>'Canada Emissions by Year'!W44-'BC Emissions by Year'!W44</f>
        <v>606.09364640000001</v>
      </c>
      <c r="X44" s="191">
        <f>'Canada Emissions by Year'!X44-'BC Emissions by Year'!X44</f>
        <v>674.54375755000001</v>
      </c>
      <c r="Y44" s="191">
        <f>'Canada Emissions by Year'!Y44-'BC Emissions by Year'!Y44</f>
        <v>538.98541045000002</v>
      </c>
      <c r="Z44" s="127">
        <f t="shared" si="17"/>
        <v>627.71663241249996</v>
      </c>
      <c r="AA44" s="127">
        <f t="shared" si="2"/>
        <v>598.33977983333341</v>
      </c>
      <c r="AB44" s="127">
        <f t="shared" si="7"/>
        <v>-29.376852579166552</v>
      </c>
      <c r="AC44" s="136">
        <f t="shared" si="1"/>
        <v>-4.6799544670757968E-2</v>
      </c>
      <c r="AD44" s="122">
        <f>ROW()</f>
        <v>44</v>
      </c>
    </row>
    <row r="45" spans="1:30">
      <c r="A45" s="95" t="s">
        <v>56</v>
      </c>
      <c r="B45" s="191">
        <f>'Canada Emissions by Year'!B45-'BC Emissions by Year'!B45</f>
        <v>5552.5760724789998</v>
      </c>
      <c r="C45" s="96"/>
      <c r="D45" s="96"/>
      <c r="E45" s="96"/>
      <c r="F45" s="96"/>
      <c r="G45" s="96"/>
      <c r="H45" s="96"/>
      <c r="I45" s="96"/>
      <c r="J45" s="96"/>
      <c r="K45" s="96"/>
      <c r="L45" s="191">
        <f>'Canada Emissions by Year'!L45-'BC Emissions by Year'!L45</f>
        <v>5323.7794167000002</v>
      </c>
      <c r="M45" s="191">
        <f>'Canada Emissions by Year'!M45-'BC Emissions by Year'!M45</f>
        <v>5443.4839783999996</v>
      </c>
      <c r="N45" s="191">
        <f>'Canada Emissions by Year'!N45-'BC Emissions by Year'!N45</f>
        <v>5130.5501733000001</v>
      </c>
      <c r="O45" s="191">
        <f>'Canada Emissions by Year'!O45-'BC Emissions by Year'!O45</f>
        <v>5525.8063940536149</v>
      </c>
      <c r="P45" s="191">
        <f>'Canada Emissions by Year'!P45-'BC Emissions by Year'!P45</f>
        <v>5797.1578565722657</v>
      </c>
      <c r="Q45" s="191">
        <f>'Canada Emissions by Year'!Q45-'BC Emissions by Year'!Q45</f>
        <v>6265.1238959805651</v>
      </c>
      <c r="R45" s="191">
        <f>'Canada Emissions by Year'!R45-'BC Emissions by Year'!R45</f>
        <v>6575.6251830223864</v>
      </c>
      <c r="S45" s="191">
        <f>'Canada Emissions by Year'!S45-'BC Emissions by Year'!S45</f>
        <v>7073.9580652711866</v>
      </c>
      <c r="T45" s="191">
        <f>'Canada Emissions by Year'!T45-'BC Emissions by Year'!T45</f>
        <v>7238.9350071783856</v>
      </c>
      <c r="U45" s="191">
        <f>'Canada Emissions by Year'!U45-'BC Emissions by Year'!U45</f>
        <v>4654.238884300833</v>
      </c>
      <c r="V45" s="191">
        <f>'Canada Emissions by Year'!V45-'BC Emissions by Year'!V45</f>
        <v>6082.7847077076103</v>
      </c>
      <c r="W45" s="191">
        <f>'Canada Emissions by Year'!W45-'BC Emissions by Year'!W45</f>
        <v>6920.4559786413956</v>
      </c>
      <c r="X45" s="191">
        <f>'Canada Emissions by Year'!X45-'BC Emissions by Year'!X45</f>
        <v>6906.6519226185965</v>
      </c>
      <c r="Y45" s="191">
        <f>'Canada Emissions by Year'!Y45-'BC Emissions by Year'!Y45</f>
        <v>6860.5177523335169</v>
      </c>
      <c r="Z45" s="127">
        <f t="shared" si="17"/>
        <v>5891.9356204125024</v>
      </c>
      <c r="AA45" s="127">
        <f t="shared" si="2"/>
        <v>6443.9307087967236</v>
      </c>
      <c r="AB45" s="127">
        <f t="shared" si="7"/>
        <v>551.99508838422116</v>
      </c>
      <c r="AC45" s="136">
        <f t="shared" si="1"/>
        <v>9.3686544447608072E-2</v>
      </c>
      <c r="AD45" s="122">
        <f>ROW()</f>
        <v>45</v>
      </c>
    </row>
    <row r="46" spans="1:30">
      <c r="A46" s="95" t="s">
        <v>57</v>
      </c>
      <c r="B46" s="191">
        <f>'Canada Emissions by Year'!B46-'BC Emissions by Year'!B46</f>
        <v>4068.51113373009</v>
      </c>
      <c r="C46" s="96"/>
      <c r="D46" s="96"/>
      <c r="E46" s="96"/>
      <c r="F46" s="96"/>
      <c r="G46" s="96"/>
      <c r="H46" s="96"/>
      <c r="I46" s="96"/>
      <c r="J46" s="96"/>
      <c r="K46" s="96"/>
      <c r="L46" s="191">
        <f>'Canada Emissions by Year'!L46-'BC Emissions by Year'!L46</f>
        <v>3953.9575754293401</v>
      </c>
      <c r="M46" s="191">
        <f>'Canada Emissions by Year'!M46-'BC Emissions by Year'!M46</f>
        <v>4120.2679049139997</v>
      </c>
      <c r="N46" s="191">
        <f>'Canada Emissions by Year'!N46-'BC Emissions by Year'!N46</f>
        <v>3811.6877265806602</v>
      </c>
      <c r="O46" s="191">
        <f>'Canada Emissions by Year'!O46-'BC Emissions by Year'!O46</f>
        <v>3489.2430470995446</v>
      </c>
      <c r="P46" s="191">
        <f>'Canada Emissions by Year'!P46-'BC Emissions by Year'!P46</f>
        <v>4344.9915286296655</v>
      </c>
      <c r="Q46" s="191">
        <f>'Canada Emissions by Year'!Q46-'BC Emissions by Year'!Q46</f>
        <v>4178.1330922378638</v>
      </c>
      <c r="R46" s="191">
        <f>'Canada Emissions by Year'!R46-'BC Emissions by Year'!R46</f>
        <v>3665.7285042372</v>
      </c>
      <c r="S46" s="191">
        <f>'Canada Emissions by Year'!S46-'BC Emissions by Year'!S46</f>
        <v>4151.8309815165503</v>
      </c>
      <c r="T46" s="191">
        <f>'Canada Emissions by Year'!T46-'BC Emissions by Year'!T46</f>
        <v>3995.2671693368093</v>
      </c>
      <c r="U46" s="191">
        <f>'Canada Emissions by Year'!U46-'BC Emissions by Year'!U46</f>
        <v>4011.4213908382526</v>
      </c>
      <c r="V46" s="191">
        <f>'Canada Emissions by Year'!V46-'BC Emissions by Year'!V46</f>
        <v>4272.5333397261038</v>
      </c>
      <c r="W46" s="191">
        <f>'Canada Emissions by Year'!W46-'BC Emissions by Year'!W46</f>
        <v>3618.494184065421</v>
      </c>
      <c r="X46" s="191">
        <f>'Canada Emissions by Year'!X46-'BC Emissions by Year'!X46</f>
        <v>3106.8853529304456</v>
      </c>
      <c r="Y46" s="191">
        <f>'Canada Emissions by Year'!Y46-'BC Emissions by Year'!Y46</f>
        <v>3093.2009278897854</v>
      </c>
      <c r="Z46" s="127">
        <f t="shared" si="17"/>
        <v>3964.4800450806033</v>
      </c>
      <c r="AA46" s="127">
        <f t="shared" si="2"/>
        <v>3682.9670607978028</v>
      </c>
      <c r="AB46" s="127">
        <f t="shared" si="7"/>
        <v>-281.51298428280052</v>
      </c>
      <c r="AC46" s="136">
        <f t="shared" si="1"/>
        <v>-7.1008803445011912E-2</v>
      </c>
      <c r="AD46" s="122">
        <f>ROW()</f>
        <v>46</v>
      </c>
    </row>
    <row r="47" spans="1:30">
      <c r="A47" s="95" t="s">
        <v>58</v>
      </c>
      <c r="B47" s="191">
        <f>'Canada Emissions by Year'!B47-'BC Emissions by Year'!B47</f>
        <v>27523.457082884626</v>
      </c>
      <c r="C47" s="96"/>
      <c r="D47" s="96"/>
      <c r="E47" s="96"/>
      <c r="F47" s="96"/>
      <c r="G47" s="96"/>
      <c r="H47" s="96"/>
      <c r="I47" s="96"/>
      <c r="J47" s="96"/>
      <c r="K47" s="96"/>
      <c r="L47" s="191">
        <f>'Canada Emissions by Year'!L47-'BC Emissions by Year'!L47</f>
        <v>37813.026603520775</v>
      </c>
      <c r="M47" s="191">
        <f>'Canada Emissions by Year'!M47-'BC Emissions by Year'!M47</f>
        <v>33544.160467937465</v>
      </c>
      <c r="N47" s="191">
        <f>'Canada Emissions by Year'!N47-'BC Emissions by Year'!N47</f>
        <v>33987.218467682193</v>
      </c>
      <c r="O47" s="191">
        <f>'Canada Emissions by Year'!O47-'BC Emissions by Year'!O47</f>
        <v>35544.302744668552</v>
      </c>
      <c r="P47" s="191">
        <f>'Canada Emissions by Year'!P47-'BC Emissions by Year'!P47</f>
        <v>34146.265588537477</v>
      </c>
      <c r="Q47" s="191">
        <f>'Canada Emissions by Year'!Q47-'BC Emissions by Year'!Q47</f>
        <v>37975.192847866965</v>
      </c>
      <c r="R47" s="191">
        <f>'Canada Emissions by Year'!R47-'BC Emissions by Year'!R47</f>
        <v>35318.56720327738</v>
      </c>
      <c r="S47" s="191">
        <f>'Canada Emissions by Year'!S47-'BC Emissions by Year'!S47</f>
        <v>37066.795123473545</v>
      </c>
      <c r="T47" s="191">
        <f>'Canada Emissions by Year'!T47-'BC Emissions by Year'!T47</f>
        <v>37631.760641129185</v>
      </c>
      <c r="U47" s="191">
        <f>'Canada Emissions by Year'!U47-'BC Emissions by Year'!U47</f>
        <v>34659.723702210613</v>
      </c>
      <c r="V47" s="191">
        <f>'Canada Emissions by Year'!V47-'BC Emissions by Year'!V47</f>
        <v>40092.7955416482</v>
      </c>
      <c r="W47" s="191">
        <f>'Canada Emissions by Year'!W47-'BC Emissions by Year'!W47</f>
        <v>42935.704330879853</v>
      </c>
      <c r="X47" s="191">
        <f>'Canada Emissions by Year'!X47-'BC Emissions by Year'!X47</f>
        <v>40415.505230437142</v>
      </c>
      <c r="Y47" s="191">
        <f>'Canada Emissions by Year'!Y47-'BC Emissions by Year'!Y47</f>
        <v>42235.950170607772</v>
      </c>
      <c r="Z47" s="127">
        <f t="shared" si="17"/>
        <v>35674.441130870546</v>
      </c>
      <c r="AA47" s="127">
        <f t="shared" si="2"/>
        <v>39661.906602818795</v>
      </c>
      <c r="AB47" s="127">
        <f t="shared" si="7"/>
        <v>3987.4654719482496</v>
      </c>
      <c r="AC47" s="136">
        <f t="shared" si="1"/>
        <v>0.11177373339417876</v>
      </c>
      <c r="AD47" s="122">
        <f>ROW()</f>
        <v>47</v>
      </c>
    </row>
    <row r="48" spans="1:30">
      <c r="A48" s="125" t="str">
        <f>CONCATENATE("'Other Transportation figures above are sum of three elements in Rows ",AD49, "-",AD51, ".")</f>
        <v>'Other Transportation figures above are sum of three elements in Rows 49-51.</v>
      </c>
      <c r="B48" s="96"/>
      <c r="C48" s="96"/>
      <c r="D48" s="96"/>
      <c r="E48" s="96"/>
      <c r="F48" s="96"/>
      <c r="G48" s="96"/>
      <c r="H48" s="96"/>
      <c r="I48" s="96"/>
      <c r="J48" s="96"/>
      <c r="K48" s="96"/>
      <c r="L48" s="96"/>
      <c r="M48" s="96"/>
      <c r="N48" s="96"/>
      <c r="O48" s="96"/>
      <c r="P48" s="96"/>
      <c r="Q48" s="96"/>
      <c r="R48" s="96"/>
      <c r="S48" s="97"/>
      <c r="T48" s="97"/>
      <c r="U48" s="97"/>
      <c r="V48" s="97"/>
      <c r="W48" s="97"/>
      <c r="X48" s="97"/>
      <c r="Y48" s="97"/>
      <c r="Z48" s="119"/>
      <c r="AA48" s="119"/>
      <c r="AB48" s="119"/>
      <c r="AC48" s="119"/>
      <c r="AD48" s="122">
        <f>ROW()</f>
        <v>48</v>
      </c>
    </row>
    <row r="49" spans="1:30">
      <c r="A49" s="102" t="s">
        <v>59</v>
      </c>
      <c r="B49" s="191">
        <f>'Canada Emissions by Year'!B49-'BC Emissions by Year'!B49</f>
        <v>7544.2116087462509</v>
      </c>
      <c r="C49" s="96"/>
      <c r="D49" s="96"/>
      <c r="E49" s="96"/>
      <c r="F49" s="96"/>
      <c r="G49" s="96"/>
      <c r="H49" s="96"/>
      <c r="I49" s="96"/>
      <c r="J49" s="96"/>
      <c r="K49" s="96"/>
      <c r="L49" s="191">
        <f>'Canada Emissions by Year'!L49-'BC Emissions by Year'!L49</f>
        <v>8402.5886896223619</v>
      </c>
      <c r="M49" s="191">
        <f>'Canada Emissions by Year'!M49-'BC Emissions by Year'!M49</f>
        <v>8265.6341910520623</v>
      </c>
      <c r="N49" s="191">
        <f>'Canada Emissions by Year'!N49-'BC Emissions by Year'!N49</f>
        <v>8263.8604739226084</v>
      </c>
      <c r="O49" s="191">
        <f>'Canada Emissions by Year'!O49-'BC Emissions by Year'!O49</f>
        <v>8435.300676533132</v>
      </c>
      <c r="P49" s="191">
        <f>'Canada Emissions by Year'!P49-'BC Emissions by Year'!P49</f>
        <v>8375.8468866278272</v>
      </c>
      <c r="Q49" s="191">
        <f>'Canada Emissions by Year'!Q49-'BC Emissions by Year'!Q49</f>
        <v>7945.1848642354644</v>
      </c>
      <c r="R49" s="191">
        <f>'Canada Emissions by Year'!R49-'BC Emissions by Year'!R49</f>
        <v>7249.8485626668617</v>
      </c>
      <c r="S49" s="191">
        <f>'Canada Emissions by Year'!S49-'BC Emissions by Year'!S49</f>
        <v>7651.1587302906873</v>
      </c>
      <c r="T49" s="191">
        <f>'Canada Emissions by Year'!T49-'BC Emissions by Year'!T49</f>
        <v>7043.6108634759594</v>
      </c>
      <c r="U49" s="191">
        <f>'Canada Emissions by Year'!U49-'BC Emissions by Year'!U49</f>
        <v>7140.7754387119494</v>
      </c>
      <c r="V49" s="191">
        <f>'Canada Emissions by Year'!V49-'BC Emissions by Year'!V49</f>
        <v>7749.8148705678277</v>
      </c>
      <c r="W49" s="191">
        <f>'Canada Emissions by Year'!W49-'BC Emissions by Year'!W49</f>
        <v>7773.6052036197034</v>
      </c>
      <c r="X49" s="191">
        <f>'Canada Emissions by Year'!X49-'BC Emissions by Year'!X49</f>
        <v>7072.9710404228044</v>
      </c>
      <c r="Y49" s="191">
        <f>'Canada Emissions by Year'!Y49-'BC Emissions by Year'!Y49</f>
        <v>8104.1107666868811</v>
      </c>
      <c r="Z49" s="127">
        <f t="shared" si="17"/>
        <v>8073.6778843688753</v>
      </c>
      <c r="AA49" s="127">
        <f t="shared" si="2"/>
        <v>7480.8146972475197</v>
      </c>
      <c r="AB49" s="127">
        <f t="shared" si="7"/>
        <v>-592.86318712135562</v>
      </c>
      <c r="AC49" s="136">
        <f t="shared" si="1"/>
        <v>-7.3431612656875284E-2</v>
      </c>
      <c r="AD49" s="122">
        <f>ROW()</f>
        <v>49</v>
      </c>
    </row>
    <row r="50" spans="1:30">
      <c r="A50" s="102" t="s">
        <v>60</v>
      </c>
      <c r="B50" s="191">
        <f>'Canada Emissions by Year'!B50-'BC Emissions by Year'!B50</f>
        <v>13742.496434797376</v>
      </c>
      <c r="C50" s="96"/>
      <c r="D50" s="96"/>
      <c r="E50" s="96"/>
      <c r="F50" s="96"/>
      <c r="G50" s="96"/>
      <c r="H50" s="96"/>
      <c r="I50" s="96"/>
      <c r="J50" s="96"/>
      <c r="K50" s="96"/>
      <c r="L50" s="191">
        <f>'Canada Emissions by Year'!L50-'BC Emissions by Year'!L50</f>
        <v>19979.277151398419</v>
      </c>
      <c r="M50" s="191">
        <f>'Canada Emissions by Year'!M50-'BC Emissions by Year'!M50</f>
        <v>16859.314571885399</v>
      </c>
      <c r="N50" s="191">
        <f>'Canada Emissions by Year'!N50-'BC Emissions by Year'!N50</f>
        <v>15794.669811259582</v>
      </c>
      <c r="O50" s="191">
        <f>'Canada Emissions by Year'!O50-'BC Emissions by Year'!O50</f>
        <v>19080.327105635421</v>
      </c>
      <c r="P50" s="191">
        <f>'Canada Emissions by Year'!P50-'BC Emissions by Year'!P50</f>
        <v>19011.633374409648</v>
      </c>
      <c r="Q50" s="191">
        <f>'Canada Emissions by Year'!Q50-'BC Emissions by Year'!Q50</f>
        <v>20427.975443631502</v>
      </c>
      <c r="R50" s="191">
        <f>'Canada Emissions by Year'!R50-'BC Emissions by Year'!R50</f>
        <v>19549.751660610516</v>
      </c>
      <c r="S50" s="191">
        <f>'Canada Emissions by Year'!S50-'BC Emissions by Year'!S50</f>
        <v>22457.00248318286</v>
      </c>
      <c r="T50" s="191">
        <f>'Canada Emissions by Year'!T50-'BC Emissions by Year'!T50</f>
        <v>23890.742067653224</v>
      </c>
      <c r="U50" s="191">
        <f>'Canada Emissions by Year'!U50-'BC Emissions by Year'!U50</f>
        <v>22794.566343498667</v>
      </c>
      <c r="V50" s="191">
        <f>'Canada Emissions by Year'!V50-'BC Emissions by Year'!V50</f>
        <v>27286.440318580375</v>
      </c>
      <c r="W50" s="191">
        <f>'Canada Emissions by Year'!W50-'BC Emissions by Year'!W50</f>
        <v>30175.252682260154</v>
      </c>
      <c r="X50" s="191">
        <f>'Canada Emissions by Year'!X50-'BC Emissions by Year'!X50</f>
        <v>27948.810757514337</v>
      </c>
      <c r="Y50" s="191">
        <f>'Canada Emissions by Year'!Y50-'BC Emissions by Year'!Y50</f>
        <v>28567.924476420889</v>
      </c>
      <c r="Z50" s="127">
        <f t="shared" si="17"/>
        <v>19144.993950251668</v>
      </c>
      <c r="AA50" s="127">
        <f t="shared" si="2"/>
        <v>26777.289440987937</v>
      </c>
      <c r="AB50" s="127">
        <f t="shared" si="7"/>
        <v>7632.2954907362691</v>
      </c>
      <c r="AC50" s="136">
        <f t="shared" si="1"/>
        <v>0.39865750339586498</v>
      </c>
      <c r="AD50" s="122">
        <f>ROW()</f>
        <v>50</v>
      </c>
    </row>
    <row r="51" spans="1:30">
      <c r="A51" s="102" t="s">
        <v>61</v>
      </c>
      <c r="B51" s="191">
        <f>'Canada Emissions by Year'!B51-'BC Emissions by Year'!B51</f>
        <v>6046.7490393409998</v>
      </c>
      <c r="C51" s="96"/>
      <c r="D51" s="96"/>
      <c r="E51" s="96"/>
      <c r="F51" s="96"/>
      <c r="G51" s="96"/>
      <c r="H51" s="96"/>
      <c r="I51" s="96"/>
      <c r="J51" s="96"/>
      <c r="K51" s="96"/>
      <c r="L51" s="191">
        <f>'Canada Emissions by Year'!L51-'BC Emissions by Year'!L51</f>
        <v>9631.1607624999997</v>
      </c>
      <c r="M51" s="191">
        <f>'Canada Emissions by Year'!M51-'BC Emissions by Year'!M51</f>
        <v>8419.2117049999997</v>
      </c>
      <c r="N51" s="191">
        <f>'Canada Emissions by Year'!N51-'BC Emissions by Year'!N51</f>
        <v>9528.6881825</v>
      </c>
      <c r="O51" s="191">
        <f>'Canada Emissions by Year'!O51-'BC Emissions by Year'!O51</f>
        <v>8048.6749625000002</v>
      </c>
      <c r="P51" s="191">
        <f>'Canada Emissions by Year'!P51-'BC Emissions by Year'!P51</f>
        <v>7408.7853275000007</v>
      </c>
      <c r="Q51" s="191">
        <f>'Canada Emissions by Year'!Q51-'BC Emissions by Year'!Q51</f>
        <v>9202.0325400000002</v>
      </c>
      <c r="R51" s="191">
        <f>'Canada Emissions by Year'!R51-'BC Emissions by Year'!R51</f>
        <v>8918.9669800000011</v>
      </c>
      <c r="S51" s="191">
        <f>'Canada Emissions by Year'!S51-'BC Emissions by Year'!S51</f>
        <v>7508.6339099999996</v>
      </c>
      <c r="T51" s="191">
        <f>'Canada Emissions by Year'!T51-'BC Emissions by Year'!T51</f>
        <v>6617.4077099999995</v>
      </c>
      <c r="U51" s="191">
        <f>'Canada Emissions by Year'!U51-'BC Emissions by Year'!U51</f>
        <v>5484.3819199999998</v>
      </c>
      <c r="V51" s="191">
        <f>'Canada Emissions by Year'!V51-'BC Emissions by Year'!V51</f>
        <v>4876.5403525000002</v>
      </c>
      <c r="W51" s="191">
        <f>'Canada Emissions by Year'!W51-'BC Emissions by Year'!W51</f>
        <v>4836.8464450000001</v>
      </c>
      <c r="X51" s="191">
        <f>'Canada Emissions by Year'!X51-'BC Emissions by Year'!X51</f>
        <v>4923.7234324999999</v>
      </c>
      <c r="Y51" s="191">
        <f>'Canada Emissions by Year'!Y51-'BC Emissions by Year'!Y51</f>
        <v>5453.9149275</v>
      </c>
      <c r="Z51" s="127">
        <f t="shared" si="17"/>
        <v>8583.2692962500005</v>
      </c>
      <c r="AA51" s="127">
        <f t="shared" si="2"/>
        <v>5365.4691312499999</v>
      </c>
      <c r="AB51" s="127">
        <f t="shared" si="7"/>
        <v>-3217.8001650000006</v>
      </c>
      <c r="AC51" s="136">
        <f t="shared" si="1"/>
        <v>-0.37489213654357156</v>
      </c>
      <c r="AD51" s="122">
        <f>ROW()</f>
        <v>51</v>
      </c>
    </row>
    <row r="52" spans="1:30">
      <c r="A52" s="69" t="s">
        <v>0</v>
      </c>
      <c r="B52" s="103">
        <f>'Canada Emissions by Year'!B52-'BC Emissions by Year'!B52</f>
        <v>44885.356298466249</v>
      </c>
      <c r="C52" s="103"/>
      <c r="D52" s="103"/>
      <c r="E52" s="103"/>
      <c r="F52" s="103"/>
      <c r="G52" s="103"/>
      <c r="H52" s="103"/>
      <c r="I52" s="103"/>
      <c r="J52" s="103"/>
      <c r="K52" s="103"/>
      <c r="L52" s="103">
        <f>'Canada Emissions by Year'!L52-'BC Emissions by Year'!L52</f>
        <v>64269.064590836053</v>
      </c>
      <c r="M52" s="103">
        <f>'Canada Emissions by Year'!M52-'BC Emissions by Year'!M52</f>
        <v>62071.219008913147</v>
      </c>
      <c r="N52" s="103">
        <f>'Canada Emissions by Year'!N52-'BC Emissions by Year'!N52</f>
        <v>59593.461416370563</v>
      </c>
      <c r="O52" s="103">
        <f>'Canada Emissions by Year'!O52-'BC Emissions by Year'!O52</f>
        <v>58737.308030769069</v>
      </c>
      <c r="P52" s="103">
        <f>'Canada Emissions by Year'!P52-'BC Emissions by Year'!P52</f>
        <v>57849.375278799744</v>
      </c>
      <c r="Q52" s="103">
        <f>'Canada Emissions by Year'!Q52-'BC Emissions by Year'!Q52</f>
        <v>55650.170274410048</v>
      </c>
      <c r="R52" s="103">
        <f>'Canada Emissions by Year'!R52-'BC Emissions by Year'!R52</f>
        <v>56945.98545665171</v>
      </c>
      <c r="S52" s="103">
        <f>'Canada Emissions by Year'!S52-'BC Emissions by Year'!S52</f>
        <v>54951.47205412203</v>
      </c>
      <c r="T52" s="103">
        <f>'Canada Emissions by Year'!T52-'BC Emissions by Year'!T52</f>
        <v>53530.924219753004</v>
      </c>
      <c r="U52" s="103">
        <f>'Canada Emissions by Year'!U52-'BC Emissions by Year'!U52</f>
        <v>51072.95963220494</v>
      </c>
      <c r="V52" s="103">
        <f>'Canada Emissions by Year'!V52-'BC Emissions by Year'!V52</f>
        <v>50138.167782575249</v>
      </c>
      <c r="W52" s="103">
        <f>'Canada Emissions by Year'!W52-'BC Emissions by Year'!W52</f>
        <v>50586.847850733</v>
      </c>
      <c r="X52" s="103">
        <f>'Canada Emissions by Year'!X52-'BC Emissions by Year'!X52</f>
        <v>51770.636070180764</v>
      </c>
      <c r="Y52" s="103">
        <f>'Canada Emissions by Year'!Y52-'BC Emissions by Year'!Y52</f>
        <v>53627.669695008233</v>
      </c>
      <c r="Z52" s="104">
        <f>AVERAGE(L52:S52)</f>
        <v>58758.507013859045</v>
      </c>
      <c r="AA52" s="104">
        <f t="shared" si="2"/>
        <v>51787.867541742533</v>
      </c>
      <c r="AB52" s="104">
        <f t="shared" si="7"/>
        <v>-6970.6394721165125</v>
      </c>
      <c r="AC52" s="132">
        <f t="shared" si="1"/>
        <v>-0.11863200456186516</v>
      </c>
      <c r="AD52" s="122">
        <f>ROW()</f>
        <v>52</v>
      </c>
    </row>
    <row r="53" spans="1:30">
      <c r="A53" s="67" t="s">
        <v>1</v>
      </c>
      <c r="B53" s="184">
        <f>'Canada Emissions by Year'!B53-'BC Emissions by Year'!B53</f>
        <v>2163.9894105687808</v>
      </c>
      <c r="C53" s="105"/>
      <c r="D53" s="105"/>
      <c r="E53" s="105"/>
      <c r="F53" s="105"/>
      <c r="G53" s="105"/>
      <c r="H53" s="105"/>
      <c r="I53" s="105"/>
      <c r="J53" s="105"/>
      <c r="K53" s="105"/>
      <c r="L53" s="184">
        <f>'Canada Emissions by Year'!L53-'BC Emissions by Year'!L53</f>
        <v>1187.5858567314885</v>
      </c>
      <c r="M53" s="184">
        <f>'Canada Emissions by Year'!M53-'BC Emissions by Year'!M53</f>
        <v>1119.3816288664052</v>
      </c>
      <c r="N53" s="184">
        <f>'Canada Emissions by Year'!N53-'BC Emissions by Year'!N53</f>
        <v>1190.7437827354847</v>
      </c>
      <c r="O53" s="184">
        <f>'Canada Emissions by Year'!O53-'BC Emissions by Year'!O53</f>
        <v>251.59403787734857</v>
      </c>
      <c r="P53" s="184">
        <f>'Canada Emissions by Year'!P53-'BC Emissions by Year'!P53</f>
        <v>135.0980602149715</v>
      </c>
      <c r="Q53" s="184">
        <f>'Canada Emissions by Year'!Q53-'BC Emissions by Year'!Q53</f>
        <v>1046.524957909543</v>
      </c>
      <c r="R53" s="184">
        <f>'Canada Emissions by Year'!R53-'BC Emissions by Year'!R53</f>
        <v>209.50214346062967</v>
      </c>
      <c r="S53" s="184">
        <f>'Canada Emissions by Year'!S53-'BC Emissions by Year'!S53</f>
        <v>1117.3128520386867</v>
      </c>
      <c r="T53" s="184">
        <f>'Canada Emissions by Year'!T53-'BC Emissions by Year'!T53</f>
        <v>1150.4035233997658</v>
      </c>
      <c r="U53" s="184">
        <f>'Canada Emissions by Year'!U53-'BC Emissions by Year'!U53</f>
        <v>245.43936420813782</v>
      </c>
      <c r="V53" s="184">
        <f>'Canada Emissions by Year'!V53-'BC Emissions by Year'!V53</f>
        <v>1075.6994441871029</v>
      </c>
      <c r="W53" s="184">
        <f>'Canada Emissions by Year'!W53-'BC Emissions by Year'!W53</f>
        <v>1072.0890767632948</v>
      </c>
      <c r="X53" s="184">
        <f>'Canada Emissions by Year'!X53-'BC Emissions by Year'!X53</f>
        <v>980.88411576416559</v>
      </c>
      <c r="Y53" s="184">
        <f>'Canada Emissions by Year'!Y53-'BC Emissions by Year'!Y53</f>
        <v>904.99456755010647</v>
      </c>
      <c r="Z53" s="106">
        <f>AVERAGE(L53:S53)</f>
        <v>782.21791497931986</v>
      </c>
      <c r="AA53" s="106">
        <f t="shared" si="2"/>
        <v>904.91834864542898</v>
      </c>
      <c r="AB53" s="106">
        <f t="shared" si="7"/>
        <v>122.70043366610912</v>
      </c>
      <c r="AC53" s="114">
        <f t="shared" si="1"/>
        <v>0.15686221360623409</v>
      </c>
      <c r="AD53" s="122">
        <f>ROW()</f>
        <v>53</v>
      </c>
    </row>
    <row r="54" spans="1:30">
      <c r="A54" s="68" t="s">
        <v>62</v>
      </c>
      <c r="B54" s="184">
        <f>'Canada Emissions by Year'!B54-'BC Emissions by Year'!B54</f>
        <v>42721.366887897471</v>
      </c>
      <c r="C54" s="105"/>
      <c r="D54" s="105"/>
      <c r="E54" s="105"/>
      <c r="F54" s="105"/>
      <c r="G54" s="105"/>
      <c r="H54" s="105"/>
      <c r="I54" s="105"/>
      <c r="J54" s="105"/>
      <c r="K54" s="105"/>
      <c r="L54" s="184">
        <f>'Canada Emissions by Year'!L54-'BC Emissions by Year'!L54</f>
        <v>63081.478734104567</v>
      </c>
      <c r="M54" s="184">
        <f>'Canada Emissions by Year'!M54-'BC Emissions by Year'!M54</f>
        <v>60951.837380046745</v>
      </c>
      <c r="N54" s="184">
        <f>'Canada Emissions by Year'!N54-'BC Emissions by Year'!N54</f>
        <v>58402.717633635082</v>
      </c>
      <c r="O54" s="184">
        <f>'Canada Emissions by Year'!O54-'BC Emissions by Year'!O54</f>
        <v>58485.713992891717</v>
      </c>
      <c r="P54" s="184">
        <f>'Canada Emissions by Year'!P54-'BC Emissions by Year'!P54</f>
        <v>57714.277218584772</v>
      </c>
      <c r="Q54" s="184">
        <f>'Canada Emissions by Year'!Q54-'BC Emissions by Year'!Q54</f>
        <v>54603.6453165005</v>
      </c>
      <c r="R54" s="184">
        <f>'Canada Emissions by Year'!R54-'BC Emissions by Year'!R54</f>
        <v>55736.483313191085</v>
      </c>
      <c r="S54" s="184">
        <f>'Canada Emissions by Year'!S54-'BC Emissions by Year'!S54</f>
        <v>53834.159202083349</v>
      </c>
      <c r="T54" s="184">
        <f>'Canada Emissions by Year'!T54-'BC Emissions by Year'!T54</f>
        <v>52380.52069635324</v>
      </c>
      <c r="U54" s="184">
        <f>'Canada Emissions by Year'!U54-'BC Emissions by Year'!U54</f>
        <v>49827.520267996806</v>
      </c>
      <c r="V54" s="184">
        <f>'Canada Emissions by Year'!V54-'BC Emissions by Year'!V54</f>
        <v>49062.468338388149</v>
      </c>
      <c r="W54" s="184">
        <f>'Canada Emissions by Year'!W54-'BC Emissions by Year'!W54</f>
        <v>49514.758773969705</v>
      </c>
      <c r="X54" s="184">
        <f>'Canada Emissions by Year'!X54-'BC Emissions by Year'!X54</f>
        <v>51789.751954416599</v>
      </c>
      <c r="Y54" s="184">
        <f>'Canada Emissions by Year'!Y54-'BC Emissions by Year'!Y54</f>
        <v>52722.675127458126</v>
      </c>
      <c r="Z54" s="106">
        <f>AVERAGE(L54:S54)</f>
        <v>57851.28909887973</v>
      </c>
      <c r="AA54" s="106">
        <f t="shared" si="2"/>
        <v>50882.949193097105</v>
      </c>
      <c r="AB54" s="106">
        <f t="shared" si="7"/>
        <v>-6968.3399057826246</v>
      </c>
      <c r="AC54" s="114">
        <f t="shared" si="1"/>
        <v>-0.12045262973954307</v>
      </c>
      <c r="AD54" s="122">
        <f>ROW()</f>
        <v>54</v>
      </c>
    </row>
    <row r="55" spans="1:30" ht="15.6">
      <c r="A55" s="71" t="s">
        <v>113</v>
      </c>
      <c r="B55" s="103"/>
      <c r="C55" s="103"/>
      <c r="D55" s="103"/>
      <c r="E55" s="103"/>
      <c r="F55" s="103"/>
      <c r="G55" s="103"/>
      <c r="H55" s="103"/>
      <c r="I55" s="103"/>
      <c r="J55" s="103"/>
      <c r="K55" s="103"/>
      <c r="L55" s="103">
        <v>0</v>
      </c>
      <c r="M55" s="103">
        <v>0.09</v>
      </c>
      <c r="N55" s="103">
        <v>0.09</v>
      </c>
      <c r="O55" s="103">
        <v>0.09</v>
      </c>
      <c r="P55" s="103">
        <v>0.09</v>
      </c>
      <c r="Q55" s="103">
        <v>0.09</v>
      </c>
      <c r="R55" s="103">
        <v>0.09</v>
      </c>
      <c r="S55" s="103">
        <v>0.09</v>
      </c>
      <c r="T55" s="104">
        <v>0.09</v>
      </c>
      <c r="U55" s="104">
        <v>0.09</v>
      </c>
      <c r="V55" s="104">
        <v>0.09</v>
      </c>
      <c r="W55" s="104">
        <v>0.09</v>
      </c>
      <c r="X55" s="104">
        <v>0.09</v>
      </c>
      <c r="Y55" s="104">
        <v>0.09</v>
      </c>
      <c r="Z55" s="120"/>
      <c r="AA55" s="120"/>
      <c r="AB55" s="120"/>
      <c r="AC55" s="120"/>
      <c r="AD55" s="122">
        <f>ROW()</f>
        <v>55</v>
      </c>
    </row>
    <row r="56" spans="1:30" ht="14.7" customHeight="1">
      <c r="A56" s="131" t="s">
        <v>63</v>
      </c>
      <c r="B56" s="107"/>
      <c r="C56" s="107"/>
      <c r="D56" s="107"/>
      <c r="E56" s="107"/>
      <c r="F56" s="107"/>
      <c r="G56" s="107"/>
      <c r="H56" s="107"/>
      <c r="I56" s="107"/>
      <c r="J56" s="107"/>
      <c r="K56" s="107"/>
      <c r="L56" s="107">
        <v>53400</v>
      </c>
      <c r="M56" s="107">
        <v>51500</v>
      </c>
      <c r="N56" s="107">
        <v>53900</v>
      </c>
      <c r="O56" s="107">
        <v>55600</v>
      </c>
      <c r="P56" s="107">
        <v>55600</v>
      </c>
      <c r="Q56" s="107">
        <v>55600</v>
      </c>
      <c r="R56" s="107">
        <v>59500</v>
      </c>
      <c r="S56" s="107">
        <v>58100</v>
      </c>
      <c r="T56" s="107">
        <v>57000</v>
      </c>
      <c r="U56" s="107">
        <v>57000</v>
      </c>
      <c r="V56" s="107">
        <v>57000</v>
      </c>
      <c r="W56" s="107">
        <v>57000</v>
      </c>
      <c r="X56" s="107">
        <v>55000</v>
      </c>
      <c r="Y56" s="107">
        <v>52200</v>
      </c>
      <c r="Z56" s="107">
        <f t="shared" ref="Z56:Z83" si="18">AVERAGE(L56:S56)</f>
        <v>55400</v>
      </c>
      <c r="AA56" s="107">
        <f t="shared" si="2"/>
        <v>55866.666666666664</v>
      </c>
      <c r="AB56" s="107">
        <f t="shared" si="7"/>
        <v>466.66666666666424</v>
      </c>
      <c r="AC56" s="133">
        <f t="shared" si="1"/>
        <v>8.4235860409145168E-3</v>
      </c>
      <c r="AD56" s="122">
        <f>ROW()</f>
        <v>56</v>
      </c>
    </row>
    <row r="57" spans="1:30">
      <c r="A57" s="69" t="s">
        <v>64</v>
      </c>
      <c r="B57" s="103">
        <f>'Canada Emissions by Year'!B57-'BC Emissions by Year'!B57</f>
        <v>7827.403526167489</v>
      </c>
      <c r="C57" s="103"/>
      <c r="D57" s="103"/>
      <c r="E57" s="103"/>
      <c r="F57" s="103"/>
      <c r="G57" s="103"/>
      <c r="H57" s="103"/>
      <c r="I57" s="103"/>
      <c r="J57" s="103"/>
      <c r="K57" s="103"/>
      <c r="L57" s="103">
        <f>'Canada Emissions by Year'!L57-'BC Emissions by Year'!L57</f>
        <v>8601.7757688962283</v>
      </c>
      <c r="M57" s="103">
        <f>'Canada Emissions by Year'!M57-'BC Emissions by Year'!M57</f>
        <v>8275.179868276733</v>
      </c>
      <c r="N57" s="103">
        <f>'Canada Emissions by Year'!N57-'BC Emissions by Year'!N57</f>
        <v>8423.1464688055239</v>
      </c>
      <c r="O57" s="103">
        <f>'Canada Emissions by Year'!O57-'BC Emissions by Year'!O57</f>
        <v>8445.6163198717404</v>
      </c>
      <c r="P57" s="103">
        <f>'Canada Emissions by Year'!P57-'BC Emissions by Year'!P57</f>
        <v>8514.4246475954369</v>
      </c>
      <c r="Q57" s="103">
        <f>'Canada Emissions by Year'!Q57-'BC Emissions by Year'!Q57</f>
        <v>8509.7254203526918</v>
      </c>
      <c r="R57" s="103">
        <f>'Canada Emissions by Year'!R57-'BC Emissions by Year'!R57</f>
        <v>8560.6629129281446</v>
      </c>
      <c r="S57" s="103">
        <f>'Canada Emissions by Year'!S57-'BC Emissions by Year'!S57</f>
        <v>8534.7831701496962</v>
      </c>
      <c r="T57" s="103">
        <f>'Canada Emissions by Year'!T57-'BC Emissions by Year'!T57</f>
        <v>8074.0257150942052</v>
      </c>
      <c r="U57" s="103">
        <f>'Canada Emissions by Year'!U57-'BC Emissions by Year'!U57</f>
        <v>6225.4127435649316</v>
      </c>
      <c r="V57" s="103">
        <f>'Canada Emissions by Year'!V57-'BC Emissions by Year'!V57</f>
        <v>6822.2388484711701</v>
      </c>
      <c r="W57" s="103">
        <f>'Canada Emissions by Year'!W57-'BC Emissions by Year'!W57</f>
        <v>7011.8882526407588</v>
      </c>
      <c r="X57" s="103">
        <f>'Canada Emissions by Year'!X57-'BC Emissions by Year'!X57</f>
        <v>7530.8426808892327</v>
      </c>
      <c r="Y57" s="103">
        <f>'Canada Emissions by Year'!Y57-'BC Emissions by Year'!Y57</f>
        <v>6940.0810006128522</v>
      </c>
      <c r="Z57" s="104">
        <f t="shared" si="18"/>
        <v>8483.1643221095237</v>
      </c>
      <c r="AA57" s="104">
        <f t="shared" si="2"/>
        <v>7100.7482068788586</v>
      </c>
      <c r="AB57" s="104">
        <f t="shared" si="7"/>
        <v>-1382.4161152306651</v>
      </c>
      <c r="AC57" s="137">
        <f t="shared" si="1"/>
        <v>-0.16295995960230289</v>
      </c>
      <c r="AD57" s="122">
        <f>ROW()</f>
        <v>57</v>
      </c>
    </row>
    <row r="58" spans="1:30">
      <c r="A58" s="73" t="s">
        <v>65</v>
      </c>
      <c r="B58" s="184">
        <f>'Canada Emissions by Year'!B58-'BC Emissions by Year'!B58</f>
        <v>5150.6737586627551</v>
      </c>
      <c r="C58" s="105"/>
      <c r="D58" s="105"/>
      <c r="E58" s="105"/>
      <c r="F58" s="105"/>
      <c r="G58" s="105"/>
      <c r="H58" s="105"/>
      <c r="I58" s="105"/>
      <c r="J58" s="105"/>
      <c r="K58" s="105"/>
      <c r="L58" s="184">
        <f>'Canada Emissions by Year'!L58-'BC Emissions by Year'!L58</f>
        <v>6077.4003970603299</v>
      </c>
      <c r="M58" s="184">
        <f>'Canada Emissions by Year'!M58-'BC Emissions by Year'!M58</f>
        <v>5916.3852381355673</v>
      </c>
      <c r="N58" s="184">
        <f>'Canada Emissions by Year'!N58-'BC Emissions by Year'!N58</f>
        <v>6071.0880068455617</v>
      </c>
      <c r="O58" s="184">
        <f>'Canada Emissions by Year'!O58-'BC Emissions by Year'!O58</f>
        <v>6065.1342468514194</v>
      </c>
      <c r="P58" s="184">
        <f>'Canada Emissions by Year'!P58-'BC Emissions by Year'!P58</f>
        <v>6255.313237267249</v>
      </c>
      <c r="Q58" s="184">
        <f>'Canada Emissions by Year'!Q58-'BC Emissions by Year'!Q58</f>
        <v>6341.3926058882616</v>
      </c>
      <c r="R58" s="184">
        <f>'Canada Emissions by Year'!R58-'BC Emissions by Year'!R58</f>
        <v>6480.0920246477308</v>
      </c>
      <c r="S58" s="184">
        <f>'Canada Emissions by Year'!S58-'BC Emissions by Year'!S58</f>
        <v>6545.0763055372363</v>
      </c>
      <c r="T58" s="184">
        <f>'Canada Emissions by Year'!T58-'BC Emissions by Year'!T58</f>
        <v>5871.8739695129561</v>
      </c>
      <c r="U58" s="184">
        <f>'Canada Emissions by Year'!U58-'BC Emissions by Year'!U58</f>
        <v>4494.6088453155453</v>
      </c>
      <c r="V58" s="184">
        <f>'Canada Emissions by Year'!V58-'BC Emissions by Year'!V58</f>
        <v>5011.73901251198</v>
      </c>
      <c r="W58" s="184">
        <f>'Canada Emissions by Year'!W58-'BC Emissions by Year'!W58</f>
        <v>5108.7654381653201</v>
      </c>
      <c r="X58" s="184">
        <f>'Canada Emissions by Year'!X58-'BC Emissions by Year'!X58</f>
        <v>5526.1745080495357</v>
      </c>
      <c r="Y58" s="184">
        <f>'Canada Emissions by Year'!Y58-'BC Emissions by Year'!Y58</f>
        <v>5021.1319743960685</v>
      </c>
      <c r="Z58" s="106">
        <f t="shared" si="18"/>
        <v>6218.9852577791698</v>
      </c>
      <c r="AA58" s="106">
        <f t="shared" si="2"/>
        <v>5172.3822913252343</v>
      </c>
      <c r="AB58" s="106">
        <f t="shared" si="7"/>
        <v>-1046.6029664539356</v>
      </c>
      <c r="AC58" s="138">
        <f t="shared" si="1"/>
        <v>-0.16829159791700207</v>
      </c>
      <c r="AD58" s="122">
        <f>ROW()</f>
        <v>58</v>
      </c>
    </row>
    <row r="59" spans="1:30">
      <c r="A59" s="73" t="s">
        <v>66</v>
      </c>
      <c r="B59" s="184">
        <f>'Canada Emissions by Year'!B59-'BC Emissions by Year'!B59</f>
        <v>1598.4002499870403</v>
      </c>
      <c r="C59" s="105"/>
      <c r="D59" s="105"/>
      <c r="E59" s="105"/>
      <c r="F59" s="105"/>
      <c r="G59" s="105"/>
      <c r="H59" s="105"/>
      <c r="I59" s="105"/>
      <c r="J59" s="105"/>
      <c r="K59" s="105"/>
      <c r="L59" s="184">
        <f>'Canada Emissions by Year'!L59-'BC Emissions by Year'!L59</f>
        <v>1652.2398421857599</v>
      </c>
      <c r="M59" s="184">
        <f>'Canada Emissions by Year'!M59-'BC Emissions by Year'!M59</f>
        <v>1445.7522697121235</v>
      </c>
      <c r="N59" s="184">
        <f>'Canada Emissions by Year'!N59-'BC Emissions by Year'!N59</f>
        <v>1469.3587630149768</v>
      </c>
      <c r="O59" s="184">
        <f>'Canada Emissions by Year'!O59-'BC Emissions by Year'!O59</f>
        <v>1472.8812686153246</v>
      </c>
      <c r="P59" s="184">
        <f>'Canada Emissions by Year'!P59-'BC Emissions by Year'!P59</f>
        <v>1589.2565366598376</v>
      </c>
      <c r="Q59" s="184">
        <f>'Canada Emissions by Year'!Q59-'BC Emissions by Year'!Q59</f>
        <v>1528.978051217335</v>
      </c>
      <c r="R59" s="184">
        <f>'Canada Emissions by Year'!R59-'BC Emissions by Year'!R59</f>
        <v>1463.9542078960408</v>
      </c>
      <c r="S59" s="184">
        <f>'Canada Emissions by Year'!S59-'BC Emissions by Year'!S59</f>
        <v>1428.3559353692369</v>
      </c>
      <c r="T59" s="184">
        <f>'Canada Emissions by Year'!T59-'BC Emissions by Year'!T59</f>
        <v>1383.1930476038831</v>
      </c>
      <c r="U59" s="184">
        <f>'Canada Emissions by Year'!U59-'BC Emissions by Year'!U59</f>
        <v>1052.5752531555579</v>
      </c>
      <c r="V59" s="184">
        <f>'Canada Emissions by Year'!V59-'BC Emissions by Year'!V59</f>
        <v>1205.1672624554972</v>
      </c>
      <c r="W59" s="184">
        <f>'Canada Emissions by Year'!W59-'BC Emissions by Year'!W59</f>
        <v>1258.2187472064461</v>
      </c>
      <c r="X59" s="184">
        <f>'Canada Emissions by Year'!X59-'BC Emissions by Year'!X59</f>
        <v>1276.1042695710682</v>
      </c>
      <c r="Y59" s="184">
        <f>'Canada Emissions by Year'!Y59-'BC Emissions by Year'!Y59</f>
        <v>1161.1500000000001</v>
      </c>
      <c r="Z59" s="106">
        <f t="shared" si="18"/>
        <v>1506.3471093338292</v>
      </c>
      <c r="AA59" s="106">
        <f t="shared" si="2"/>
        <v>1222.7347633320753</v>
      </c>
      <c r="AB59" s="106">
        <f t="shared" si="7"/>
        <v>-283.61234600175385</v>
      </c>
      <c r="AC59" s="138">
        <f t="shared" si="1"/>
        <v>-0.1882782157209299</v>
      </c>
      <c r="AD59" s="122">
        <f>ROW()</f>
        <v>59</v>
      </c>
    </row>
    <row r="60" spans="1:30">
      <c r="A60" s="73" t="s">
        <v>2</v>
      </c>
      <c r="B60" s="184">
        <f>'Canada Emissions by Year'!B60-'BC Emissions by Year'!B60</f>
        <v>1138.3295175176936</v>
      </c>
      <c r="C60" s="105"/>
      <c r="D60" s="105"/>
      <c r="E60" s="105"/>
      <c r="F60" s="105"/>
      <c r="G60" s="105"/>
      <c r="H60" s="105"/>
      <c r="I60" s="105"/>
      <c r="J60" s="105"/>
      <c r="K60" s="105"/>
      <c r="L60" s="184">
        <f>'Canada Emissions by Year'!L60-'BC Emissions by Year'!L60</f>
        <v>1142.1355296501381</v>
      </c>
      <c r="M60" s="184">
        <f>'Canada Emissions by Year'!M60-'BC Emissions by Year'!M60</f>
        <v>923.0423604290429</v>
      </c>
      <c r="N60" s="184">
        <f>'Canada Emissions by Year'!N60-'BC Emissions by Year'!N60</f>
        <v>892.69969894498627</v>
      </c>
      <c r="O60" s="184">
        <f>'Canada Emissions by Year'!O60-'BC Emissions by Year'!O60</f>
        <v>867.60080440499644</v>
      </c>
      <c r="P60" s="184">
        <f>'Canada Emissions by Year'!P60-'BC Emissions by Year'!P60</f>
        <v>919.85487366834991</v>
      </c>
      <c r="Q60" s="184">
        <f>'Canada Emissions by Year'!Q60-'BC Emissions by Year'!Q60</f>
        <v>949.35476324709498</v>
      </c>
      <c r="R60" s="184">
        <f>'Canada Emissions by Year'!R60-'BC Emissions by Year'!R60</f>
        <v>916.61668038437301</v>
      </c>
      <c r="S60" s="184">
        <f>'Canada Emissions by Year'!S60-'BC Emissions by Year'!S60</f>
        <v>801.35092924322316</v>
      </c>
      <c r="T60" s="184">
        <f>'Canada Emissions by Year'!T60-'BC Emissions by Year'!T60</f>
        <v>848.95869797736611</v>
      </c>
      <c r="U60" s="184">
        <f>'Canada Emissions by Year'!U60-'BC Emissions by Year'!U60</f>
        <v>688.22864509382885</v>
      </c>
      <c r="V60" s="184">
        <f>'Canada Emissions by Year'!V60-'BC Emissions by Year'!V60</f>
        <v>515.3325735036932</v>
      </c>
      <c r="W60" s="184">
        <f>'Canada Emissions by Year'!W60-'BC Emissions by Year'!W60</f>
        <v>644.90406726899198</v>
      </c>
      <c r="X60" s="184">
        <f>'Canada Emissions by Year'!X60-'BC Emissions by Year'!X60</f>
        <v>748.56390326862879</v>
      </c>
      <c r="Y60" s="184">
        <f>'Canada Emissions by Year'!Y60-'BC Emissions by Year'!Y60</f>
        <v>757.79902621678366</v>
      </c>
      <c r="Z60" s="106">
        <f t="shared" si="18"/>
        <v>926.58195499652561</v>
      </c>
      <c r="AA60" s="106">
        <f t="shared" si="2"/>
        <v>700.63115222154886</v>
      </c>
      <c r="AB60" s="106">
        <f t="shared" si="7"/>
        <v>-225.95080277497675</v>
      </c>
      <c r="AC60" s="138">
        <f t="shared" si="1"/>
        <v>-0.24385409359264287</v>
      </c>
      <c r="AD60" s="122">
        <f>ROW()</f>
        <v>60</v>
      </c>
    </row>
    <row r="61" spans="1:30" ht="16.2">
      <c r="A61" s="69" t="s">
        <v>67</v>
      </c>
      <c r="B61" s="103">
        <f>'Canada Emissions by Year'!B61-'BC Emissions by Year'!B61</f>
        <v>14000</v>
      </c>
      <c r="C61" s="103"/>
      <c r="D61" s="103"/>
      <c r="E61" s="103"/>
      <c r="F61" s="103"/>
      <c r="G61" s="103"/>
      <c r="H61" s="103"/>
      <c r="I61" s="103"/>
      <c r="J61" s="103"/>
      <c r="K61" s="103"/>
      <c r="L61" s="103">
        <f>'Canada Emissions by Year'!L61-'BC Emissions by Year'!L61</f>
        <v>5100</v>
      </c>
      <c r="M61" s="103">
        <f>'Canada Emissions by Year'!M61-'BC Emissions by Year'!M61</f>
        <v>4700</v>
      </c>
      <c r="N61" s="103">
        <f>'Canada Emissions by Year'!N61-'BC Emissions by Year'!N61</f>
        <v>5100</v>
      </c>
      <c r="O61" s="103">
        <f>'Canada Emissions by Year'!O61-'BC Emissions by Year'!O61</f>
        <v>5000</v>
      </c>
      <c r="P61" s="103">
        <f>'Canada Emissions by Year'!P61-'BC Emissions by Year'!P61</f>
        <v>7200</v>
      </c>
      <c r="Q61" s="103">
        <f>'Canada Emissions by Year'!Q61-'BC Emissions by Year'!Q61</f>
        <v>6500</v>
      </c>
      <c r="R61" s="103">
        <f>'Canada Emissions by Year'!R61-'BC Emissions by Year'!R61</f>
        <v>5200</v>
      </c>
      <c r="S61" s="103">
        <f>'Canada Emissions by Year'!S61-'BC Emissions by Year'!S61</f>
        <v>5200</v>
      </c>
      <c r="T61" s="103">
        <f>'Canada Emissions by Year'!T61-'BC Emissions by Year'!T61</f>
        <v>6400</v>
      </c>
      <c r="U61" s="103">
        <f>'Canada Emissions by Year'!U61-'BC Emissions by Year'!U61</f>
        <v>4200</v>
      </c>
      <c r="V61" s="103">
        <f>'Canada Emissions by Year'!V61-'BC Emissions by Year'!V61</f>
        <v>3600</v>
      </c>
      <c r="W61" s="103">
        <f>'Canada Emissions by Year'!W61-'BC Emissions by Year'!W61</f>
        <v>4100</v>
      </c>
      <c r="X61" s="103">
        <f>'Canada Emissions by Year'!X61-'BC Emissions by Year'!X61</f>
        <v>4200</v>
      </c>
      <c r="Y61" s="103">
        <f>'Canada Emissions by Year'!Y61-'BC Emissions by Year'!Y61</f>
        <v>4500</v>
      </c>
      <c r="Z61" s="106">
        <f t="shared" si="18"/>
        <v>5500</v>
      </c>
      <c r="AA61" s="106">
        <f t="shared" ref="AA61:AA64" si="19">AVERAGE(T61:Y61)</f>
        <v>4500</v>
      </c>
      <c r="AB61" s="106">
        <f t="shared" ref="AB61:AB64" si="20">AA61-Z61</f>
        <v>-1000</v>
      </c>
      <c r="AC61" s="138">
        <f t="shared" ref="AC61:AC64" si="21">AB61/Z61</f>
        <v>-0.18181818181818182</v>
      </c>
      <c r="AD61" s="122">
        <f>ROW()</f>
        <v>61</v>
      </c>
    </row>
    <row r="62" spans="1:30">
      <c r="A62" s="73" t="s">
        <v>125</v>
      </c>
      <c r="B62" s="184">
        <f>'Canada Emissions by Year'!B62-'BC Emissions by Year'!B62</f>
        <v>3740</v>
      </c>
      <c r="C62" s="105"/>
      <c r="D62" s="105"/>
      <c r="E62" s="105"/>
      <c r="F62" s="105"/>
      <c r="G62" s="105"/>
      <c r="H62" s="105"/>
      <c r="I62" s="105"/>
      <c r="J62" s="105"/>
      <c r="K62" s="105"/>
      <c r="L62" s="184">
        <f>'Canada Emissions by Year'!L62-'BC Emissions by Year'!L62</f>
        <v>4160</v>
      </c>
      <c r="M62" s="184">
        <f>'Canada Emissions by Year'!M62-'BC Emissions by Year'!M62</f>
        <v>3800</v>
      </c>
      <c r="N62" s="184">
        <f>'Canada Emissions by Year'!N62-'BC Emissions by Year'!N62</f>
        <v>3830</v>
      </c>
      <c r="O62" s="184">
        <f>'Canada Emissions by Year'!O62-'BC Emissions by Year'!O62</f>
        <v>3830</v>
      </c>
      <c r="P62" s="184">
        <f>'Canada Emissions by Year'!P62-'BC Emissions by Year'!P62</f>
        <v>4130</v>
      </c>
      <c r="Q62" s="184">
        <f>'Canada Emissions by Year'!Q62-'BC Emissions by Year'!Q62</f>
        <v>2710</v>
      </c>
      <c r="R62" s="184">
        <f>'Canada Emissions by Year'!R62-'BC Emissions by Year'!R62</f>
        <v>3980</v>
      </c>
      <c r="S62" s="184">
        <f>'Canada Emissions by Year'!S62-'BC Emissions by Year'!S62</f>
        <v>3670</v>
      </c>
      <c r="T62" s="184">
        <f>'Canada Emissions by Year'!T62-'BC Emissions by Year'!T62</f>
        <v>4010</v>
      </c>
      <c r="U62" s="184">
        <f>'Canada Emissions by Year'!U62-'BC Emissions by Year'!U62</f>
        <v>3500</v>
      </c>
      <c r="V62" s="184">
        <f>'Canada Emissions by Year'!V62-'BC Emissions by Year'!V62</f>
        <v>3590</v>
      </c>
      <c r="W62" s="184">
        <f>'Canada Emissions by Year'!W62-'BC Emissions by Year'!W62</f>
        <v>3980</v>
      </c>
      <c r="X62" s="184">
        <f>'Canada Emissions by Year'!X62-'BC Emissions by Year'!X62</f>
        <v>4100</v>
      </c>
      <c r="Y62" s="184">
        <f>'Canada Emissions by Year'!Y62-'BC Emissions by Year'!Y62</f>
        <v>4470</v>
      </c>
      <c r="Z62" s="106">
        <f t="shared" si="18"/>
        <v>3763.75</v>
      </c>
      <c r="AA62" s="106">
        <f t="shared" si="19"/>
        <v>3941.6666666666665</v>
      </c>
      <c r="AB62" s="106">
        <f t="shared" si="20"/>
        <v>177.91666666666652</v>
      </c>
      <c r="AC62" s="138">
        <f t="shared" si="21"/>
        <v>4.7271117015387984E-2</v>
      </c>
      <c r="AD62" s="122">
        <f>ROW()</f>
        <v>62</v>
      </c>
    </row>
    <row r="63" spans="1:30">
      <c r="A63" s="73" t="s">
        <v>69</v>
      </c>
      <c r="B63" s="184">
        <f>'Canada Emissions by Year'!B63-'BC Emissions by Year'!B63</f>
        <v>10000</v>
      </c>
      <c r="C63" s="105"/>
      <c r="D63" s="105"/>
      <c r="E63" s="105"/>
      <c r="F63" s="105"/>
      <c r="G63" s="105"/>
      <c r="H63" s="105"/>
      <c r="I63" s="105"/>
      <c r="J63" s="105"/>
      <c r="K63" s="105"/>
      <c r="L63" s="184">
        <f>'Canada Emissions by Year'!L63-'BC Emissions by Year'!L63</f>
        <v>870</v>
      </c>
      <c r="M63" s="184">
        <f>'Canada Emissions by Year'!M63-'BC Emissions by Year'!M63</f>
        <v>770</v>
      </c>
      <c r="N63" s="184">
        <f>'Canada Emissions by Year'!N63-'BC Emissions by Year'!N63</f>
        <v>1200</v>
      </c>
      <c r="O63" s="184">
        <f>'Canada Emissions by Year'!O63-'BC Emissions by Year'!O63</f>
        <v>1000</v>
      </c>
      <c r="P63" s="184">
        <f>'Canada Emissions by Year'!P63-'BC Emissions by Year'!P63</f>
        <v>3000</v>
      </c>
      <c r="Q63" s="184">
        <f>'Canada Emissions by Year'!Q63-'BC Emissions by Year'!Q63</f>
        <v>5910</v>
      </c>
      <c r="R63" s="184">
        <f>'Canada Emissions by Year'!R63-'BC Emissions by Year'!R63</f>
        <v>1200</v>
      </c>
      <c r="S63" s="184">
        <f>'Canada Emissions by Year'!S63-'BC Emissions by Year'!S63</f>
        <v>1400</v>
      </c>
      <c r="T63" s="184">
        <f>'Canada Emissions by Year'!T63-'BC Emissions by Year'!T63</f>
        <v>2300</v>
      </c>
      <c r="U63" s="184">
        <f>'Canada Emissions by Year'!U63-'BC Emissions by Year'!U63</f>
        <v>640</v>
      </c>
      <c r="V63" s="184">
        <f>'Canada Emissions by Year'!V63-'BC Emissions by Year'!V63</f>
        <v>0</v>
      </c>
      <c r="W63" s="184">
        <f>'Canada Emissions by Year'!W63-'BC Emissions by Year'!W63</f>
        <v>0</v>
      </c>
      <c r="X63" s="184">
        <f>'Canada Emissions by Year'!X63-'BC Emissions by Year'!X63</f>
        <v>0</v>
      </c>
      <c r="Y63" s="184">
        <f>'Canada Emissions by Year'!Y63-'BC Emissions by Year'!Y63</f>
        <v>0</v>
      </c>
      <c r="Z63" s="106">
        <f t="shared" si="18"/>
        <v>1918.75</v>
      </c>
      <c r="AA63" s="106">
        <f t="shared" si="19"/>
        <v>490</v>
      </c>
      <c r="AB63" s="106">
        <f t="shared" si="20"/>
        <v>-1428.75</v>
      </c>
      <c r="AC63" s="138">
        <f t="shared" si="21"/>
        <v>-0.7446254071661238</v>
      </c>
      <c r="AD63" s="122">
        <f>ROW()</f>
        <v>63</v>
      </c>
    </row>
    <row r="64" spans="1:30">
      <c r="A64" s="73" t="s">
        <v>136</v>
      </c>
      <c r="B64" s="184">
        <f>'Canada Emissions by Year'!B64-'BC Emissions by Year'!B64</f>
        <v>130</v>
      </c>
      <c r="C64" s="105"/>
      <c r="D64" s="105"/>
      <c r="E64" s="105"/>
      <c r="F64" s="105"/>
      <c r="G64" s="105"/>
      <c r="H64" s="105"/>
      <c r="I64" s="105"/>
      <c r="J64" s="105"/>
      <c r="K64" s="105"/>
      <c r="L64" s="184">
        <f>'Canada Emissions by Year'!L64-'BC Emissions by Year'!L64</f>
        <v>110</v>
      </c>
      <c r="M64" s="184">
        <f>'Canada Emissions by Year'!M64-'BC Emissions by Year'!M64</f>
        <v>110</v>
      </c>
      <c r="N64" s="184">
        <f>'Canada Emissions by Year'!N64-'BC Emissions by Year'!N64</f>
        <v>100</v>
      </c>
      <c r="O64" s="184">
        <f>'Canada Emissions by Year'!O64-'BC Emissions by Year'!O64</f>
        <v>98</v>
      </c>
      <c r="P64" s="184">
        <f>'Canada Emissions by Year'!P64-'BC Emissions by Year'!P64</f>
        <v>110</v>
      </c>
      <c r="Q64" s="184">
        <f>'Canada Emissions by Year'!Q64-'BC Emissions by Year'!Q64</f>
        <v>90</v>
      </c>
      <c r="R64" s="184">
        <f>'Canada Emissions by Year'!R64-'BC Emissions by Year'!R64</f>
        <v>88</v>
      </c>
      <c r="S64" s="184">
        <f>'Canada Emissions by Year'!S64-'BC Emissions by Year'!S64</f>
        <v>86</v>
      </c>
      <c r="T64" s="184">
        <f>'Canada Emissions by Year'!T64-'BC Emissions by Year'!T64</f>
        <v>79</v>
      </c>
      <c r="U64" s="184">
        <f>'Canada Emissions by Year'!U64-'BC Emissions by Year'!U64</f>
        <v>68</v>
      </c>
      <c r="V64" s="184">
        <f>'Canada Emissions by Year'!V64-'BC Emissions by Year'!V64</f>
        <v>68</v>
      </c>
      <c r="W64" s="184">
        <f>'Canada Emissions by Year'!W64-'BC Emissions by Year'!W64</f>
        <v>69</v>
      </c>
      <c r="X64" s="184">
        <f>'Canada Emissions by Year'!X64-'BC Emissions by Year'!X64</f>
        <v>71</v>
      </c>
      <c r="Y64" s="184">
        <f>'Canada Emissions by Year'!Y64-'BC Emissions by Year'!Y64</f>
        <v>84</v>
      </c>
      <c r="Z64" s="106">
        <f t="shared" si="18"/>
        <v>99</v>
      </c>
      <c r="AA64" s="106">
        <f t="shared" si="19"/>
        <v>73.166666666666671</v>
      </c>
      <c r="AB64" s="106">
        <f t="shared" si="20"/>
        <v>-25.833333333333329</v>
      </c>
      <c r="AC64" s="138">
        <f t="shared" si="21"/>
        <v>-0.26094276094276092</v>
      </c>
      <c r="AD64" s="122">
        <f>ROW()</f>
        <v>64</v>
      </c>
    </row>
    <row r="65" spans="1:30">
      <c r="A65" s="69" t="s">
        <v>70</v>
      </c>
      <c r="B65" s="103">
        <f>'Canada Emissions by Year'!B65-'BC Emissions by Year'!B65</f>
        <v>21834.981146113714</v>
      </c>
      <c r="C65" s="103"/>
      <c r="D65" s="103"/>
      <c r="E65" s="103"/>
      <c r="F65" s="103"/>
      <c r="G65" s="103"/>
      <c r="H65" s="103"/>
      <c r="I65" s="103"/>
      <c r="J65" s="103"/>
      <c r="K65" s="103"/>
      <c r="L65" s="103">
        <f>'Canada Emissions by Year'!L65-'BC Emissions by Year'!L65</f>
        <v>21073.602092936453</v>
      </c>
      <c r="M65" s="103">
        <f>'Canada Emissions by Year'!M65-'BC Emissions by Year'!M65</f>
        <v>19687.943181605351</v>
      </c>
      <c r="N65" s="103">
        <f>'Canada Emissions by Year'!N65-'BC Emissions by Year'!N65</f>
        <v>20025.275058394647</v>
      </c>
      <c r="O65" s="103">
        <f>'Canada Emissions by Year'!O65-'BC Emissions by Year'!O65</f>
        <v>19541.750116321069</v>
      </c>
      <c r="P65" s="103">
        <f>'Canada Emissions by Year'!P65-'BC Emissions by Year'!P65</f>
        <v>18897.554859317726</v>
      </c>
      <c r="Q65" s="103">
        <f>'Canada Emissions by Year'!Q65-'BC Emissions by Year'!Q65</f>
        <v>18875.137184300002</v>
      </c>
      <c r="R65" s="103">
        <f>'Canada Emissions by Year'!R65-'BC Emissions by Year'!R65</f>
        <v>19510.243922149999</v>
      </c>
      <c r="S65" s="103">
        <f>'Canada Emissions by Year'!S65-'BC Emissions by Year'!S65</f>
        <v>18008.41864</v>
      </c>
      <c r="T65" s="103">
        <f>'Canada Emissions by Year'!T65-'BC Emissions by Year'!T65</f>
        <v>17647.757539999999</v>
      </c>
      <c r="U65" s="103">
        <f>'Canada Emissions by Year'!U65-'BC Emissions by Year'!U65</f>
        <v>14447.150874983277</v>
      </c>
      <c r="V65" s="103">
        <f>'Canada Emissions by Year'!V65-'BC Emissions by Year'!V65</f>
        <v>15252.191976710434</v>
      </c>
      <c r="W65" s="103">
        <f>'Canada Emissions by Year'!W65-'BC Emissions by Year'!W65</f>
        <v>16052.199013747471</v>
      </c>
      <c r="X65" s="103">
        <f>'Canada Emissions by Year'!X65-'BC Emissions by Year'!X65</f>
        <v>16013.954629032098</v>
      </c>
      <c r="Y65" s="103">
        <f>'Canada Emissions by Year'!Y65-'BC Emissions by Year'!Y65</f>
        <v>13740.945714074074</v>
      </c>
      <c r="Z65" s="104">
        <f t="shared" si="18"/>
        <v>19452.490631878154</v>
      </c>
      <c r="AA65" s="104">
        <f t="shared" si="2"/>
        <v>15525.699958091225</v>
      </c>
      <c r="AB65" s="104">
        <f t="shared" si="7"/>
        <v>-3926.7906737869289</v>
      </c>
      <c r="AC65" s="137">
        <f t="shared" si="1"/>
        <v>-0.20186570183212543</v>
      </c>
      <c r="AD65" s="122">
        <f>ROW()</f>
        <v>65</v>
      </c>
    </row>
    <row r="66" spans="1:30">
      <c r="A66" s="73" t="s">
        <v>71</v>
      </c>
      <c r="B66" s="184">
        <f>'Canada Emissions by Year'!B66-'BC Emissions by Year'!B66</f>
        <v>10200</v>
      </c>
      <c r="C66" s="105"/>
      <c r="D66" s="105"/>
      <c r="E66" s="105"/>
      <c r="F66" s="105"/>
      <c r="G66" s="105"/>
      <c r="H66" s="105"/>
      <c r="I66" s="105"/>
      <c r="J66" s="105"/>
      <c r="K66" s="105"/>
      <c r="L66" s="184">
        <f>'Canada Emissions by Year'!L66-'BC Emissions by Year'!L66</f>
        <v>11500</v>
      </c>
      <c r="M66" s="184">
        <f>'Canada Emissions by Year'!M66-'BC Emissions by Year'!M66</f>
        <v>10600</v>
      </c>
      <c r="N66" s="184">
        <f>'Canada Emissions by Year'!N66-'BC Emissions by Year'!N66</f>
        <v>10400</v>
      </c>
      <c r="O66" s="184">
        <f>'Canada Emissions by Year'!O66-'BC Emissions by Year'!O66</f>
        <v>10400</v>
      </c>
      <c r="P66" s="184">
        <f>'Canada Emissions by Year'!P66-'BC Emissions by Year'!P66</f>
        <v>10500</v>
      </c>
      <c r="Q66" s="184">
        <f>'Canada Emissions by Year'!Q66-'BC Emissions by Year'!Q66</f>
        <v>10200</v>
      </c>
      <c r="R66" s="184">
        <f>'Canada Emissions by Year'!R66-'BC Emissions by Year'!R66</f>
        <v>11200</v>
      </c>
      <c r="S66" s="184">
        <f>'Canada Emissions by Year'!S66-'BC Emissions by Year'!S66</f>
        <v>11100</v>
      </c>
      <c r="T66" s="184">
        <f>'Canada Emissions by Year'!T66-'BC Emissions by Year'!T66</f>
        <v>10700</v>
      </c>
      <c r="U66" s="184">
        <f>'Canada Emissions by Year'!U66-'BC Emissions by Year'!U66</f>
        <v>8030</v>
      </c>
      <c r="V66" s="184">
        <f>'Canada Emissions by Year'!V66-'BC Emissions by Year'!V66</f>
        <v>9030</v>
      </c>
      <c r="W66" s="184">
        <f>'Canada Emissions by Year'!W66-'BC Emissions by Year'!W66</f>
        <v>9860</v>
      </c>
      <c r="X66" s="184">
        <f>'Canada Emissions by Year'!X66-'BC Emissions by Year'!X66</f>
        <v>9840</v>
      </c>
      <c r="Y66" s="184">
        <f>'Canada Emissions by Year'!Y66-'BC Emissions by Year'!Y66</f>
        <v>7530</v>
      </c>
      <c r="Z66" s="106">
        <f t="shared" si="18"/>
        <v>10737.5</v>
      </c>
      <c r="AA66" s="106">
        <f t="shared" si="2"/>
        <v>9165</v>
      </c>
      <c r="AB66" s="106">
        <f t="shared" si="7"/>
        <v>-1572.5</v>
      </c>
      <c r="AC66" s="138">
        <f t="shared" si="1"/>
        <v>-0.14644935972060535</v>
      </c>
      <c r="AD66" s="122">
        <f>ROW()</f>
        <v>66</v>
      </c>
    </row>
    <row r="67" spans="1:30">
      <c r="A67" s="73" t="s">
        <v>72</v>
      </c>
      <c r="B67" s="184">
        <f>'Canada Emissions by Year'!B67-'BC Emissions by Year'!B67</f>
        <v>8634.9811461137124</v>
      </c>
      <c r="C67" s="105"/>
      <c r="D67" s="105"/>
      <c r="E67" s="105"/>
      <c r="F67" s="105"/>
      <c r="G67" s="105"/>
      <c r="H67" s="105"/>
      <c r="I67" s="105"/>
      <c r="J67" s="105"/>
      <c r="K67" s="105"/>
      <c r="L67" s="184">
        <f>'Canada Emissions by Year'!L67-'BC Emissions by Year'!L67</f>
        <v>6864.2860929364542</v>
      </c>
      <c r="M67" s="184">
        <f>'Canada Emissions by Year'!M67-'BC Emissions by Year'!M67</f>
        <v>6849.2883816053509</v>
      </c>
      <c r="N67" s="184">
        <f>'Canada Emissions by Year'!N67-'BC Emissions by Year'!N67</f>
        <v>6757.3270583946487</v>
      </c>
      <c r="O67" s="184">
        <f>'Canada Emissions by Year'!O67-'BC Emissions by Year'!O67</f>
        <v>6773.8021163210706</v>
      </c>
      <c r="P67" s="184">
        <f>'Canada Emissions by Year'!P67-'BC Emissions by Year'!P67</f>
        <v>6271.0204593177259</v>
      </c>
      <c r="Q67" s="184">
        <f>'Canada Emissions by Year'!Q67-'BC Emissions by Year'!Q67</f>
        <v>7456.5963843</v>
      </c>
      <c r="R67" s="184">
        <f>'Canada Emissions by Year'!R67-'BC Emissions by Year'!R67</f>
        <v>6991.6119221499994</v>
      </c>
      <c r="S67" s="184">
        <f>'Canada Emissions by Year'!S67-'BC Emissions by Year'!S67</f>
        <v>6439.64984</v>
      </c>
      <c r="T67" s="184">
        <f>'Canada Emissions by Year'!T67-'BC Emissions by Year'!T67</f>
        <v>6510.0831400000006</v>
      </c>
      <c r="U67" s="184">
        <f>'Canada Emissions by Year'!U67-'BC Emissions by Year'!U67</f>
        <v>6287.7208749832771</v>
      </c>
      <c r="V67" s="184">
        <f>'Canada Emissions by Year'!V67-'BC Emissions by Year'!V67</f>
        <v>6022.7221001672242</v>
      </c>
      <c r="W67" s="184">
        <f>'Canada Emissions by Year'!W67-'BC Emissions by Year'!W67</f>
        <v>5962.7221001672242</v>
      </c>
      <c r="X67" s="184">
        <f>'Canada Emissions by Year'!X67-'BC Emissions by Year'!X67</f>
        <v>5584.5058635999994</v>
      </c>
      <c r="Y67" s="184">
        <f>'Canada Emissions by Year'!Y67-'BC Emissions by Year'!Y67</f>
        <v>5961.5016400000004</v>
      </c>
      <c r="Z67" s="106">
        <f t="shared" si="18"/>
        <v>6800.4477818781561</v>
      </c>
      <c r="AA67" s="106">
        <f t="shared" si="2"/>
        <v>6054.875953152954</v>
      </c>
      <c r="AB67" s="106">
        <f t="shared" si="7"/>
        <v>-745.57182872520207</v>
      </c>
      <c r="AC67" s="138">
        <f t="shared" si="1"/>
        <v>-0.10963569644810787</v>
      </c>
      <c r="AD67" s="122">
        <f>ROW()</f>
        <v>67</v>
      </c>
    </row>
    <row r="68" spans="1:30" ht="15.6">
      <c r="A68" s="73" t="s">
        <v>114</v>
      </c>
      <c r="B68" s="184">
        <f>'Canada Emissions by Year'!B68-'BC Emissions by Year'!B68</f>
        <v>2960</v>
      </c>
      <c r="C68" s="105"/>
      <c r="D68" s="105"/>
      <c r="E68" s="105"/>
      <c r="F68" s="105"/>
      <c r="G68" s="105"/>
      <c r="H68" s="105"/>
      <c r="I68" s="105"/>
      <c r="J68" s="105"/>
      <c r="K68" s="105"/>
      <c r="L68" s="184">
        <f>'Canada Emissions by Year'!L68-'BC Emissions by Year'!L68</f>
        <v>2659.3159999999998</v>
      </c>
      <c r="M68" s="184">
        <f>'Canada Emissions by Year'!M68-'BC Emissions by Year'!M68</f>
        <v>2248.6547999999998</v>
      </c>
      <c r="N68" s="184">
        <f>'Canada Emissions by Year'!N68-'BC Emissions by Year'!N68</f>
        <v>2797.9479999999999</v>
      </c>
      <c r="O68" s="184">
        <f>'Canada Emissions by Year'!O68-'BC Emissions by Year'!O68</f>
        <v>2367.9479999999999</v>
      </c>
      <c r="P68" s="184">
        <f>'Canada Emissions by Year'!P68-'BC Emissions by Year'!P68</f>
        <v>2086.5344</v>
      </c>
      <c r="Q68" s="184">
        <f>'Canada Emissions by Year'!Q68-'BC Emissions by Year'!Q68</f>
        <v>1228.5408</v>
      </c>
      <c r="R68" s="184">
        <f>'Canada Emissions by Year'!R68-'BC Emissions by Year'!R68</f>
        <v>1338.6320000000001</v>
      </c>
      <c r="S68" s="184">
        <f>'Canada Emissions by Year'!S68-'BC Emissions by Year'!S68</f>
        <v>487.7688</v>
      </c>
      <c r="T68" s="184">
        <f>'Canada Emissions by Year'!T68-'BC Emissions by Year'!T68</f>
        <v>432.67439999999999</v>
      </c>
      <c r="U68" s="184">
        <f>'Canada Emissions by Year'!U68-'BC Emissions by Year'!U68</f>
        <v>183.43</v>
      </c>
      <c r="V68" s="184">
        <f>'Canada Emissions by Year'!V68-'BC Emissions by Year'!V68</f>
        <v>181.46987654320986</v>
      </c>
      <c r="W68" s="184">
        <f>'Canada Emissions by Year'!W68-'BC Emissions by Year'!W68</f>
        <v>182.4769135802469</v>
      </c>
      <c r="X68" s="184">
        <f>'Canada Emissions by Year'!X68-'BC Emissions by Year'!X68</f>
        <v>247.44876543209875</v>
      </c>
      <c r="Y68" s="184">
        <f>'Canada Emissions by Year'!Y68-'BC Emissions by Year'!Y68</f>
        <v>212.44407407407408</v>
      </c>
      <c r="Z68" s="106">
        <f t="shared" si="18"/>
        <v>1901.91785</v>
      </c>
      <c r="AA68" s="106">
        <f t="shared" si="2"/>
        <v>239.99067160493826</v>
      </c>
      <c r="AB68" s="106">
        <f t="shared" si="7"/>
        <v>-1661.9271783950617</v>
      </c>
      <c r="AC68" s="138">
        <f t="shared" si="1"/>
        <v>-0.87381648917962551</v>
      </c>
      <c r="AD68" s="122">
        <f>ROW()</f>
        <v>68</v>
      </c>
    </row>
    <row r="69" spans="1:30" s="130" customFormat="1" ht="16.8">
      <c r="A69" s="128" t="s">
        <v>121</v>
      </c>
      <c r="B69" s="184">
        <f>'Canada Emissions by Year'!B69-'BC Emissions by Year'!B69</f>
        <v>1143</v>
      </c>
      <c r="C69" s="105"/>
      <c r="D69" s="105"/>
      <c r="E69" s="105"/>
      <c r="F69" s="105"/>
      <c r="G69" s="105"/>
      <c r="H69" s="105"/>
      <c r="I69" s="105"/>
      <c r="J69" s="105"/>
      <c r="K69" s="105"/>
      <c r="L69" s="184">
        <f>'Canada Emissions by Year'!L69-'BC Emissions by Year'!L69</f>
        <v>3244.2807647496202</v>
      </c>
      <c r="M69" s="184">
        <f>'Canada Emissions by Year'!M69-'BC Emissions by Year'!M69</f>
        <v>3572.6400821911998</v>
      </c>
      <c r="N69" s="184">
        <f>'Canada Emissions by Year'!N69-'BC Emissions by Year'!N69</f>
        <v>3849.611571620434</v>
      </c>
      <c r="O69" s="184">
        <f>'Canada Emissions by Year'!O69-'BC Emissions by Year'!O69</f>
        <v>4163.0752334026129</v>
      </c>
      <c r="P69" s="184">
        <f>'Canada Emissions by Year'!P69-'BC Emissions by Year'!P69</f>
        <v>4422.5254567657139</v>
      </c>
      <c r="Q69" s="184">
        <f>'Canada Emissions by Year'!Q69-'BC Emissions by Year'!Q69</f>
        <v>4582.9339888345276</v>
      </c>
      <c r="R69" s="184">
        <f>'Canada Emissions by Year'!R69-'BC Emissions by Year'!R69</f>
        <v>4650.6697211528053</v>
      </c>
      <c r="S69" s="184">
        <f>'Canada Emissions by Year'!S69-'BC Emissions by Year'!S69</f>
        <v>4832.2614391271391</v>
      </c>
      <c r="T69" s="184">
        <f>'Canada Emissions by Year'!T69-'BC Emissions by Year'!T69</f>
        <v>4807.1239747245654</v>
      </c>
      <c r="U69" s="184">
        <f>'Canada Emissions by Year'!U69-'BC Emissions by Year'!U69</f>
        <v>4888.9191954350199</v>
      </c>
      <c r="V69" s="184">
        <f>'Canada Emissions by Year'!V69-'BC Emissions by Year'!V69</f>
        <v>4966.2474482435127</v>
      </c>
      <c r="W69" s="184">
        <f>'Canada Emissions by Year'!W69-'BC Emissions by Year'!W69</f>
        <v>5167.7044545575782</v>
      </c>
      <c r="X69" s="184">
        <f>'Canada Emissions by Year'!X69-'BC Emissions by Year'!X69</f>
        <v>5412.8064850557294</v>
      </c>
      <c r="Y69" s="184">
        <f>'Canada Emissions by Year'!Y69-'BC Emissions by Year'!Y69</f>
        <v>5575.8389465683849</v>
      </c>
      <c r="Z69" s="106">
        <f t="shared" si="18"/>
        <v>4164.7497822305068</v>
      </c>
      <c r="AA69" s="106">
        <f t="shared" si="2"/>
        <v>5136.4400840974658</v>
      </c>
      <c r="AB69" s="106">
        <f t="shared" si="7"/>
        <v>971.69030186695909</v>
      </c>
      <c r="AC69" s="138">
        <f t="shared" si="1"/>
        <v>0.23331300862606752</v>
      </c>
      <c r="AD69" s="129">
        <f>ROW()</f>
        <v>69</v>
      </c>
    </row>
    <row r="70" spans="1:30">
      <c r="A70" s="75" t="s">
        <v>74</v>
      </c>
      <c r="B70" s="184">
        <f>'Canada Emissions by Year'!B70-'BC Emissions by Year'!B70</f>
        <v>7141.3213664375608</v>
      </c>
      <c r="C70" s="105"/>
      <c r="D70" s="105"/>
      <c r="E70" s="105"/>
      <c r="F70" s="105"/>
      <c r="G70" s="105"/>
      <c r="H70" s="105"/>
      <c r="I70" s="105"/>
      <c r="J70" s="105"/>
      <c r="K70" s="105"/>
      <c r="L70" s="184">
        <f>'Canada Emissions by Year'!L70-'BC Emissions by Year'!L70</f>
        <v>10367.256331187795</v>
      </c>
      <c r="M70" s="184">
        <f>'Canada Emissions by Year'!M70-'BC Emissions by Year'!M70</f>
        <v>10438.501089875448</v>
      </c>
      <c r="N70" s="184">
        <f>'Canada Emissions by Year'!N70-'BC Emissions by Year'!N70</f>
        <v>12297.628084964756</v>
      </c>
      <c r="O70" s="184">
        <f>'Canada Emissions by Year'!O70-'BC Emissions by Year'!O70</f>
        <v>14243.301601796493</v>
      </c>
      <c r="P70" s="184">
        <f>'Canada Emissions by Year'!P70-'BC Emissions by Year'!P70</f>
        <v>15046.599988292293</v>
      </c>
      <c r="Q70" s="184">
        <f>'Canada Emissions by Year'!Q70-'BC Emissions by Year'!Q70</f>
        <v>15224.566529151074</v>
      </c>
      <c r="R70" s="184">
        <f>'Canada Emissions by Year'!R70-'BC Emissions by Year'!R70</f>
        <v>16418.151009654979</v>
      </c>
      <c r="S70" s="184">
        <f>'Canada Emissions by Year'!S70-'BC Emissions by Year'!S70</f>
        <v>17328.422404653902</v>
      </c>
      <c r="T70" s="184">
        <f>'Canada Emissions by Year'!T70-'BC Emissions by Year'!T70</f>
        <v>15280.976554762401</v>
      </c>
      <c r="U70" s="184">
        <f>'Canada Emissions by Year'!U70-'BC Emissions by Year'!U70</f>
        <v>15287.532219296521</v>
      </c>
      <c r="V70" s="184">
        <f>'Canada Emissions by Year'!V70-'BC Emissions by Year'!V70</f>
        <v>16292.344369555622</v>
      </c>
      <c r="W70" s="184">
        <f>'Canada Emissions by Year'!W70-'BC Emissions by Year'!W70</f>
        <v>14552.425964407652</v>
      </c>
      <c r="X70" s="184">
        <f>'Canada Emissions by Year'!X70-'BC Emissions by Year'!X70</f>
        <v>18553.646089231253</v>
      </c>
      <c r="Y70" s="184">
        <f>'Canada Emissions by Year'!Y70-'BC Emissions by Year'!Y70</f>
        <v>17538.001659433241</v>
      </c>
      <c r="Z70" s="106">
        <f t="shared" si="18"/>
        <v>13920.553379947092</v>
      </c>
      <c r="AA70" s="106">
        <f t="shared" si="2"/>
        <v>16250.821142781113</v>
      </c>
      <c r="AB70" s="106">
        <f t="shared" si="7"/>
        <v>2330.2677628340207</v>
      </c>
      <c r="AC70" s="138">
        <f t="shared" si="1"/>
        <v>0.16739763853000486</v>
      </c>
      <c r="AD70" s="122">
        <f>ROW()</f>
        <v>70</v>
      </c>
    </row>
    <row r="71" spans="1:30">
      <c r="A71" s="75" t="s">
        <v>75</v>
      </c>
      <c r="B71" s="184">
        <f>'Canada Emissions by Year'!B71-'BC Emissions by Year'!B71</f>
        <v>149.58908600000001</v>
      </c>
      <c r="C71" s="105"/>
      <c r="D71" s="105"/>
      <c r="E71" s="105"/>
      <c r="F71" s="105"/>
      <c r="G71" s="105"/>
      <c r="H71" s="105"/>
      <c r="I71" s="105"/>
      <c r="J71" s="105"/>
      <c r="K71" s="105"/>
      <c r="L71" s="184">
        <f>'Canada Emissions by Year'!L71-'BC Emissions by Year'!L71</f>
        <v>373.11537599999997</v>
      </c>
      <c r="M71" s="184">
        <f>'Canada Emissions by Year'!M71-'BC Emissions by Year'!M71</f>
        <v>347.00397799999996</v>
      </c>
      <c r="N71" s="184">
        <f>'Canada Emissions by Year'!N71-'BC Emissions by Year'!N71</f>
        <v>321.55652399999997</v>
      </c>
      <c r="O71" s="184">
        <f>'Canada Emissions by Year'!O71-'BC Emissions by Year'!O71</f>
        <v>374.200692</v>
      </c>
      <c r="P71" s="184">
        <f>'Canada Emissions by Year'!P71-'BC Emissions by Year'!P71</f>
        <v>339.05183399999999</v>
      </c>
      <c r="Q71" s="184">
        <f>'Canada Emissions by Year'!Q71-'BC Emissions by Year'!Q71</f>
        <v>312.70740000000001</v>
      </c>
      <c r="R71" s="184">
        <f>'Canada Emissions by Year'!R71-'BC Emissions by Year'!R71</f>
        <v>278.76782600000001</v>
      </c>
      <c r="S71" s="184">
        <f>'Canada Emissions by Year'!S71-'BC Emissions by Year'!S71</f>
        <v>269.07178599999997</v>
      </c>
      <c r="T71" s="184">
        <f>'Canada Emissions by Year'!T71-'BC Emissions by Year'!T71</f>
        <v>287.036744</v>
      </c>
      <c r="U71" s="184">
        <f>'Canada Emissions by Year'!U71-'BC Emissions by Year'!U71</f>
        <v>217.00172000000001</v>
      </c>
      <c r="V71" s="184">
        <f>'Canada Emissions by Year'!V71-'BC Emissions by Year'!V71</f>
        <v>208.48171400000001</v>
      </c>
      <c r="W71" s="184">
        <f>'Canada Emissions by Year'!W71-'BC Emissions by Year'!W71</f>
        <v>226.212402</v>
      </c>
      <c r="X71" s="184">
        <f>'Canada Emissions by Year'!X71-'BC Emissions by Year'!X71</f>
        <v>287.23357399999998</v>
      </c>
      <c r="Y71" s="184">
        <f>'Canada Emissions by Year'!Y71-'BC Emissions by Year'!Y71</f>
        <v>261.42877599999997</v>
      </c>
      <c r="Z71" s="106">
        <f t="shared" si="18"/>
        <v>326.93442699999997</v>
      </c>
      <c r="AA71" s="106">
        <f t="shared" si="2"/>
        <v>247.89915499999998</v>
      </c>
      <c r="AB71" s="106">
        <f t="shared" si="7"/>
        <v>-79.035271999999992</v>
      </c>
      <c r="AC71" s="138">
        <f t="shared" si="1"/>
        <v>-0.24174655671854345</v>
      </c>
      <c r="AD71" s="122">
        <f>ROW()</f>
        <v>71</v>
      </c>
    </row>
    <row r="72" spans="1:30">
      <c r="A72" s="65" t="s">
        <v>5</v>
      </c>
      <c r="B72" s="107">
        <f>'Canada Emissions by Year'!B72-'BC Emissions by Year'!B72</f>
        <v>46634.170697322807</v>
      </c>
      <c r="C72" s="107"/>
      <c r="D72" s="107"/>
      <c r="E72" s="107"/>
      <c r="F72" s="107"/>
      <c r="G72" s="107"/>
      <c r="H72" s="107"/>
      <c r="I72" s="107"/>
      <c r="J72" s="107"/>
      <c r="K72" s="107"/>
      <c r="L72" s="107">
        <f>'Canada Emissions by Year'!L72-'BC Emissions by Year'!L72</f>
        <v>56296.470400127051</v>
      </c>
      <c r="M72" s="107">
        <f>'Canada Emissions by Year'!M72-'BC Emissions by Year'!M72</f>
        <v>55217.676611242066</v>
      </c>
      <c r="N72" s="107">
        <f>'Canada Emissions by Year'!N72-'BC Emissions by Year'!N72</f>
        <v>55223.961710105228</v>
      </c>
      <c r="O72" s="107">
        <f>'Canada Emissions by Year'!O72-'BC Emissions by Year'!O72</f>
        <v>57135.988948808117</v>
      </c>
      <c r="P72" s="107">
        <f>'Canada Emissions by Year'!P72-'BC Emissions by Year'!P72</f>
        <v>58087.09137834482</v>
      </c>
      <c r="Q72" s="107">
        <f>'Canada Emissions by Year'!Q72-'BC Emissions by Year'!Q72</f>
        <v>59117.495603839649</v>
      </c>
      <c r="R72" s="107">
        <f>'Canada Emissions by Year'!R72-'BC Emissions by Year'!R72</f>
        <v>58367.635545074721</v>
      </c>
      <c r="S72" s="107">
        <f>'Canada Emissions by Year'!S72-'BC Emissions by Year'!S72</f>
        <v>57406.706417660069</v>
      </c>
      <c r="T72" s="107">
        <f>'Canada Emissions by Year'!T72-'BC Emissions by Year'!T72</f>
        <v>58499.452029655535</v>
      </c>
      <c r="U72" s="107">
        <f>'Canada Emissions by Year'!U72-'BC Emissions by Year'!U72</f>
        <v>55670.155148675745</v>
      </c>
      <c r="V72" s="107">
        <f>'Canada Emissions by Year'!V72-'BC Emissions by Year'!V72</f>
        <v>54724.707067818366</v>
      </c>
      <c r="W72" s="107">
        <f>'Canada Emissions by Year'!W72-'BC Emissions by Year'!W72</f>
        <v>53742.193022469553</v>
      </c>
      <c r="X72" s="107">
        <f>'Canada Emissions by Year'!X72-'BC Emissions by Year'!X72</f>
        <v>55761.078669972383</v>
      </c>
      <c r="Y72" s="107">
        <f>'Canada Emissions by Year'!Y72-'BC Emissions by Year'!Y72</f>
        <v>57692.43792682972</v>
      </c>
      <c r="Z72" s="107">
        <f t="shared" si="18"/>
        <v>57106.628326900209</v>
      </c>
      <c r="AA72" s="107">
        <f t="shared" si="2"/>
        <v>56015.003977570217</v>
      </c>
      <c r="AB72" s="107">
        <f t="shared" si="7"/>
        <v>-1091.6243493299917</v>
      </c>
      <c r="AC72" s="133">
        <f t="shared" si="1"/>
        <v>-1.9115545450890847E-2</v>
      </c>
      <c r="AD72" s="122">
        <f>ROW()</f>
        <v>72</v>
      </c>
    </row>
    <row r="73" spans="1:30">
      <c r="A73" s="69" t="s">
        <v>76</v>
      </c>
      <c r="B73" s="184">
        <f>'Canada Emissions by Year'!B73-'BC Emissions by Year'!B73</f>
        <v>21596.695065952423</v>
      </c>
      <c r="C73" s="105"/>
      <c r="D73" s="105"/>
      <c r="E73" s="105"/>
      <c r="F73" s="105"/>
      <c r="G73" s="105"/>
      <c r="H73" s="105"/>
      <c r="I73" s="105"/>
      <c r="J73" s="105"/>
      <c r="K73" s="105"/>
      <c r="L73" s="184">
        <f>'Canada Emissions by Year'!L73-'BC Emissions by Year'!L73</f>
        <v>26290.970335251484</v>
      </c>
      <c r="M73" s="184">
        <f>'Canada Emissions by Year'!M73-'BC Emissions by Year'!M73</f>
        <v>27271.377190008654</v>
      </c>
      <c r="N73" s="184">
        <f>'Canada Emissions by Year'!N73-'BC Emissions by Year'!N73</f>
        <v>27234.690452819432</v>
      </c>
      <c r="O73" s="184">
        <f>'Canada Emissions by Year'!O73-'BC Emissions by Year'!O73</f>
        <v>28179.635012292485</v>
      </c>
      <c r="P73" s="184">
        <f>'Canada Emissions by Year'!P73-'BC Emissions by Year'!P73</f>
        <v>29130.504193416142</v>
      </c>
      <c r="Q73" s="184">
        <f>'Canada Emissions by Year'!Q73-'BC Emissions by Year'!Q73</f>
        <v>29154.437197245381</v>
      </c>
      <c r="R73" s="184">
        <f>'Canada Emissions by Year'!R73-'BC Emissions by Year'!R73</f>
        <v>28292.314582601939</v>
      </c>
      <c r="S73" s="184">
        <f>'Canada Emissions by Year'!S73-'BC Emissions by Year'!S73</f>
        <v>27381.109412865972</v>
      </c>
      <c r="T73" s="184">
        <f>'Canada Emissions by Year'!T73-'BC Emissions by Year'!T73</f>
        <v>27454.716932526069</v>
      </c>
      <c r="U73" s="184">
        <f>'Canada Emissions by Year'!U73-'BC Emissions by Year'!U73</f>
        <v>25579.027550095852</v>
      </c>
      <c r="V73" s="184">
        <f>'Canada Emissions by Year'!V73-'BC Emissions by Year'!V73</f>
        <v>24643.762371168643</v>
      </c>
      <c r="W73" s="184">
        <f>'Canada Emissions by Year'!W73-'BC Emissions by Year'!W73</f>
        <v>23662.956849284183</v>
      </c>
      <c r="X73" s="184">
        <f>'Canada Emissions by Year'!X73-'BC Emissions by Year'!X73</f>
        <v>23650.6915425513</v>
      </c>
      <c r="Y73" s="184">
        <f>'Canada Emissions by Year'!Y73-'BC Emissions by Year'!Y73</f>
        <v>23645.862984980638</v>
      </c>
      <c r="Z73" s="106">
        <f t="shared" si="18"/>
        <v>27866.879797062687</v>
      </c>
      <c r="AA73" s="106">
        <f t="shared" si="2"/>
        <v>24772.836371767782</v>
      </c>
      <c r="AB73" s="106">
        <f t="shared" si="7"/>
        <v>-3094.0434252949053</v>
      </c>
      <c r="AC73" s="138">
        <f t="shared" si="1"/>
        <v>-0.11102941728054655</v>
      </c>
      <c r="AD73" s="122">
        <f>ROW()</f>
        <v>73</v>
      </c>
    </row>
    <row r="74" spans="1:30">
      <c r="A74" s="69" t="s">
        <v>77</v>
      </c>
      <c r="B74" s="184">
        <f>'Canada Emissions by Year'!B74-'BC Emissions by Year'!B74</f>
        <v>7165.5208004010947</v>
      </c>
      <c r="C74" s="105"/>
      <c r="D74" s="105"/>
      <c r="E74" s="105"/>
      <c r="F74" s="105"/>
      <c r="G74" s="105"/>
      <c r="H74" s="105"/>
      <c r="I74" s="105"/>
      <c r="J74" s="105"/>
      <c r="K74" s="105"/>
      <c r="L74" s="184">
        <f>'Canada Emissions by Year'!L74-'BC Emissions by Year'!L74</f>
        <v>8689.0437064733596</v>
      </c>
      <c r="M74" s="184">
        <f>'Canada Emissions by Year'!M74-'BC Emissions by Year'!M74</f>
        <v>8878.5330239504237</v>
      </c>
      <c r="N74" s="184">
        <f>'Canada Emissions by Year'!N74-'BC Emissions by Year'!N74</f>
        <v>9070.4270508963164</v>
      </c>
      <c r="O74" s="184">
        <f>'Canada Emissions by Year'!O74-'BC Emissions by Year'!O74</f>
        <v>9062.5262629818772</v>
      </c>
      <c r="P74" s="184">
        <f>'Canada Emissions by Year'!P74-'BC Emissions by Year'!P74</f>
        <v>9255.8738900351545</v>
      </c>
      <c r="Q74" s="184">
        <f>'Canada Emissions by Year'!Q74-'BC Emissions by Year'!Q74</f>
        <v>9365.3853659837569</v>
      </c>
      <c r="R74" s="184">
        <f>'Canada Emissions by Year'!R74-'BC Emissions by Year'!R74</f>
        <v>9290.078162505708</v>
      </c>
      <c r="S74" s="184">
        <f>'Canada Emissions by Year'!S74-'BC Emissions by Year'!S74</f>
        <v>8904.6624469342969</v>
      </c>
      <c r="T74" s="184">
        <f>'Canada Emissions by Year'!T74-'BC Emissions by Year'!T74</f>
        <v>8613.3765034267744</v>
      </c>
      <c r="U74" s="184">
        <f>'Canada Emissions by Year'!U74-'BC Emissions by Year'!U74</f>
        <v>8230.9267260908637</v>
      </c>
      <c r="V74" s="184">
        <f>'Canada Emissions by Year'!V74-'BC Emissions by Year'!V74</f>
        <v>8040.1671213192094</v>
      </c>
      <c r="W74" s="184">
        <f>'Canada Emissions by Year'!W74-'BC Emissions by Year'!W74</f>
        <v>7942.6372840267486</v>
      </c>
      <c r="X74" s="184">
        <f>'Canada Emissions by Year'!X74-'BC Emissions by Year'!X74</f>
        <v>7945.1483125524501</v>
      </c>
      <c r="Y74" s="184">
        <f>'Canada Emissions by Year'!Y74-'BC Emissions by Year'!Y74</f>
        <v>7941.6267576990022</v>
      </c>
      <c r="Z74" s="106">
        <f t="shared" si="18"/>
        <v>9064.5662387201101</v>
      </c>
      <c r="AA74" s="106">
        <f t="shared" si="2"/>
        <v>8118.9804508525085</v>
      </c>
      <c r="AB74" s="106">
        <f t="shared" si="7"/>
        <v>-945.58578786760154</v>
      </c>
      <c r="AC74" s="138">
        <f t="shared" si="1"/>
        <v>-0.10431671664866288</v>
      </c>
      <c r="AD74" s="122">
        <f>ROW()</f>
        <v>74</v>
      </c>
    </row>
    <row r="75" spans="1:30">
      <c r="A75" s="69" t="s">
        <v>78</v>
      </c>
      <c r="B75" s="184">
        <f>'Canada Emissions by Year'!B75-'BC Emissions by Year'!B75</f>
        <v>16497.097015820822</v>
      </c>
      <c r="C75" s="105"/>
      <c r="D75" s="105"/>
      <c r="E75" s="105"/>
      <c r="F75" s="105"/>
      <c r="G75" s="105"/>
      <c r="H75" s="105"/>
      <c r="I75" s="105"/>
      <c r="J75" s="105"/>
      <c r="K75" s="105"/>
      <c r="L75" s="184">
        <f>'Canada Emissions by Year'!L75-'BC Emissions by Year'!L75</f>
        <v>18554.373211735543</v>
      </c>
      <c r="M75" s="184">
        <f>'Canada Emissions by Year'!M75-'BC Emissions by Year'!M75</f>
        <v>17498.015077282987</v>
      </c>
      <c r="N75" s="184">
        <f>'Canada Emissions by Year'!N75-'BC Emissions by Year'!N75</f>
        <v>16546.388646389474</v>
      </c>
      <c r="O75" s="184">
        <f>'Canada Emissions by Year'!O75-'BC Emissions by Year'!O75</f>
        <v>18520.523206867088</v>
      </c>
      <c r="P75" s="184">
        <f>'Canada Emissions by Year'!P75-'BC Emissions by Year'!P75</f>
        <v>18526.438628226861</v>
      </c>
      <c r="Q75" s="184">
        <f>'Canada Emissions by Year'!Q75-'BC Emissions by Year'!Q75</f>
        <v>18521.433040610515</v>
      </c>
      <c r="R75" s="184">
        <f>'Canada Emissions by Year'!R75-'BC Emissions by Year'!R75</f>
        <v>18601.420133300406</v>
      </c>
      <c r="S75" s="184">
        <f>'Canada Emissions by Year'!S75-'BC Emissions by Year'!S75</f>
        <v>19536.444557859802</v>
      </c>
      <c r="T75" s="184">
        <f>'Canada Emissions by Year'!T75-'BC Emissions by Year'!T75</f>
        <v>20546.595353702694</v>
      </c>
      <c r="U75" s="184">
        <f>'Canada Emissions by Year'!U75-'BC Emissions by Year'!U75</f>
        <v>19573.400872489026</v>
      </c>
      <c r="V75" s="184">
        <f>'Canada Emissions by Year'!V75-'BC Emissions by Year'!V75</f>
        <v>20554.710908663848</v>
      </c>
      <c r="W75" s="184">
        <f>'Canada Emissions by Year'!W75-'BC Emissions by Year'!W75</f>
        <v>19561.649555825286</v>
      </c>
      <c r="X75" s="184">
        <f>'Canada Emissions by Year'!X75-'BC Emissions by Year'!X75</f>
        <v>21588.716041535296</v>
      </c>
      <c r="Y75" s="184">
        <f>'Canada Emissions by Year'!Y75-'BC Emissions by Year'!Y75</f>
        <v>23528.425410816752</v>
      </c>
      <c r="Z75" s="104">
        <f t="shared" si="18"/>
        <v>18288.129562784085</v>
      </c>
      <c r="AA75" s="104">
        <f t="shared" si="2"/>
        <v>20892.249690505487</v>
      </c>
      <c r="AB75" s="104">
        <f t="shared" si="7"/>
        <v>2604.1201277214022</v>
      </c>
      <c r="AC75" s="137">
        <f t="shared" si="1"/>
        <v>0.14239401130560261</v>
      </c>
      <c r="AD75" s="122">
        <f>ROW()</f>
        <v>75</v>
      </c>
    </row>
    <row r="76" spans="1:30">
      <c r="A76" s="73" t="s">
        <v>79</v>
      </c>
      <c r="B76" s="184">
        <f>'Canada Emissions by Year'!B76-'BC Emissions by Year'!B76</f>
        <v>13600.738951566082</v>
      </c>
      <c r="C76" s="105"/>
      <c r="D76" s="105"/>
      <c r="E76" s="105"/>
      <c r="F76" s="105"/>
      <c r="G76" s="105"/>
      <c r="H76" s="105"/>
      <c r="I76" s="105"/>
      <c r="J76" s="105"/>
      <c r="K76" s="105"/>
      <c r="L76" s="184">
        <f>'Canada Emissions by Year'!L76-'BC Emissions by Year'!L76</f>
        <v>15660.400640402582</v>
      </c>
      <c r="M76" s="184">
        <f>'Canada Emissions by Year'!M76-'BC Emissions by Year'!M76</f>
        <v>13615.026837099427</v>
      </c>
      <c r="N76" s="184">
        <f>'Canada Emissions by Year'!N76-'BC Emissions by Year'!N76</f>
        <v>13654.635330889787</v>
      </c>
      <c r="O76" s="184">
        <f>'Canada Emissions by Year'!O76-'BC Emissions by Year'!O76</f>
        <v>14635.099647119663</v>
      </c>
      <c r="P76" s="184">
        <f>'Canada Emissions by Year'!P76-'BC Emissions by Year'!P76</f>
        <v>15641.472765094009</v>
      </c>
      <c r="Q76" s="184">
        <f>'Canada Emissions by Year'!Q76-'BC Emissions by Year'!Q76</f>
        <v>14635.410618563024</v>
      </c>
      <c r="R76" s="184">
        <f>'Canada Emissions by Year'!R76-'BC Emissions by Year'!R76</f>
        <v>14699.366008210562</v>
      </c>
      <c r="S76" s="184">
        <f>'Canada Emissions by Year'!S76-'BC Emissions by Year'!S76</f>
        <v>15643.699592780458</v>
      </c>
      <c r="T76" s="184">
        <f>'Canada Emissions by Year'!T76-'BC Emissions by Year'!T76</f>
        <v>16651.191956448445</v>
      </c>
      <c r="U76" s="184">
        <f>'Canada Emissions by Year'!U76-'BC Emissions by Year'!U76</f>
        <v>15670.615766377832</v>
      </c>
      <c r="V76" s="184">
        <f>'Canada Emissions by Year'!V76-'BC Emissions by Year'!V76</f>
        <v>16653.985185036228</v>
      </c>
      <c r="W76" s="184">
        <f>'Canada Emissions by Year'!W76-'BC Emissions by Year'!W76</f>
        <v>16657.367071921777</v>
      </c>
      <c r="X76" s="184">
        <f>'Canada Emissions by Year'!X76-'BC Emissions by Year'!X76</f>
        <v>17681.078453492835</v>
      </c>
      <c r="Y76" s="184">
        <f>'Canada Emissions by Year'!Y76-'BC Emissions by Year'!Y76</f>
        <v>19628.96188269987</v>
      </c>
      <c r="Z76" s="106">
        <f t="shared" si="18"/>
        <v>14773.138930019939</v>
      </c>
      <c r="AA76" s="106">
        <f t="shared" si="2"/>
        <v>17157.200052662829</v>
      </c>
      <c r="AB76" s="106">
        <f t="shared" si="7"/>
        <v>2384.06112264289</v>
      </c>
      <c r="AC76" s="138">
        <f t="shared" si="1"/>
        <v>0.16137810210383449</v>
      </c>
      <c r="AD76" s="122">
        <f>ROW()</f>
        <v>76</v>
      </c>
    </row>
    <row r="77" spans="1:30">
      <c r="A77" s="73" t="s">
        <v>80</v>
      </c>
      <c r="B77" s="184">
        <f>'Canada Emissions by Year'!B77-'BC Emissions by Year'!B77</f>
        <v>2896.3580642547395</v>
      </c>
      <c r="C77" s="105"/>
      <c r="D77" s="105"/>
      <c r="E77" s="105"/>
      <c r="F77" s="105"/>
      <c r="G77" s="105"/>
      <c r="H77" s="105"/>
      <c r="I77" s="105"/>
      <c r="J77" s="105"/>
      <c r="K77" s="105"/>
      <c r="L77" s="184">
        <f>'Canada Emissions by Year'!L77-'BC Emissions by Year'!L77</f>
        <v>3893.9725713329594</v>
      </c>
      <c r="M77" s="184">
        <f>'Canada Emissions by Year'!M77-'BC Emissions by Year'!M77</f>
        <v>3882.9882401835594</v>
      </c>
      <c r="N77" s="184">
        <f>'Canada Emissions by Year'!N77-'BC Emissions by Year'!N77</f>
        <v>2891.7533154996881</v>
      </c>
      <c r="O77" s="184">
        <f>'Canada Emissions by Year'!O77-'BC Emissions by Year'!O77</f>
        <v>3885.4235597474244</v>
      </c>
      <c r="P77" s="184">
        <f>'Canada Emissions by Year'!P77-'BC Emissions by Year'!P77</f>
        <v>3884.9658631328507</v>
      </c>
      <c r="Q77" s="184">
        <f>'Canada Emissions by Year'!Q77-'BC Emissions by Year'!Q77</f>
        <v>3886.0224220474925</v>
      </c>
      <c r="R77" s="184">
        <f>'Canada Emissions by Year'!R77-'BC Emissions by Year'!R77</f>
        <v>3902.0541250898445</v>
      </c>
      <c r="S77" s="184">
        <f>'Canada Emissions by Year'!S77-'BC Emissions by Year'!S77</f>
        <v>3892.7449650793446</v>
      </c>
      <c r="T77" s="184">
        <f>'Canada Emissions by Year'!T77-'BC Emissions by Year'!T77</f>
        <v>3895.4033972542479</v>
      </c>
      <c r="U77" s="184">
        <f>'Canada Emissions by Year'!U77-'BC Emissions by Year'!U77</f>
        <v>3902.7851061111946</v>
      </c>
      <c r="V77" s="184">
        <f>'Canada Emissions by Year'!V77-'BC Emissions by Year'!V77</f>
        <v>3900.7257236276228</v>
      </c>
      <c r="W77" s="184">
        <f>'Canada Emissions by Year'!W77-'BC Emissions by Year'!W77</f>
        <v>3904.2824839035088</v>
      </c>
      <c r="X77" s="184">
        <f>'Canada Emissions by Year'!X77-'BC Emissions by Year'!X77</f>
        <v>3907.637588042463</v>
      </c>
      <c r="Y77" s="184">
        <f>'Canada Emissions by Year'!Y77-'BC Emissions by Year'!Y77</f>
        <v>4899.4635281168794</v>
      </c>
      <c r="Z77" s="106">
        <f t="shared" si="18"/>
        <v>3764.9906327641456</v>
      </c>
      <c r="AA77" s="106">
        <f t="shared" si="2"/>
        <v>4068.3829711759863</v>
      </c>
      <c r="AB77" s="106">
        <f t="shared" si="7"/>
        <v>303.39233841184068</v>
      </c>
      <c r="AC77" s="138">
        <f t="shared" si="1"/>
        <v>8.0582494886341574E-2</v>
      </c>
      <c r="AD77" s="122">
        <f>ROW()</f>
        <v>77</v>
      </c>
    </row>
    <row r="78" spans="1:30">
      <c r="A78" s="69" t="s">
        <v>6</v>
      </c>
      <c r="B78" s="184">
        <f>'Canada Emissions by Year'!B78-'BC Emissions by Year'!B78</f>
        <v>200</v>
      </c>
      <c r="C78" s="105"/>
      <c r="D78" s="105"/>
      <c r="E78" s="105"/>
      <c r="F78" s="105"/>
      <c r="G78" s="105"/>
      <c r="H78" s="105"/>
      <c r="I78" s="105"/>
      <c r="J78" s="105"/>
      <c r="K78" s="105"/>
      <c r="L78" s="184">
        <f>'Canada Emissions by Year'!L78-'BC Emissions by Year'!L78</f>
        <v>100</v>
      </c>
      <c r="M78" s="184">
        <f>'Canada Emissions by Year'!M78-'BC Emissions by Year'!M78</f>
        <v>100</v>
      </c>
      <c r="N78" s="184">
        <f>'Canada Emissions by Year'!N78-'BC Emissions by Year'!N78</f>
        <v>100</v>
      </c>
      <c r="O78" s="184">
        <f>'Canada Emissions by Year'!O78-'BC Emissions by Year'!O78</f>
        <v>100</v>
      </c>
      <c r="P78" s="184">
        <f>'Canada Emissions by Year'!P78-'BC Emissions by Year'!P78</f>
        <v>40</v>
      </c>
      <c r="Q78" s="184">
        <f>'Canada Emissions by Year'!Q78-'BC Emissions by Year'!Q78</f>
        <v>50</v>
      </c>
      <c r="R78" s="184">
        <f>'Canada Emissions by Year'!R78-'BC Emissions by Year'!R78</f>
        <v>50</v>
      </c>
      <c r="S78" s="184">
        <f>'Canada Emissions by Year'!S78-'BC Emissions by Year'!S78</f>
        <v>40</v>
      </c>
      <c r="T78" s="184">
        <f>'Canada Emissions by Year'!T78-'BC Emissions by Year'!T78</f>
        <v>50</v>
      </c>
      <c r="U78" s="184">
        <f>'Canada Emissions by Year'!U78-'BC Emissions by Year'!U78</f>
        <v>50</v>
      </c>
      <c r="V78" s="184">
        <f>'Canada Emissions by Year'!V78-'BC Emissions by Year'!V78</f>
        <v>30</v>
      </c>
      <c r="W78" s="184">
        <f>'Canada Emissions by Year'!W78-'BC Emissions by Year'!W78</f>
        <v>30</v>
      </c>
      <c r="X78" s="184">
        <f>'Canada Emissions by Year'!X78-'BC Emissions by Year'!X78</f>
        <v>40</v>
      </c>
      <c r="Y78" s="184">
        <f>'Canada Emissions by Year'!Y78-'BC Emissions by Year'!Y78</f>
        <v>50</v>
      </c>
      <c r="Z78" s="106">
        <f t="shared" si="18"/>
        <v>72.5</v>
      </c>
      <c r="AA78" s="106">
        <f t="shared" si="2"/>
        <v>41.666666666666664</v>
      </c>
      <c r="AB78" s="106">
        <f t="shared" si="7"/>
        <v>-30.833333333333336</v>
      </c>
      <c r="AC78" s="138">
        <f t="shared" si="1"/>
        <v>-0.42528735632183912</v>
      </c>
      <c r="AD78" s="122">
        <f>ROW()</f>
        <v>78</v>
      </c>
    </row>
    <row r="79" spans="1:30">
      <c r="A79" s="75" t="s">
        <v>122</v>
      </c>
      <c r="B79" s="184">
        <f>'Canada Emissions by Year'!B79-'BC Emissions by Year'!B79</f>
        <v>974.85781514846883</v>
      </c>
      <c r="C79" s="105"/>
      <c r="D79" s="105"/>
      <c r="E79" s="105"/>
      <c r="F79" s="105"/>
      <c r="G79" s="105"/>
      <c r="H79" s="105"/>
      <c r="I79" s="105"/>
      <c r="J79" s="105"/>
      <c r="K79" s="105"/>
      <c r="L79" s="184">
        <f>'Canada Emissions by Year'!L79-'BC Emissions by Year'!L79</f>
        <v>1962.0831466666666</v>
      </c>
      <c r="M79" s="184">
        <f>'Canada Emissions by Year'!M79-'BC Emissions by Year'!M79</f>
        <v>969.75131999999996</v>
      </c>
      <c r="N79" s="184">
        <f>'Canada Emissions by Year'!N79-'BC Emissions by Year'!N79</f>
        <v>1972.4555600000001</v>
      </c>
      <c r="O79" s="184">
        <f>'Canada Emissions by Year'!O79-'BC Emissions by Year'!O79</f>
        <v>1973.3044666666667</v>
      </c>
      <c r="P79" s="184">
        <f>'Canada Emissions by Year'!P79-'BC Emissions by Year'!P79</f>
        <v>974.27466666666669</v>
      </c>
      <c r="Q79" s="184">
        <f>'Canada Emissions by Year'!Q79-'BC Emissions by Year'!Q79</f>
        <v>976.24</v>
      </c>
      <c r="R79" s="184">
        <f>'Canada Emissions by Year'!R79-'BC Emissions by Year'!R79</f>
        <v>983.82266666666669</v>
      </c>
      <c r="S79" s="184">
        <f>'Canada Emissions by Year'!S79-'BC Emissions by Year'!S79</f>
        <v>1984.49</v>
      </c>
      <c r="T79" s="184">
        <f>'Canada Emissions by Year'!T79-'BC Emissions by Year'!T79</f>
        <v>1984.76324</v>
      </c>
      <c r="U79" s="184">
        <f>'Canada Emissions by Year'!U79-'BC Emissions by Year'!U79</f>
        <v>1986.8</v>
      </c>
      <c r="V79" s="184">
        <f>'Canada Emissions by Year'!V79-'BC Emissions by Year'!V79</f>
        <v>1986.0666666666666</v>
      </c>
      <c r="W79" s="184">
        <f>'Canada Emissions by Year'!W79-'BC Emissions by Year'!W79</f>
        <v>1974.9493333333332</v>
      </c>
      <c r="X79" s="184">
        <f>'Canada Emissions by Year'!X79-'BC Emissions by Year'!X79</f>
        <v>1976.5227733333334</v>
      </c>
      <c r="Y79" s="184">
        <f>'Canada Emissions by Year'!Y79-'BC Emissions by Year'!Y79</f>
        <v>2976.5227733333331</v>
      </c>
      <c r="Z79" s="106">
        <f t="shared" si="18"/>
        <v>1474.5527283333333</v>
      </c>
      <c r="AA79" s="106">
        <f t="shared" ref="AA79:AA83" si="22">AVERAGE(T79:Y79)</f>
        <v>2147.6041311111112</v>
      </c>
      <c r="AB79" s="106">
        <f t="shared" si="7"/>
        <v>673.05140277777787</v>
      </c>
      <c r="AC79" s="138">
        <f t="shared" si="1"/>
        <v>0.45644444572593795</v>
      </c>
      <c r="AD79" s="122">
        <f>ROW()</f>
        <v>79</v>
      </c>
    </row>
    <row r="80" spans="1:30">
      <c r="A80" s="65" t="s">
        <v>82</v>
      </c>
      <c r="B80" s="107">
        <f>'Canada Emissions by Year'!B80-'BC Emissions by Year'!B80</f>
        <v>19714.328511398373</v>
      </c>
      <c r="C80" s="107"/>
      <c r="D80" s="107"/>
      <c r="E80" s="107"/>
      <c r="F80" s="107"/>
      <c r="G80" s="107"/>
      <c r="H80" s="107"/>
      <c r="I80" s="107"/>
      <c r="J80" s="107"/>
      <c r="K80" s="107"/>
      <c r="L80" s="107">
        <f>'Canada Emissions by Year'!L80-'BC Emissions by Year'!L80</f>
        <v>20948.667318758402</v>
      </c>
      <c r="M80" s="107">
        <f>'Canada Emissions by Year'!M80-'BC Emissions by Year'!M80</f>
        <v>21837.421400365525</v>
      </c>
      <c r="N80" s="107">
        <f>'Canada Emissions by Year'!N80-'BC Emissions by Year'!N80</f>
        <v>21810.97113147776</v>
      </c>
      <c r="O80" s="107">
        <f>'Canada Emissions by Year'!O80-'BC Emissions by Year'!O80</f>
        <v>21790.376493263429</v>
      </c>
      <c r="P80" s="107">
        <f>'Canada Emissions by Year'!P80-'BC Emissions by Year'!P80</f>
        <v>22841.557267411772</v>
      </c>
      <c r="Q80" s="107">
        <f>'Canada Emissions by Year'!Q80-'BC Emissions by Year'!Q80</f>
        <v>22889.501613845317</v>
      </c>
      <c r="R80" s="107">
        <f>'Canada Emissions by Year'!R80-'BC Emissions by Year'!R80</f>
        <v>23758.248042020899</v>
      </c>
      <c r="S80" s="107">
        <f>'Canada Emissions by Year'!S80-'BC Emissions by Year'!S80</f>
        <v>22704.210757025856</v>
      </c>
      <c r="T80" s="107">
        <f>'Canada Emissions by Year'!T80-'BC Emissions by Year'!T80</f>
        <v>22685.728881908428</v>
      </c>
      <c r="U80" s="107">
        <f>'Canada Emissions by Year'!U80-'BC Emissions by Year'!U80</f>
        <v>22622.88186890629</v>
      </c>
      <c r="V80" s="107">
        <f>'Canada Emissions by Year'!V80-'BC Emissions by Year'!V80</f>
        <v>21717.117362455039</v>
      </c>
      <c r="W80" s="107">
        <f>'Canada Emissions by Year'!W80-'BC Emissions by Year'!W80</f>
        <v>20730.690846259349</v>
      </c>
      <c r="X80" s="107">
        <f>'Canada Emissions by Year'!X80-'BC Emissions by Year'!X80</f>
        <v>21022.030041954276</v>
      </c>
      <c r="Y80" s="107">
        <f>'Canada Emissions by Year'!Y80-'BC Emissions by Year'!Y80</f>
        <v>20171.858864044483</v>
      </c>
      <c r="Z80" s="107">
        <f t="shared" si="18"/>
        <v>22322.619253021119</v>
      </c>
      <c r="AA80" s="107">
        <f t="shared" si="22"/>
        <v>21491.717977587978</v>
      </c>
      <c r="AB80" s="107">
        <f t="shared" si="7"/>
        <v>-830.90127543314156</v>
      </c>
      <c r="AC80" s="133">
        <f t="shared" si="1"/>
        <v>-3.7222391602665009E-2</v>
      </c>
      <c r="AD80" s="122">
        <f>ROW()</f>
        <v>80</v>
      </c>
    </row>
    <row r="81" spans="1:30">
      <c r="A81" s="69" t="s">
        <v>83</v>
      </c>
      <c r="B81" s="184">
        <f>'Canada Emissions by Year'!B81-'BC Emissions by Year'!B81</f>
        <v>17891.302301384861</v>
      </c>
      <c r="C81" s="105"/>
      <c r="D81" s="105"/>
      <c r="E81" s="105"/>
      <c r="F81" s="105"/>
      <c r="G81" s="105"/>
      <c r="H81" s="105"/>
      <c r="I81" s="105"/>
      <c r="J81" s="105"/>
      <c r="K81" s="105"/>
      <c r="L81" s="184">
        <f>'Canada Emissions by Year'!L81-'BC Emissions by Year'!L81</f>
        <v>20160.864752248861</v>
      </c>
      <c r="M81" s="184">
        <f>'Canada Emissions by Year'!M81-'BC Emissions by Year'!M81</f>
        <v>20048.634822417713</v>
      </c>
      <c r="N81" s="184">
        <f>'Canada Emissions by Year'!N81-'BC Emissions by Year'!N81</f>
        <v>20022.281768354307</v>
      </c>
      <c r="O81" s="184">
        <f>'Canada Emissions by Year'!O81-'BC Emissions by Year'!O81</f>
        <v>21000.259483164918</v>
      </c>
      <c r="P81" s="184">
        <f>'Canada Emissions by Year'!P81-'BC Emissions by Year'!P81</f>
        <v>21051.547725880118</v>
      </c>
      <c r="Q81" s="184">
        <f>'Canada Emissions by Year'!Q81-'BC Emissions by Year'!Q81</f>
        <v>21097.810667421843</v>
      </c>
      <c r="R81" s="184">
        <f>'Canada Emissions by Year'!R81-'BC Emissions by Year'!R81</f>
        <v>21965.938181158024</v>
      </c>
      <c r="S81" s="184">
        <f>'Canada Emissions by Year'!S81-'BC Emissions by Year'!S81</f>
        <v>21912.226677448274</v>
      </c>
      <c r="T81" s="184">
        <f>'Canada Emissions by Year'!T81-'BC Emissions by Year'!T81</f>
        <v>20890.898787364902</v>
      </c>
      <c r="U81" s="184">
        <f>'Canada Emissions by Year'!U81-'BC Emissions by Year'!U81</f>
        <v>21826.860701689737</v>
      </c>
      <c r="V81" s="184">
        <f>'Canada Emissions by Year'!V81-'BC Emissions by Year'!V81</f>
        <v>19921.082887121898</v>
      </c>
      <c r="W81" s="184">
        <f>'Canada Emissions by Year'!W81-'BC Emissions by Year'!W81</f>
        <v>19933.571507835641</v>
      </c>
      <c r="X81" s="184">
        <f>'Canada Emissions by Year'!X81-'BC Emissions by Year'!X81</f>
        <v>19224.375633705902</v>
      </c>
      <c r="Y81" s="184">
        <f>'Canada Emissions by Year'!Y81-'BC Emissions by Year'!Y81</f>
        <v>19373.24070128267</v>
      </c>
      <c r="Z81" s="106">
        <f t="shared" si="18"/>
        <v>20907.445509761757</v>
      </c>
      <c r="AA81" s="106">
        <f t="shared" si="22"/>
        <v>20195.005036500126</v>
      </c>
      <c r="AB81" s="106">
        <f t="shared" si="7"/>
        <v>-712.44047326163127</v>
      </c>
      <c r="AC81" s="114">
        <f t="shared" si="1"/>
        <v>-3.4075921562440062E-2</v>
      </c>
      <c r="AD81" s="122">
        <f>ROW()</f>
        <v>81</v>
      </c>
    </row>
    <row r="82" spans="1:30">
      <c r="A82" s="69" t="s">
        <v>84</v>
      </c>
      <c r="B82" s="184">
        <f>'Canada Emissions by Year'!B82-'BC Emissions by Year'!B82</f>
        <v>773.97144007452107</v>
      </c>
      <c r="C82" s="105"/>
      <c r="D82" s="105"/>
      <c r="E82" s="105"/>
      <c r="F82" s="105"/>
      <c r="G82" s="105"/>
      <c r="H82" s="105"/>
      <c r="I82" s="105"/>
      <c r="J82" s="105"/>
      <c r="K82" s="105"/>
      <c r="L82" s="184">
        <f>'Canada Emissions by Year'!L82-'BC Emissions by Year'!L82</f>
        <v>824.3685054282696</v>
      </c>
      <c r="M82" s="184">
        <f>'Canada Emissions by Year'!M82-'BC Emissions by Year'!M82</f>
        <v>832.07759640042627</v>
      </c>
      <c r="N82" s="184">
        <f>'Canada Emissions by Year'!N82-'BC Emissions by Year'!N82</f>
        <v>841.5936669125357</v>
      </c>
      <c r="O82" s="184">
        <f>'Canada Emissions by Year'!O82-'BC Emissions by Year'!O82</f>
        <v>841.99831180826425</v>
      </c>
      <c r="P82" s="184">
        <f>'Canada Emissions by Year'!P82-'BC Emissions by Year'!P82</f>
        <v>850.50642379522128</v>
      </c>
      <c r="Q82" s="184">
        <f>'Canada Emissions by Year'!Q82-'BC Emissions by Year'!Q82</f>
        <v>850.42982635251985</v>
      </c>
      <c r="R82" s="184">
        <f>'Canada Emissions by Year'!R82-'BC Emissions by Year'!R82</f>
        <v>859.15197547818582</v>
      </c>
      <c r="S82" s="184">
        <f>'Canada Emissions by Year'!S82-'BC Emissions by Year'!S82</f>
        <v>866.74382019402583</v>
      </c>
      <c r="T82" s="184">
        <f>'Canada Emissions by Year'!T82-'BC Emissions by Year'!T82</f>
        <v>867.12192395827469</v>
      </c>
      <c r="U82" s="184">
        <f>'Canada Emissions by Year'!U82-'BC Emissions by Year'!U82</f>
        <v>865.72499314653851</v>
      </c>
      <c r="V82" s="184">
        <f>'Canada Emissions by Year'!V82-'BC Emissions by Year'!V82</f>
        <v>863.40467545288641</v>
      </c>
      <c r="W82" s="184">
        <f>'Canada Emissions by Year'!W82-'BC Emissions by Year'!W82</f>
        <v>863.08649064251836</v>
      </c>
      <c r="X82" s="184">
        <f>'Canada Emissions by Year'!X82-'BC Emissions by Year'!X82</f>
        <v>861.78959345181113</v>
      </c>
      <c r="Y82" s="184">
        <f>'Canada Emissions by Year'!Y82-'BC Emissions by Year'!Y82</f>
        <v>961.05874996308671</v>
      </c>
      <c r="Z82" s="106">
        <f t="shared" si="18"/>
        <v>845.85876579618105</v>
      </c>
      <c r="AA82" s="106">
        <f t="shared" si="22"/>
        <v>880.36440443585252</v>
      </c>
      <c r="AB82" s="106">
        <f t="shared" ref="AB82:AB84" si="23">AA82-Z82</f>
        <v>34.505638639671474</v>
      </c>
      <c r="AC82" s="138">
        <f t="shared" si="1"/>
        <v>4.0793617132042569E-2</v>
      </c>
      <c r="AD82" s="122">
        <f>ROW()</f>
        <v>82</v>
      </c>
    </row>
    <row r="83" spans="1:30">
      <c r="A83" s="69" t="s">
        <v>85</v>
      </c>
      <c r="B83" s="184">
        <f>'Canada Emissions by Year'!B83-'BC Emissions by Year'!B83</f>
        <v>649.05476993898912</v>
      </c>
      <c r="C83" s="105"/>
      <c r="D83" s="105"/>
      <c r="E83" s="105"/>
      <c r="F83" s="105"/>
      <c r="G83" s="105"/>
      <c r="H83" s="105"/>
      <c r="I83" s="105"/>
      <c r="J83" s="105"/>
      <c r="K83" s="105"/>
      <c r="L83" s="184">
        <f>'Canada Emissions by Year'!L83-'BC Emissions by Year'!L83</f>
        <v>653.43406108127067</v>
      </c>
      <c r="M83" s="184">
        <f>'Canada Emissions by Year'!M83-'BC Emissions by Year'!M83</f>
        <v>686.70898154738484</v>
      </c>
      <c r="N83" s="184">
        <f>'Canada Emissions by Year'!N83-'BC Emissions by Year'!N83</f>
        <v>667.09569621091691</v>
      </c>
      <c r="O83" s="184">
        <f>'Canada Emissions by Year'!O83-'BC Emissions by Year'!O83</f>
        <v>568.11869829024363</v>
      </c>
      <c r="P83" s="184">
        <f>'Canada Emissions by Year'!P83-'BC Emissions by Year'!P83</f>
        <v>619.50311773643455</v>
      </c>
      <c r="Q83" s="184">
        <f>'Canada Emissions by Year'!Q83-'BC Emissions by Year'!Q83</f>
        <v>611.26112007095514</v>
      </c>
      <c r="R83" s="184">
        <f>'Canada Emissions by Year'!R83-'BC Emissions by Year'!R83</f>
        <v>593.15788538468894</v>
      </c>
      <c r="S83" s="184">
        <f>'Canada Emissions by Year'!S83-'BC Emissions by Year'!S83</f>
        <v>565.24025938355624</v>
      </c>
      <c r="T83" s="184">
        <f>'Canada Emissions by Year'!T83-'BC Emissions by Year'!T83</f>
        <v>597.70817058524847</v>
      </c>
      <c r="U83" s="184">
        <f>'Canada Emissions by Year'!U83-'BC Emissions by Year'!U83</f>
        <v>570.29617407001638</v>
      </c>
      <c r="V83" s="184">
        <f>'Canada Emissions by Year'!V83-'BC Emissions by Year'!V83</f>
        <v>592.62979988025677</v>
      </c>
      <c r="W83" s="184">
        <f>'Canada Emissions by Year'!W83-'BC Emissions by Year'!W83</f>
        <v>574.03284778119144</v>
      </c>
      <c r="X83" s="184">
        <f>'Canada Emissions by Year'!X83-'BC Emissions by Year'!X83</f>
        <v>645.86481479656504</v>
      </c>
      <c r="Y83" s="184">
        <f>'Canada Emissions by Year'!Y83-'BC Emissions by Year'!Y83</f>
        <v>487.55941279872667</v>
      </c>
      <c r="Z83" s="106">
        <f t="shared" si="18"/>
        <v>620.56497746318132</v>
      </c>
      <c r="AA83" s="106">
        <f t="shared" si="22"/>
        <v>578.01520331866743</v>
      </c>
      <c r="AB83" s="106">
        <f t="shared" si="23"/>
        <v>-42.54977414451389</v>
      </c>
      <c r="AC83" s="138">
        <f t="shared" si="1"/>
        <v>-6.8566186764928108E-2</v>
      </c>
      <c r="AD83" s="122">
        <f>ROW()</f>
        <v>83</v>
      </c>
    </row>
    <row r="84" spans="1:30" s="143" customFormat="1">
      <c r="A84" s="157" t="s">
        <v>123</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f t="shared" si="23"/>
        <v>0</v>
      </c>
      <c r="AC84" s="146"/>
      <c r="AD84" s="142">
        <f>ROW()</f>
        <v>84</v>
      </c>
    </row>
    <row r="85" spans="1:30" s="143" customFormat="1">
      <c r="A85" s="139" t="s">
        <v>7</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1"/>
      <c r="AD85" s="142">
        <f>ROW()</f>
        <v>85</v>
      </c>
    </row>
    <row r="86" spans="1:30" s="143" customFormat="1">
      <c r="A86" s="144" t="s">
        <v>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6"/>
      <c r="AD86" s="142">
        <f>ROW()</f>
        <v>86</v>
      </c>
    </row>
    <row r="87" spans="1:30" s="143" customFormat="1">
      <c r="A87" s="144" t="s">
        <v>87</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c r="AD87" s="142">
        <f>ROW()</f>
        <v>87</v>
      </c>
    </row>
    <row r="88" spans="1:30" s="143" customFormat="1">
      <c r="A88" s="149" t="s">
        <v>88</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c r="AD88" s="142">
        <f>ROW()</f>
        <v>88</v>
      </c>
    </row>
    <row r="89" spans="1:30" s="143" customFormat="1">
      <c r="A89" s="149" t="s">
        <v>89</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8"/>
      <c r="AD89" s="142">
        <f>ROW()</f>
        <v>89</v>
      </c>
    </row>
    <row r="90" spans="1:30" s="143" customFormat="1">
      <c r="A90" s="150" t="s">
        <v>10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2">
        <f>ROW()</f>
        <v>90</v>
      </c>
    </row>
    <row r="91" spans="1:30" s="143" customFormat="1">
      <c r="A91" s="151" t="s">
        <v>11</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3"/>
      <c r="AD91" s="142">
        <f>ROW()</f>
        <v>91</v>
      </c>
    </row>
    <row r="92" spans="1:30" s="143" customFormat="1">
      <c r="A92" s="154" t="s">
        <v>90</v>
      </c>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8"/>
      <c r="AD92" s="142">
        <f>ROW()</f>
        <v>92</v>
      </c>
    </row>
    <row r="93" spans="1:30" s="143" customFormat="1">
      <c r="A93" s="154" t="s">
        <v>91</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8"/>
      <c r="AD93" s="142">
        <f>ROW()</f>
        <v>93</v>
      </c>
    </row>
    <row r="94" spans="1:30" s="143" customFormat="1">
      <c r="A94" s="154" t="s">
        <v>92</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8"/>
      <c r="AD94" s="142">
        <f>ROW()</f>
        <v>94</v>
      </c>
    </row>
    <row r="95" spans="1:30" s="143" customFormat="1">
      <c r="A95" s="155" t="s">
        <v>120</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8"/>
      <c r="AD95" s="142">
        <f>ROW()</f>
        <v>95</v>
      </c>
    </row>
    <row r="96" spans="1:30" s="143" customFormat="1">
      <c r="A96" s="151" t="s">
        <v>12</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3"/>
      <c r="AD96" s="142">
        <f>ROW()</f>
        <v>96</v>
      </c>
    </row>
    <row r="97" spans="1:30" s="143" customFormat="1">
      <c r="A97" s="151" t="s">
        <v>13</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3"/>
      <c r="AD97" s="142">
        <f>ROW()</f>
        <v>97</v>
      </c>
    </row>
    <row r="98" spans="1:30" s="143" customFormat="1">
      <c r="A98" s="156" t="s">
        <v>14</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3"/>
      <c r="AD98" s="142">
        <f>ROW()</f>
        <v>98</v>
      </c>
    </row>
    <row r="99" spans="1:30" s="143" customFormat="1">
      <c r="A99" s="156" t="s">
        <v>101</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3"/>
      <c r="AD99" s="142">
        <f>ROW()</f>
        <v>99</v>
      </c>
    </row>
    <row r="100" spans="1:30">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30">
      <c r="A101" s="18"/>
      <c r="B101" s="19" t="s">
        <v>132</v>
      </c>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30">
      <c r="A102" s="18"/>
      <c r="B102" s="18" t="s">
        <v>133</v>
      </c>
      <c r="C102" s="4"/>
      <c r="D102" s="4"/>
      <c r="E102" s="4"/>
      <c r="F102" s="17"/>
      <c r="G102" s="17"/>
      <c r="H102" s="17"/>
      <c r="I102" s="17"/>
      <c r="J102" s="17"/>
      <c r="K102" s="17"/>
      <c r="L102" s="17"/>
      <c r="M102" s="17"/>
      <c r="N102" s="17"/>
      <c r="O102" s="17"/>
      <c r="P102" s="17"/>
      <c r="Q102" s="17"/>
      <c r="R102" s="17"/>
      <c r="S102" s="17"/>
      <c r="T102" s="17"/>
      <c r="U102" s="17"/>
      <c r="V102" s="17"/>
      <c r="W102" s="17"/>
      <c r="X102" s="17"/>
      <c r="Y102" s="17"/>
      <c r="AD102" s="122">
        <f>ROW()</f>
        <v>102</v>
      </c>
    </row>
    <row r="103" spans="1:30">
      <c r="A103" s="20"/>
      <c r="B103" s="18" t="s">
        <v>134</v>
      </c>
      <c r="C103" s="4"/>
      <c r="D103" s="4"/>
      <c r="E103" s="4"/>
      <c r="F103" s="17"/>
      <c r="G103" s="17"/>
      <c r="H103" s="17"/>
      <c r="I103" s="17"/>
      <c r="J103" s="17"/>
      <c r="K103" s="17"/>
      <c r="L103" s="17"/>
      <c r="M103" s="17"/>
      <c r="N103" s="17"/>
      <c r="O103" s="17"/>
      <c r="P103" s="17"/>
      <c r="Q103" s="17"/>
      <c r="R103" s="17"/>
      <c r="S103" s="17"/>
      <c r="T103" s="17"/>
      <c r="U103" s="17"/>
      <c r="V103" s="17"/>
      <c r="W103" s="17"/>
      <c r="X103" s="17"/>
      <c r="Y103" s="17"/>
      <c r="AD103" s="122">
        <f>ROW()</f>
        <v>103</v>
      </c>
    </row>
    <row r="104" spans="1:30">
      <c r="A104" s="20"/>
      <c r="B104" s="18" t="s">
        <v>127</v>
      </c>
      <c r="C104" s="4"/>
      <c r="D104" s="4"/>
      <c r="E104" s="4"/>
      <c r="F104" s="17"/>
      <c r="G104" s="17"/>
      <c r="H104" s="17"/>
      <c r="I104" s="17"/>
      <c r="J104" s="17"/>
      <c r="K104" s="17"/>
      <c r="L104" s="17"/>
      <c r="M104" s="17"/>
      <c r="N104" s="17"/>
      <c r="O104" s="17"/>
      <c r="P104" s="17"/>
      <c r="Q104" s="17"/>
      <c r="R104" s="17"/>
      <c r="S104" s="17"/>
      <c r="T104" s="17"/>
      <c r="U104" s="17"/>
      <c r="V104" s="17"/>
      <c r="W104" s="17"/>
      <c r="X104" s="17"/>
      <c r="Y104" s="17"/>
      <c r="AD104" s="122">
        <f>ROW()</f>
        <v>104</v>
      </c>
    </row>
    <row r="105" spans="1:30">
      <c r="A105" s="21"/>
      <c r="B105" s="18" t="s">
        <v>128</v>
      </c>
      <c r="C105" s="4"/>
      <c r="D105" s="4"/>
      <c r="E105" s="4"/>
      <c r="F105" s="17"/>
      <c r="G105" s="17"/>
      <c r="H105" s="17"/>
      <c r="I105" s="17"/>
      <c r="J105" s="17"/>
      <c r="K105" s="17"/>
      <c r="L105" s="17"/>
      <c r="M105" s="17"/>
      <c r="N105" s="17"/>
      <c r="O105" s="17"/>
      <c r="P105" s="17"/>
      <c r="Q105" s="17"/>
      <c r="R105" s="17"/>
      <c r="S105" s="17"/>
      <c r="T105" s="17"/>
      <c r="U105" s="17"/>
      <c r="V105" s="17"/>
      <c r="W105" s="17"/>
      <c r="X105" s="17"/>
      <c r="Y105" s="17"/>
      <c r="AD105" s="122">
        <f>ROW()</f>
        <v>105</v>
      </c>
    </row>
    <row r="106" spans="1:30">
      <c r="A106" s="22"/>
      <c r="B106" s="18" t="s">
        <v>135</v>
      </c>
      <c r="C106" s="4"/>
      <c r="D106" s="4"/>
      <c r="E106" s="4"/>
      <c r="F106" s="17"/>
      <c r="G106" s="17"/>
      <c r="H106" s="17"/>
      <c r="I106" s="17"/>
      <c r="J106" s="17"/>
      <c r="K106" s="17"/>
      <c r="L106" s="17"/>
      <c r="M106" s="17"/>
      <c r="N106" s="17"/>
      <c r="O106" s="17"/>
      <c r="P106" s="17"/>
      <c r="Q106" s="17"/>
      <c r="R106" s="17"/>
      <c r="S106" s="17"/>
      <c r="T106" s="17"/>
      <c r="U106" s="17"/>
      <c r="V106" s="17"/>
      <c r="W106" s="17"/>
      <c r="X106" s="17"/>
      <c r="Y106" s="17"/>
      <c r="AD106" s="122">
        <f>ROW()</f>
        <v>106</v>
      </c>
    </row>
    <row r="107" spans="1:30">
      <c r="A107" s="23"/>
      <c r="B107" s="24" t="s">
        <v>129</v>
      </c>
      <c r="C107" s="4"/>
      <c r="D107" s="4"/>
      <c r="E107" s="4"/>
      <c r="F107" s="17"/>
      <c r="G107" s="17"/>
      <c r="H107" s="17"/>
      <c r="I107" s="17"/>
      <c r="J107" s="17"/>
      <c r="K107" s="17"/>
      <c r="L107" s="17"/>
      <c r="M107" s="17"/>
      <c r="N107" s="17"/>
      <c r="O107" s="17"/>
      <c r="P107" s="17"/>
      <c r="Q107" s="17"/>
      <c r="R107" s="17"/>
      <c r="S107" s="17"/>
      <c r="T107" s="17"/>
      <c r="U107" s="17"/>
      <c r="V107" s="17"/>
      <c r="W107" s="17"/>
      <c r="X107" s="17"/>
      <c r="Y107" s="17"/>
      <c r="AD107" s="122">
        <f>ROW()</f>
        <v>107</v>
      </c>
    </row>
    <row r="108" spans="1:30">
      <c r="A108" s="25"/>
      <c r="B108" s="25" t="s">
        <v>130</v>
      </c>
      <c r="C108" s="4"/>
      <c r="D108" s="4"/>
      <c r="E108" s="4"/>
      <c r="F108" s="17"/>
      <c r="G108" s="17"/>
      <c r="H108" s="17"/>
      <c r="I108" s="17"/>
      <c r="J108" s="17"/>
      <c r="K108" s="17"/>
      <c r="L108" s="17"/>
      <c r="M108" s="17"/>
      <c r="N108" s="17"/>
      <c r="O108" s="17"/>
      <c r="P108" s="17"/>
      <c r="Q108" s="17"/>
      <c r="R108" s="17"/>
      <c r="S108" s="17"/>
      <c r="T108" s="17"/>
      <c r="U108" s="17"/>
      <c r="V108" s="17"/>
      <c r="W108" s="17"/>
      <c r="X108" s="17"/>
      <c r="Y108" s="17"/>
      <c r="AD108" s="122">
        <f>ROW()</f>
        <v>108</v>
      </c>
    </row>
    <row r="109" spans="1:30">
      <c r="A109" s="4"/>
      <c r="B109" s="4"/>
      <c r="C109" s="4"/>
      <c r="D109" s="4"/>
      <c r="E109" s="4"/>
      <c r="F109" s="17"/>
      <c r="G109" s="17"/>
      <c r="H109" s="17"/>
      <c r="I109" s="17"/>
      <c r="J109" s="17"/>
      <c r="K109" s="17"/>
      <c r="L109" s="17"/>
      <c r="M109" s="17"/>
      <c r="N109" s="17"/>
      <c r="O109" s="17"/>
      <c r="P109" s="17"/>
      <c r="Q109" s="17"/>
      <c r="R109" s="17"/>
      <c r="S109" s="17"/>
      <c r="T109" s="17"/>
      <c r="U109" s="17"/>
      <c r="V109" s="17"/>
      <c r="W109" s="17"/>
      <c r="X109" s="17"/>
      <c r="Y109" s="17"/>
      <c r="AD109" s="122">
        <f>ROW()</f>
        <v>109</v>
      </c>
    </row>
    <row r="110" spans="1:30">
      <c r="A110" s="5"/>
      <c r="B110" s="4"/>
      <c r="C110" s="4"/>
      <c r="D110" s="4"/>
      <c r="E110" s="4"/>
      <c r="F110" s="17"/>
      <c r="G110" s="17"/>
      <c r="H110" s="17"/>
      <c r="I110" s="17"/>
      <c r="J110" s="17"/>
      <c r="K110" s="17"/>
      <c r="L110" s="17"/>
      <c r="M110" s="17"/>
      <c r="N110" s="17"/>
      <c r="O110" s="17"/>
      <c r="P110" s="17"/>
      <c r="Q110" s="17"/>
      <c r="R110" s="17"/>
      <c r="S110" s="17"/>
      <c r="T110" s="17"/>
      <c r="U110" s="17"/>
      <c r="V110" s="17"/>
      <c r="W110" s="17"/>
      <c r="X110" s="17"/>
      <c r="Y110" s="17"/>
      <c r="AD110" s="122">
        <f>ROW()</f>
        <v>110</v>
      </c>
    </row>
    <row r="111" spans="1:30">
      <c r="A111" s="9"/>
      <c r="B111" s="4"/>
      <c r="C111" s="4"/>
      <c r="D111" s="4"/>
      <c r="E111" s="4"/>
      <c r="F111" s="17"/>
      <c r="G111" s="17"/>
      <c r="H111" s="17"/>
      <c r="I111" s="17"/>
      <c r="J111" s="17"/>
      <c r="K111" s="17"/>
      <c r="L111" s="17"/>
      <c r="M111" s="17"/>
      <c r="N111" s="17"/>
      <c r="O111" s="17"/>
      <c r="P111" s="17"/>
      <c r="Q111" s="17"/>
      <c r="R111" s="17"/>
      <c r="S111" s="17"/>
      <c r="T111" s="17"/>
      <c r="U111" s="17"/>
      <c r="V111" s="17"/>
      <c r="W111" s="17"/>
      <c r="X111" s="17"/>
      <c r="Y111" s="17"/>
      <c r="AD111" s="122">
        <f>ROW()</f>
        <v>111</v>
      </c>
    </row>
    <row r="112" spans="1:30">
      <c r="A112" s="4"/>
      <c r="AD112" s="122">
        <f>ROW()</f>
        <v>112</v>
      </c>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row r="166" spans="1:25">
      <c r="A166" s="4"/>
      <c r="B166" s="4"/>
      <c r="C166" s="4"/>
      <c r="D166" s="4"/>
      <c r="E166" s="4"/>
      <c r="F166" s="17"/>
      <c r="G166" s="17"/>
      <c r="H166" s="17"/>
      <c r="I166" s="17"/>
      <c r="J166" s="17"/>
      <c r="K166" s="17"/>
      <c r="L166" s="17"/>
      <c r="M166" s="17"/>
      <c r="N166" s="17"/>
      <c r="O166" s="17"/>
      <c r="P166" s="17"/>
      <c r="Q166" s="17"/>
      <c r="R166" s="17"/>
      <c r="S166" s="17"/>
      <c r="T166" s="17"/>
      <c r="U166" s="17"/>
      <c r="V166" s="17"/>
      <c r="W166" s="17"/>
      <c r="X166" s="17"/>
      <c r="Y166" s="17"/>
    </row>
    <row r="167" spans="1:25">
      <c r="A167" s="4"/>
      <c r="B167" s="4"/>
      <c r="C167" s="4"/>
      <c r="D167" s="4"/>
      <c r="E167" s="4"/>
      <c r="F167" s="17"/>
      <c r="G167" s="17"/>
      <c r="H167" s="17"/>
      <c r="I167" s="17"/>
      <c r="J167" s="17"/>
      <c r="K167" s="17"/>
      <c r="L167" s="17"/>
      <c r="M167" s="17"/>
      <c r="N167" s="17"/>
      <c r="O167" s="17"/>
      <c r="P167" s="17"/>
      <c r="Q167" s="17"/>
      <c r="R167" s="17"/>
      <c r="S167" s="17"/>
      <c r="T167" s="17"/>
      <c r="U167" s="17"/>
      <c r="V167" s="17"/>
      <c r="W167" s="17"/>
      <c r="X167" s="17"/>
      <c r="Y167" s="17"/>
    </row>
    <row r="168" spans="1:25">
      <c r="A168" s="4"/>
      <c r="B168" s="4"/>
      <c r="C168" s="4"/>
      <c r="D168" s="4"/>
      <c r="E168" s="4"/>
      <c r="F168" s="17"/>
      <c r="G168" s="17"/>
      <c r="H168" s="17"/>
      <c r="I168" s="17"/>
      <c r="J168" s="17"/>
      <c r="K168" s="17"/>
      <c r="L168" s="17"/>
      <c r="M168" s="17"/>
      <c r="N168" s="17"/>
      <c r="O168" s="17"/>
      <c r="P168" s="17"/>
      <c r="Q168" s="17"/>
      <c r="R168" s="17"/>
      <c r="S168" s="17"/>
      <c r="T168" s="17"/>
      <c r="U168" s="17"/>
      <c r="V168" s="17"/>
      <c r="W168" s="17"/>
      <c r="X168" s="17"/>
      <c r="Y168" s="17"/>
    </row>
    <row r="169" spans="1:25">
      <c r="A169" s="4"/>
      <c r="B169" s="4"/>
      <c r="C169" s="4"/>
      <c r="D169" s="4"/>
      <c r="E169" s="4"/>
      <c r="F169" s="17"/>
      <c r="G169" s="17"/>
      <c r="H169" s="17"/>
      <c r="I169" s="17"/>
      <c r="J169" s="17"/>
      <c r="K169" s="17"/>
      <c r="L169" s="17"/>
      <c r="M169" s="17"/>
      <c r="N169" s="17"/>
      <c r="O169" s="17"/>
      <c r="P169" s="17"/>
      <c r="Q169" s="17"/>
      <c r="R169" s="17"/>
      <c r="S169" s="17"/>
      <c r="T169" s="17"/>
      <c r="U169" s="17"/>
      <c r="V169" s="17"/>
      <c r="W169" s="17"/>
      <c r="X169" s="17"/>
      <c r="Y169" s="17"/>
    </row>
    <row r="170" spans="1:25">
      <c r="A170" s="4"/>
      <c r="B170" s="4"/>
      <c r="C170" s="4"/>
      <c r="D170" s="4"/>
      <c r="E170" s="4"/>
      <c r="F170" s="17"/>
      <c r="G170" s="17"/>
      <c r="H170" s="17"/>
      <c r="I170" s="17"/>
      <c r="J170" s="17"/>
      <c r="K170" s="17"/>
      <c r="L170" s="17"/>
      <c r="M170" s="17"/>
      <c r="N170" s="17"/>
      <c r="O170" s="17"/>
      <c r="P170" s="17"/>
      <c r="Q170" s="17"/>
      <c r="R170" s="17"/>
      <c r="S170" s="17"/>
      <c r="T170" s="17"/>
      <c r="U170" s="17"/>
      <c r="V170" s="17"/>
      <c r="W170" s="17"/>
      <c r="X170" s="17"/>
      <c r="Y170" s="17"/>
    </row>
    <row r="171" spans="1:25">
      <c r="A171" s="4"/>
      <c r="B171" s="4"/>
      <c r="C171" s="4"/>
      <c r="D171" s="4"/>
      <c r="E171" s="4"/>
      <c r="F171" s="17"/>
      <c r="G171" s="17"/>
      <c r="H171" s="17"/>
      <c r="I171" s="17"/>
      <c r="J171" s="17"/>
      <c r="K171" s="17"/>
      <c r="L171" s="17"/>
      <c r="M171" s="17"/>
      <c r="N171" s="17"/>
      <c r="O171" s="17"/>
      <c r="P171" s="17"/>
      <c r="Q171" s="17"/>
      <c r="R171" s="17"/>
      <c r="S171" s="17"/>
      <c r="T171" s="17"/>
      <c r="U171" s="17"/>
      <c r="V171" s="17"/>
      <c r="W171" s="17"/>
      <c r="X171" s="17"/>
      <c r="Y171" s="17"/>
    </row>
    <row r="172" spans="1:25">
      <c r="A172" s="4"/>
      <c r="B172" s="4"/>
      <c r="C172" s="4"/>
      <c r="D172" s="4"/>
      <c r="E172" s="4"/>
      <c r="F172" s="17"/>
      <c r="G172" s="17"/>
      <c r="H172" s="17"/>
      <c r="I172" s="17"/>
      <c r="J172" s="17"/>
      <c r="K172" s="17"/>
      <c r="L172" s="17"/>
      <c r="M172" s="17"/>
      <c r="N172" s="17"/>
      <c r="O172" s="17"/>
      <c r="P172" s="17"/>
      <c r="Q172" s="17"/>
      <c r="R172" s="17"/>
      <c r="S172" s="17"/>
      <c r="T172" s="17"/>
      <c r="U172" s="17"/>
      <c r="V172" s="17"/>
      <c r="W172" s="17"/>
      <c r="X172" s="17"/>
      <c r="Y172" s="17"/>
    </row>
    <row r="173" spans="1:25">
      <c r="A173" s="4"/>
      <c r="B173" s="4"/>
      <c r="C173" s="4"/>
      <c r="D173" s="4"/>
      <c r="E173" s="4"/>
      <c r="F173" s="17"/>
      <c r="G173" s="17"/>
      <c r="H173" s="17"/>
      <c r="I173" s="17"/>
      <c r="J173" s="17"/>
      <c r="K173" s="17"/>
      <c r="L173" s="17"/>
      <c r="M173" s="17"/>
      <c r="N173" s="17"/>
      <c r="O173" s="17"/>
      <c r="P173" s="17"/>
      <c r="Q173" s="17"/>
      <c r="R173" s="17"/>
      <c r="S173" s="17"/>
      <c r="T173" s="17"/>
      <c r="U173" s="17"/>
      <c r="V173" s="17"/>
      <c r="W173" s="17"/>
      <c r="X173" s="17"/>
      <c r="Y173" s="17"/>
    </row>
    <row r="174" spans="1:25">
      <c r="A174" s="4"/>
      <c r="B174" s="4"/>
      <c r="C174" s="4"/>
      <c r="D174" s="4"/>
      <c r="E174" s="4"/>
      <c r="F174" s="17"/>
      <c r="G174" s="17"/>
      <c r="H174" s="17"/>
      <c r="I174" s="17"/>
      <c r="J174" s="17"/>
      <c r="K174" s="17"/>
      <c r="L174" s="17"/>
      <c r="M174" s="17"/>
      <c r="N174" s="17"/>
      <c r="O174" s="17"/>
      <c r="P174" s="17"/>
      <c r="Q174" s="17"/>
      <c r="R174" s="17"/>
      <c r="S174" s="17"/>
      <c r="T174" s="17"/>
      <c r="U174" s="17"/>
      <c r="V174" s="17"/>
      <c r="W174" s="17"/>
      <c r="X174" s="17"/>
      <c r="Y174" s="17"/>
    </row>
    <row r="175" spans="1:25">
      <c r="A175" s="4"/>
      <c r="B175" s="4"/>
      <c r="C175" s="4"/>
      <c r="D175" s="4"/>
      <c r="E175" s="4"/>
      <c r="F175" s="17"/>
      <c r="G175" s="17"/>
      <c r="H175" s="17"/>
      <c r="I175" s="17"/>
      <c r="J175" s="17"/>
      <c r="K175" s="17"/>
      <c r="L175" s="17"/>
      <c r="M175" s="17"/>
      <c r="N175" s="17"/>
      <c r="O175" s="17"/>
      <c r="P175" s="17"/>
      <c r="Q175" s="17"/>
      <c r="R175" s="17"/>
      <c r="S175" s="17"/>
      <c r="T175" s="17"/>
      <c r="U175" s="17"/>
      <c r="V175" s="17"/>
      <c r="W175" s="17"/>
      <c r="X175" s="17"/>
      <c r="Y175" s="17"/>
    </row>
  </sheetData>
  <mergeCells count="6">
    <mergeCell ref="AC10:AC12"/>
    <mergeCell ref="R11:Y11"/>
    <mergeCell ref="C12:K12"/>
    <mergeCell ref="Z10:Z12"/>
    <mergeCell ref="AA10:AA12"/>
    <mergeCell ref="AB10:AB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AF16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174</v>
      </c>
      <c r="AD1" s="122">
        <f>ROW()</f>
        <v>1</v>
      </c>
    </row>
    <row r="2" spans="1:32" ht="21">
      <c r="B2" s="6" t="s">
        <v>175</v>
      </c>
      <c r="C2" s="7"/>
      <c r="D2" s="7"/>
      <c r="E2" s="7"/>
      <c r="F2" s="7"/>
      <c r="AD2" s="122">
        <f>ROW()</f>
        <v>2</v>
      </c>
    </row>
    <row r="3" spans="1:32">
      <c r="A3" s="8"/>
      <c r="B3" s="121"/>
      <c r="C3" s="121"/>
      <c r="D3" s="159"/>
      <c r="E3" s="159"/>
      <c r="F3" s="159"/>
      <c r="G3" s="159"/>
      <c r="H3" s="159"/>
      <c r="I3" s="159"/>
      <c r="J3" s="159"/>
      <c r="K3" s="159"/>
      <c r="L3" s="159"/>
      <c r="M3" s="159"/>
      <c r="N3" s="159"/>
      <c r="O3" s="159"/>
      <c r="P3" s="159"/>
      <c r="Q3" s="159"/>
      <c r="R3" s="159"/>
      <c r="S3" s="159"/>
      <c r="T3" s="159"/>
      <c r="U3" s="159"/>
      <c r="V3" s="159"/>
      <c r="W3" s="159"/>
      <c r="X3" s="159"/>
      <c r="Y3" s="159"/>
      <c r="AD3" s="122">
        <f>ROW()</f>
        <v>3</v>
      </c>
    </row>
    <row r="4" spans="1:32">
      <c r="A4" s="8"/>
      <c r="B4" s="159" t="s">
        <v>176</v>
      </c>
      <c r="C4" s="121"/>
      <c r="D4" s="159"/>
      <c r="E4" s="159"/>
      <c r="F4" s="159"/>
      <c r="G4" s="159"/>
      <c r="H4" s="159"/>
      <c r="I4" s="159"/>
      <c r="J4" s="159"/>
      <c r="K4" s="159"/>
      <c r="L4" s="159"/>
      <c r="M4" s="159"/>
      <c r="N4" s="159"/>
      <c r="O4" s="159"/>
      <c r="P4" s="159"/>
      <c r="Q4" s="159"/>
      <c r="R4" s="159"/>
      <c r="S4" s="159"/>
      <c r="T4" s="159"/>
      <c r="U4" s="159"/>
      <c r="V4" s="159"/>
      <c r="W4" s="159"/>
      <c r="X4" s="159"/>
      <c r="Y4" s="159"/>
      <c r="AD4" s="122">
        <f>ROW()</f>
        <v>4</v>
      </c>
    </row>
    <row r="5" spans="1:32">
      <c r="A5" s="8"/>
      <c r="C5" s="121"/>
      <c r="D5" s="159"/>
      <c r="E5" s="159"/>
      <c r="F5" s="159"/>
      <c r="G5" s="159"/>
      <c r="H5" s="159"/>
      <c r="I5" s="159"/>
      <c r="J5" s="159"/>
      <c r="K5" s="159"/>
      <c r="L5" s="159"/>
      <c r="M5" s="159"/>
      <c r="N5" s="159"/>
      <c r="O5" s="159"/>
      <c r="P5" s="159"/>
      <c r="Q5" s="159"/>
      <c r="R5" s="159"/>
      <c r="S5" s="159"/>
      <c r="T5" s="159"/>
      <c r="U5" s="159"/>
      <c r="V5" s="159"/>
      <c r="W5" s="159"/>
      <c r="X5" s="159"/>
      <c r="Y5" s="159"/>
      <c r="AD5" s="122">
        <f>ROW()</f>
        <v>5</v>
      </c>
    </row>
    <row r="6" spans="1:32">
      <c r="A6" s="8"/>
      <c r="B6" s="121"/>
      <c r="C6" s="121"/>
      <c r="D6" s="159"/>
      <c r="E6" s="159"/>
      <c r="F6" s="159"/>
      <c r="G6" s="159"/>
      <c r="H6" s="159"/>
      <c r="I6" s="159"/>
      <c r="J6" s="159"/>
      <c r="K6" s="159"/>
      <c r="L6" s="159"/>
      <c r="M6" s="159"/>
      <c r="N6" s="159"/>
      <c r="O6" s="159"/>
      <c r="P6" s="159"/>
      <c r="Q6" s="159"/>
      <c r="R6" s="159"/>
      <c r="S6" s="159"/>
      <c r="T6" s="159"/>
      <c r="U6" s="159"/>
      <c r="V6" s="159"/>
      <c r="W6" s="159"/>
      <c r="X6" s="159"/>
      <c r="Y6" s="159"/>
      <c r="AD6" s="122">
        <f>ROW()</f>
        <v>6</v>
      </c>
    </row>
    <row r="7" spans="1:32">
      <c r="A7" s="8"/>
      <c r="B7" s="121"/>
      <c r="C7" s="121"/>
      <c r="D7" s="159"/>
      <c r="E7" s="159"/>
      <c r="F7" s="159"/>
      <c r="G7" s="159"/>
      <c r="H7" s="159"/>
      <c r="I7" s="159"/>
      <c r="J7" s="159"/>
      <c r="K7" s="159"/>
      <c r="L7" s="159"/>
      <c r="M7" s="159"/>
      <c r="N7" s="159"/>
      <c r="O7" s="159"/>
      <c r="P7" s="159"/>
      <c r="Q7" s="159"/>
      <c r="R7" s="159"/>
      <c r="S7" s="159"/>
      <c r="T7" s="159"/>
      <c r="U7" s="159"/>
      <c r="V7" s="159"/>
      <c r="W7" s="159"/>
      <c r="X7" s="159"/>
      <c r="Y7" s="159"/>
      <c r="AD7" s="122">
        <f>ROW()</f>
        <v>7</v>
      </c>
    </row>
    <row r="8" spans="1:32">
      <c r="A8" s="8"/>
      <c r="B8" s="121"/>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5" t="str">
        <f>CONCATENATE("See Row ",AD14, " note re change in formula for Row ",AD13, " starting in 2006.")</f>
        <v>See Row 14 note re change in formula for Row 13 starting in 2006.</v>
      </c>
      <c r="S11" s="376"/>
      <c r="T11" s="376"/>
      <c r="U11" s="376"/>
      <c r="V11" s="376"/>
      <c r="W11" s="376"/>
      <c r="X11" s="376"/>
      <c r="Y11" s="377"/>
      <c r="Z11" s="359"/>
      <c r="AA11" s="359"/>
      <c r="AB11" s="359"/>
      <c r="AC11" s="359"/>
      <c r="AD11" s="122">
        <f>ROW()</f>
        <v>11</v>
      </c>
    </row>
    <row r="12" spans="1:32">
      <c r="A12" s="28" t="s">
        <v>33</v>
      </c>
      <c r="B12" s="117">
        <v>1990</v>
      </c>
      <c r="C12" s="378" t="s">
        <v>131</v>
      </c>
      <c r="D12" s="379"/>
      <c r="E12" s="379"/>
      <c r="F12" s="379"/>
      <c r="G12" s="379"/>
      <c r="H12" s="379"/>
      <c r="I12" s="379"/>
      <c r="J12" s="379"/>
      <c r="K12" s="380"/>
      <c r="L12" s="117">
        <v>2000</v>
      </c>
      <c r="M12" s="117">
        <v>2001</v>
      </c>
      <c r="N12" s="117">
        <v>2002</v>
      </c>
      <c r="O12" s="117">
        <v>2003</v>
      </c>
      <c r="P12" s="117">
        <v>2004</v>
      </c>
      <c r="Q12" s="117">
        <v>2005</v>
      </c>
      <c r="R12" s="163">
        <v>2006</v>
      </c>
      <c r="S12" s="117">
        <v>2007</v>
      </c>
      <c r="T12" s="117">
        <v>2008</v>
      </c>
      <c r="U12" s="117">
        <v>2009</v>
      </c>
      <c r="V12" s="117">
        <v>2010</v>
      </c>
      <c r="W12" s="117">
        <v>2011</v>
      </c>
      <c r="X12" s="117">
        <v>2012</v>
      </c>
      <c r="Y12" s="164">
        <v>2013</v>
      </c>
      <c r="Z12" s="360"/>
      <c r="AA12" s="360"/>
      <c r="AB12" s="360"/>
      <c r="AC12" s="360"/>
      <c r="AD12" s="122">
        <f>ROW()</f>
        <v>12</v>
      </c>
    </row>
    <row r="13" spans="1:32">
      <c r="A13" s="32" t="s">
        <v>34</v>
      </c>
      <c r="B13" s="33">
        <f>'Canada minus BC Emissions by Yr'!B13*1000000/Indicators!C$19</f>
        <v>22996.21239462202</v>
      </c>
      <c r="C13" s="33"/>
      <c r="D13" s="33"/>
      <c r="E13" s="33"/>
      <c r="F13" s="33"/>
      <c r="G13" s="33"/>
      <c r="H13" s="33"/>
      <c r="I13" s="33"/>
      <c r="J13" s="33"/>
      <c r="K13" s="33"/>
      <c r="L13" s="33">
        <f>'Canada minus BC Emissions by Yr'!L13*1000000/Indicators!M$19</f>
        <v>25524.347231755975</v>
      </c>
      <c r="M13" s="33">
        <f>'Canada minus BC Emissions by Yr'!M13*1000000/Indicators!N$19</f>
        <v>24802.467929796734</v>
      </c>
      <c r="N13" s="33">
        <f>'Canada minus BC Emissions by Yr'!N13*1000000/Indicators!O$19</f>
        <v>24732.723725587992</v>
      </c>
      <c r="O13" s="33">
        <f>'Canada minus BC Emissions by Yr'!O13*1000000/Indicators!P$19</f>
        <v>25111.71215471876</v>
      </c>
      <c r="P13" s="33">
        <f>'Canada minus BC Emissions by Yr'!P13*1000000/Indicators!Q$19</f>
        <v>24884.589383113311</v>
      </c>
      <c r="Q13" s="33">
        <f>'Canada minus BC Emissions by Yr'!Q13*1000000/Indicators!R$19</f>
        <v>24407.726377637628</v>
      </c>
      <c r="R13" s="33">
        <f>'Canada minus BC Emissions by Yr'!R13*1000000/Indicators!S$19</f>
        <v>23810.636466551532</v>
      </c>
      <c r="S13" s="33">
        <f>'Canada minus BC Emissions by Yr'!S13*1000000/Indicators!T$19</f>
        <v>24307.185438101995</v>
      </c>
      <c r="T13" s="33">
        <f>'Canada minus BC Emissions by Yr'!T13*1000000/Indicators!U$19</f>
        <v>23349.847777286486</v>
      </c>
      <c r="U13" s="161">
        <f>'Canada minus BC Emissions by Yr'!U13*1000000/Indicators!V$19</f>
        <v>21782.668416051209</v>
      </c>
      <c r="V13" s="161">
        <f>'Canada minus BC Emissions by Yr'!V13*1000000/Indicators!W$19</f>
        <v>21833.470608438296</v>
      </c>
      <c r="W13" s="161">
        <f>'Canada minus BC Emissions by Yr'!W13*1000000/Indicators!X$19</f>
        <v>21668.54124671056</v>
      </c>
      <c r="X13" s="33">
        <f>'Canada minus BC Emissions by Yr'!X13*1000000/Indicators!Y$19</f>
        <v>21568.04490550741</v>
      </c>
      <c r="Y13" s="33">
        <f>'Canada minus BC Emissions by Yr'!Y13*1000000/Indicators!Z$19</f>
        <v>21652.292332467274</v>
      </c>
      <c r="Z13" s="34">
        <f>AVERAGE(L13:S13)</f>
        <v>24697.673588407994</v>
      </c>
      <c r="AA13" s="34">
        <f>AVERAGE(T13:Y13)</f>
        <v>21975.810881076875</v>
      </c>
      <c r="AB13" s="34">
        <f t="shared" ref="AB13:AB15" si="0">AA13-Z13</f>
        <v>-2721.8627073311181</v>
      </c>
      <c r="AC13" s="135">
        <f t="shared" ref="AC13:AC83" si="1">AB13/Z13</f>
        <v>-0.11020725079987458</v>
      </c>
      <c r="AD13" s="122">
        <f>ROW()</f>
        <v>13</v>
      </c>
    </row>
    <row r="14" spans="1:32">
      <c r="A14" s="126" t="str">
        <f>CONCATENATE("'TOTAL' figures above are sum of 'ENERGY' (Row ",AD15, "), 'INDUSTRIAL PROCESSES AND PRODUCT USE' (Row ",AD59, "), 'AGRICULTURE' (Row ",AD75, ") and 'WASTE' (Row ",AD83, "). However, beginning in 2006 (partially in that year, fully in subsequent years, TOTAL also includes Row ",AD88, " (Afforestation + Deforestation). Thus the pre-2006 TOTAL figures aren't consistent with post-2006.")</f>
        <v>'TOTAL' figures above are sum of 'ENERGY' (Row 15), 'INDUSTRIAL PROCESSES AND PRODUCT USE' (Row 59), 'AGRICULTURE' (Row 75) and 'WASTE' (Row 83). However, beginning in 2006 (partially in that year, fully in subsequent years, TOTAL also includes Row 88 (Afforestation + Deforestation). Thus the pre-2006 TOTAL figures aren't consistent with post-2006.</v>
      </c>
      <c r="B14" s="126"/>
      <c r="C14" s="126"/>
      <c r="D14" s="126"/>
      <c r="E14" s="126"/>
      <c r="F14" s="126"/>
      <c r="G14" s="126"/>
      <c r="H14" s="126"/>
      <c r="I14" s="126"/>
      <c r="J14" s="126"/>
      <c r="K14" s="126"/>
      <c r="L14" s="126"/>
      <c r="M14" s="126"/>
      <c r="N14" s="126"/>
      <c r="O14" s="126"/>
      <c r="P14" s="126"/>
      <c r="Q14" s="126"/>
      <c r="R14" s="126"/>
      <c r="S14" s="126"/>
      <c r="T14" s="126"/>
      <c r="U14" s="126"/>
      <c r="V14" s="126"/>
      <c r="W14" s="126"/>
      <c r="X14" s="34"/>
      <c r="Y14" s="34"/>
      <c r="Z14" s="34"/>
      <c r="AA14" s="34"/>
      <c r="AB14" s="34"/>
      <c r="AC14" s="221"/>
      <c r="AD14" s="122">
        <f>ROW()</f>
        <v>14</v>
      </c>
    </row>
    <row r="15" spans="1:32">
      <c r="A15" s="108" t="s">
        <v>35</v>
      </c>
      <c r="B15" s="109">
        <f>'Canada minus BC Emissions by Yr'!B15*1000000/Indicators!C$19</f>
        <v>18140.494404989076</v>
      </c>
      <c r="C15" s="109"/>
      <c r="D15" s="109"/>
      <c r="E15" s="109"/>
      <c r="F15" s="109"/>
      <c r="G15" s="109"/>
      <c r="H15" s="109"/>
      <c r="I15" s="109"/>
      <c r="J15" s="109"/>
      <c r="K15" s="109"/>
      <c r="L15" s="109">
        <f>'Canada minus BC Emissions by Yr'!L15*1000000/Indicators!M$19</f>
        <v>20774.186120440958</v>
      </c>
      <c r="M15" s="109">
        <f>'Canada minus BC Emissions by Yr'!M15*1000000/Indicators!N$19</f>
        <v>20197.447196332312</v>
      </c>
      <c r="N15" s="109">
        <f>'Canada minus BC Emissions by Yr'!N15*1000000/Indicators!O$19</f>
        <v>20107.257374259352</v>
      </c>
      <c r="O15" s="109">
        <f>'Canada minus BC Emissions by Yr'!O15*1000000/Indicators!P$19</f>
        <v>20399.6779952613</v>
      </c>
      <c r="P15" s="109">
        <f>'Canada minus BC Emissions by Yr'!P15*1000000/Indicators!Q$19</f>
        <v>19983.791444010225</v>
      </c>
      <c r="Q15" s="109">
        <f>'Canada minus BC Emissions by Yr'!Q15*1000000/Indicators!R$19</f>
        <v>19571.059268600409</v>
      </c>
      <c r="R15" s="109">
        <f>'Canada minus BC Emissions by Yr'!R15*1000000/Indicators!S$19</f>
        <v>19065.178693522925</v>
      </c>
      <c r="S15" s="109">
        <f>'Canada minus BC Emissions by Yr'!S15*1000000/Indicators!T$19</f>
        <v>19702.934856339863</v>
      </c>
      <c r="T15" s="109">
        <f>'Canada minus BC Emissions by Yr'!T15*1000000/Indicators!U$19</f>
        <v>18853.624404345337</v>
      </c>
      <c r="U15" s="109">
        <f>'Canada minus BC Emissions by Yr'!U15*1000000/Indicators!V$19</f>
        <v>17633.539364959437</v>
      </c>
      <c r="V15" s="109">
        <f>'Canada minus BC Emissions by Yr'!V15*1000000/Indicators!W$19</f>
        <v>17783.687270001465</v>
      </c>
      <c r="W15" s="109">
        <f>'Canada minus BC Emissions by Yr'!W15*1000000/Indicators!X$19</f>
        <v>17687.092200560917</v>
      </c>
      <c r="X15" s="109">
        <f>'Canada minus BC Emissions by Yr'!X15*1000000/Indicators!Y$19</f>
        <v>17465.668818971288</v>
      </c>
      <c r="Y15" s="109">
        <f>'Canada minus BC Emissions by Yr'!Y15*1000000/Indicators!Z$19</f>
        <v>17586.721634254121</v>
      </c>
      <c r="Z15" s="110">
        <f>AVERAGE(L15:S15)</f>
        <v>19975.191618595916</v>
      </c>
      <c r="AA15" s="110">
        <f t="shared" ref="AA15:AA77" si="2">AVERAGE(T15:Y15)</f>
        <v>17835.05561551543</v>
      </c>
      <c r="AB15" s="110">
        <f t="shared" si="0"/>
        <v>-2140.1360030804863</v>
      </c>
      <c r="AC15" s="111">
        <f t="shared" si="1"/>
        <v>-0.10713969827894544</v>
      </c>
      <c r="AD15" s="122">
        <f>ROW()</f>
        <v>15</v>
      </c>
    </row>
    <row r="16" spans="1:32">
      <c r="A16" s="123" t="str">
        <f>CONCATENATE("'ENERGY' figures above are sum of 'Stationary Combustion Sources' (Row ",AD22, "), 'Transport' (Row ",AD34, "), and 'Fugitive Sources' (Row ",AD54, ").")</f>
        <v>'ENERGY' figures above are sum of 'Stationary Combustion Sources' (Row 22), 'Transport' (Row 34), and 'Fugitive Sources' (Row 54).</v>
      </c>
      <c r="B16" s="109"/>
      <c r="C16" s="109"/>
      <c r="D16" s="109"/>
      <c r="E16" s="109"/>
      <c r="F16" s="109"/>
      <c r="G16" s="109"/>
      <c r="H16" s="109"/>
      <c r="I16" s="109"/>
      <c r="J16" s="109"/>
      <c r="K16" s="109"/>
      <c r="L16" s="109"/>
      <c r="M16" s="109"/>
      <c r="N16" s="109"/>
      <c r="O16" s="109"/>
      <c r="P16" s="109"/>
      <c r="Q16" s="109"/>
      <c r="R16" s="109"/>
      <c r="S16" s="110"/>
      <c r="T16" s="110"/>
      <c r="U16" s="110"/>
      <c r="V16" s="110"/>
      <c r="W16" s="110"/>
      <c r="X16" s="110"/>
      <c r="Y16" s="11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66">
        <f>'Canada minus BC Emissions by Yr'!B18*1000000/Indicators!C$19</f>
        <v>16300.857262964266</v>
      </c>
      <c r="C18" s="166"/>
      <c r="D18" s="166"/>
      <c r="E18" s="166"/>
      <c r="F18" s="166"/>
      <c r="G18" s="166"/>
      <c r="H18" s="166"/>
      <c r="I18" s="166"/>
      <c r="J18" s="166"/>
      <c r="K18" s="166"/>
      <c r="L18" s="166">
        <f>'Canada minus BC Emissions by Yr'!L18*1000000/Indicators!M$19</f>
        <v>18399.800569211489</v>
      </c>
      <c r="M18" s="166">
        <f>'Canada minus BC Emissions by Yr'!M18*1000000/Indicators!N$19</f>
        <v>17893.710721651179</v>
      </c>
      <c r="N18" s="166">
        <f>'Canada minus BC Emissions by Yr'!N18*1000000/Indicators!O$19</f>
        <v>17921.003813865867</v>
      </c>
      <c r="O18" s="166">
        <f>'Canada minus BC Emissions by Yr'!O18*1000000/Indicators!P$19</f>
        <v>18265.149202067441</v>
      </c>
      <c r="P18" s="166">
        <f>'Canada minus BC Emissions by Yr'!P18*1000000/Indicators!Q$19</f>
        <v>17865.61116055835</v>
      </c>
      <c r="Q18" s="166">
        <f>'Canada minus BC Emissions by Yr'!Q18*1000000/Indicators!R$19</f>
        <v>17551.200523711188</v>
      </c>
      <c r="R18" s="166">
        <f>'Canada minus BC Emissions by Yr'!R18*1000000/Indicators!S$19</f>
        <v>17090.299496086289</v>
      </c>
      <c r="S18" s="166">
        <f>'Canada minus BC Emissions by Yr'!S18*1000000/Indicators!T$19</f>
        <v>17781.349118351045</v>
      </c>
      <c r="T18" s="166">
        <f>'Canada minus BC Emissions by Yr'!T18*1000000/Indicators!U$19</f>
        <v>17001.110026505408</v>
      </c>
      <c r="U18" s="166">
        <f>'Canada minus BC Emissions by Yr'!U18*1000000/Indicators!V$19</f>
        <v>15919.762079719116</v>
      </c>
      <c r="V18" s="166">
        <f>'Canada minus BC Emissions by Yr'!V18*1000000/Indicators!W$19</f>
        <v>16086.352434178225</v>
      </c>
      <c r="W18" s="166">
        <f>'Canada minus BC Emissions by Yr'!W18*1000000/Indicators!X$19</f>
        <v>15992.02932767845</v>
      </c>
      <c r="X18" s="166">
        <f>'Canada minus BC Emissions by Yr'!X18*1000000/Indicators!Y$19</f>
        <v>15718.815498123624</v>
      </c>
      <c r="Y18" s="166">
        <f>'Canada minus BC Emissions by Yr'!Y18*1000000/Indicators!Z$19</f>
        <v>15832.628456916318</v>
      </c>
      <c r="Z18" s="166">
        <f>AVERAGE(L18:S18)</f>
        <v>17846.015575687856</v>
      </c>
      <c r="AA18" s="166">
        <f t="shared" si="2"/>
        <v>16091.782970520193</v>
      </c>
      <c r="AB18" s="166">
        <f t="shared" ref="AB18:AB81" si="3">AA18-Z18</f>
        <v>-1754.2326051676628</v>
      </c>
      <c r="AC18" s="168">
        <f t="shared" ref="AC18:AC19" si="4">AB18/Z18</f>
        <v>-9.829827827548826E-2</v>
      </c>
      <c r="AD18" s="122">
        <f>ROW()</f>
        <v>18</v>
      </c>
    </row>
    <row r="19" spans="1:30">
      <c r="A19" s="165" t="s">
        <v>179</v>
      </c>
      <c r="B19" s="166">
        <f>'Canada minus BC Emissions by Yr'!B19*1000000/Indicators!C$19</f>
        <v>12460.844812181494</v>
      </c>
      <c r="C19" s="166"/>
      <c r="D19" s="166"/>
      <c r="E19" s="166"/>
      <c r="F19" s="166"/>
      <c r="G19" s="166"/>
      <c r="H19" s="166"/>
      <c r="I19" s="166"/>
      <c r="J19" s="166"/>
      <c r="K19" s="166"/>
      <c r="L19" s="166">
        <f>'Canada minus BC Emissions by Yr'!L19*1000000/Indicators!M$19</f>
        <v>13556.30462366848</v>
      </c>
      <c r="M19" s="166">
        <f>'Canada minus BC Emissions by Yr'!M19*1000000/Indicators!N$19</f>
        <v>13086.825727572548</v>
      </c>
      <c r="N19" s="166">
        <f>'Canada minus BC Emissions by Yr'!N19*1000000/Indicators!O$19</f>
        <v>13296.78282517054</v>
      </c>
      <c r="O19" s="166">
        <f>'Canada minus BC Emissions by Yr'!O19*1000000/Indicators!P$19</f>
        <v>13505.397374447864</v>
      </c>
      <c r="P19" s="166">
        <f>'Canada minus BC Emissions by Yr'!P19*1000000/Indicators!Q$19</f>
        <v>13411.645207355445</v>
      </c>
      <c r="Q19" s="166">
        <f>'Canada minus BC Emissions by Yr'!Q19*1000000/Indicators!R$19</f>
        <v>13177.699828471979</v>
      </c>
      <c r="R19" s="166">
        <f>'Canada minus BC Emissions by Yr'!R19*1000000/Indicators!S$19</f>
        <v>12978.675148219314</v>
      </c>
      <c r="S19" s="166">
        <f>'Canada minus BC Emissions by Yr'!S19*1000000/Indicators!T$19</f>
        <v>13520.227080223387</v>
      </c>
      <c r="T19" s="166">
        <f>'Canada minus BC Emissions by Yr'!T19*1000000/Indicators!U$19</f>
        <v>13038.193241561215</v>
      </c>
      <c r="U19" s="166">
        <f>'Canada minus BC Emissions by Yr'!U19*1000000/Indicators!V$19</f>
        <v>12542.924854853503</v>
      </c>
      <c r="V19" s="166">
        <f>'Canada minus BC Emissions by Yr'!V19*1000000/Indicators!W$19</f>
        <v>12675.061886512554</v>
      </c>
      <c r="W19" s="166">
        <f>'Canada minus BC Emissions by Yr'!W19*1000000/Indicators!X$19</f>
        <v>12851.622680039143</v>
      </c>
      <c r="X19" s="166">
        <f>'Canada minus BC Emissions by Yr'!X19*1000000/Indicators!Y$19</f>
        <v>12802.741861700473</v>
      </c>
      <c r="Y19" s="166">
        <f>'Canada minus BC Emissions by Yr'!Y19*1000000/Indicators!Z$19</f>
        <v>12997.842977538428</v>
      </c>
      <c r="Z19" s="166">
        <f t="shared" ref="Z19" si="5">Z30+Z32</f>
        <v>13316.694726891194</v>
      </c>
      <c r="AA19" s="166">
        <f t="shared" si="2"/>
        <v>12818.064583700887</v>
      </c>
      <c r="AB19" s="166">
        <f t="shared" si="3"/>
        <v>-498.63014319030663</v>
      </c>
      <c r="AC19" s="168">
        <f t="shared" si="4"/>
        <v>-3.7443986921423762E-2</v>
      </c>
      <c r="AD19" s="122">
        <f>ROW()</f>
        <v>19</v>
      </c>
    </row>
    <row r="20" spans="1:30">
      <c r="A20" s="92" t="s">
        <v>36</v>
      </c>
      <c r="B20" s="93">
        <f>'Canada minus BC Emissions by Yr'!B20*1000000/Indicators!C$19</f>
        <v>11006.217834976409</v>
      </c>
      <c r="C20" s="93"/>
      <c r="D20" s="93"/>
      <c r="E20" s="93"/>
      <c r="F20" s="93"/>
      <c r="G20" s="93"/>
      <c r="H20" s="93"/>
      <c r="I20" s="93"/>
      <c r="J20" s="93"/>
      <c r="K20" s="93"/>
      <c r="L20" s="93">
        <f>'Canada minus BC Emissions by Yr'!L20*1000000/Indicators!M$19</f>
        <v>12476.011316240501</v>
      </c>
      <c r="M20" s="93">
        <f>'Canada minus BC Emissions by Yr'!M20*1000000/Indicators!N$19</f>
        <v>12111.249012364307</v>
      </c>
      <c r="N20" s="93">
        <f>'Canada minus BC Emissions by Yr'!N20*1000000/Indicators!O$19</f>
        <v>12160.533821646857</v>
      </c>
      <c r="O20" s="93">
        <f>'Canada minus BC Emissions by Yr'!O20*1000000/Indicators!P$19</f>
        <v>12394.848778828062</v>
      </c>
      <c r="P20" s="93">
        <f>'Canada minus BC Emissions by Yr'!P20*1000000/Indicators!Q$19</f>
        <v>11935.260993105554</v>
      </c>
      <c r="Q20" s="93">
        <f>'Canada minus BC Emissions by Yr'!Q20*1000000/Indicators!R$19</f>
        <v>11493.014522173284</v>
      </c>
      <c r="R20" s="93">
        <f>'Canada minus BC Emissions by Yr'!R20*1000000/Indicators!S$19</f>
        <v>11076.092582110858</v>
      </c>
      <c r="S20" s="93">
        <f>'Canada minus BC Emissions by Yr'!S20*1000000/Indicators!T$19</f>
        <v>11736.353081206353</v>
      </c>
      <c r="T20" s="93">
        <f>'Canada minus BC Emissions by Yr'!T20*1000000/Indicators!U$19</f>
        <v>11069.062202764717</v>
      </c>
      <c r="U20" s="93">
        <f>'Canada minus BC Emissions by Yr'!U20*1000000/Indicators!V$19</f>
        <v>10218.252598087771</v>
      </c>
      <c r="V20" s="93">
        <f>'Canada minus BC Emissions by Yr'!V20*1000000/Indicators!W$19</f>
        <v>10126.67992128251</v>
      </c>
      <c r="W20" s="93">
        <f>'Canada minus BC Emissions by Yr'!W20*1000000/Indicators!X$19</f>
        <v>10076.959004703132</v>
      </c>
      <c r="X20" s="93">
        <f>'Canada minus BC Emissions by Yr'!X20*1000000/Indicators!Y$19</f>
        <v>9923.8090770680592</v>
      </c>
      <c r="Y20" s="93">
        <f>'Canada minus BC Emissions by Yr'!Y20*1000000/Indicators!Z$19</f>
        <v>9969.8922854225657</v>
      </c>
      <c r="Z20" s="94">
        <f>AVERAGE(L20:S20)</f>
        <v>11922.920513459472</v>
      </c>
      <c r="AA20" s="94">
        <f t="shared" si="2"/>
        <v>10230.775848221459</v>
      </c>
      <c r="AB20" s="94">
        <f t="shared" si="3"/>
        <v>-1692.1446652380127</v>
      </c>
      <c r="AC20" s="112">
        <f t="shared" si="1"/>
        <v>-0.14192367241967227</v>
      </c>
      <c r="AD20" s="122">
        <f>ROW()</f>
        <v>20</v>
      </c>
    </row>
    <row r="21" spans="1:30">
      <c r="A21" s="124" t="str">
        <f>CONCATENATE("'Stationary Combustion Sources'  above are sum of eight elements in Rows ",AD22, "-",AD29, ".")</f>
        <v>'Stationary Combustion Sources'  above are sum of eight elements in Rows 22-29.</v>
      </c>
      <c r="B21" s="93"/>
      <c r="C21" s="93"/>
      <c r="D21" s="93"/>
      <c r="E21" s="93"/>
      <c r="F21" s="93"/>
      <c r="G21" s="93"/>
      <c r="H21" s="93"/>
      <c r="I21" s="93"/>
      <c r="J21" s="93"/>
      <c r="K21" s="93"/>
      <c r="L21" s="93"/>
      <c r="M21" s="93"/>
      <c r="N21" s="93"/>
      <c r="O21" s="93"/>
      <c r="P21" s="93"/>
      <c r="Q21" s="93"/>
      <c r="R21" s="93"/>
      <c r="S21" s="94"/>
      <c r="T21" s="94"/>
      <c r="U21" s="94"/>
      <c r="V21" s="94"/>
      <c r="W21" s="94"/>
      <c r="X21" s="94"/>
      <c r="Y21" s="94"/>
      <c r="Z21" s="119"/>
      <c r="AA21" s="119"/>
      <c r="AB21" s="119"/>
      <c r="AC21" s="119"/>
      <c r="AD21" s="122">
        <f>ROW()</f>
        <v>21</v>
      </c>
    </row>
    <row r="22" spans="1:30">
      <c r="A22" s="95" t="s">
        <v>37</v>
      </c>
      <c r="B22" s="191">
        <f>'Canada minus BC Emissions by Yr'!B22*1000000/Indicators!C$19</f>
        <v>3840.0124507827709</v>
      </c>
      <c r="C22" s="96"/>
      <c r="D22" s="96"/>
      <c r="E22" s="96"/>
      <c r="F22" s="96"/>
      <c r="G22" s="96"/>
      <c r="H22" s="96"/>
      <c r="I22" s="96"/>
      <c r="J22" s="96"/>
      <c r="K22" s="96"/>
      <c r="L22" s="191">
        <f>'Canada minus BC Emissions by Yr'!L22*1000000/Indicators!M$19</f>
        <v>4843.495945543008</v>
      </c>
      <c r="M22" s="191">
        <f>'Canada minus BC Emissions by Yr'!M22*1000000/Indicators!N$19</f>
        <v>4806.884994078634</v>
      </c>
      <c r="N22" s="191">
        <f>'Canada minus BC Emissions by Yr'!N22*1000000/Indicators!O$19</f>
        <v>4624.2209886953297</v>
      </c>
      <c r="O22" s="191">
        <f>'Canada minus BC Emissions by Yr'!O22*1000000/Indicators!P$19</f>
        <v>4759.7518276195769</v>
      </c>
      <c r="P22" s="191">
        <f>'Canada minus BC Emissions by Yr'!P22*1000000/Indicators!Q$19</f>
        <v>4453.96595320291</v>
      </c>
      <c r="Q22" s="191">
        <f>'Canada minus BC Emissions by Yr'!Q22*1000000/Indicators!R$19</f>
        <v>4373.5006952392077</v>
      </c>
      <c r="R22" s="191">
        <f>'Canada minus BC Emissions by Yr'!R22*1000000/Indicators!S$19</f>
        <v>4111.6243478669749</v>
      </c>
      <c r="S22" s="191">
        <f>'Canada minus BC Emissions by Yr'!S22*1000000/Indicators!T$19</f>
        <v>4261.122038127658</v>
      </c>
      <c r="T22" s="191">
        <f>'Canada minus BC Emissions by Yr'!T22*1000000/Indicators!U$19</f>
        <v>3962.916784944191</v>
      </c>
      <c r="U22" s="191">
        <f>'Canada minus BC Emissions by Yr'!U22*1000000/Indicators!V$19</f>
        <v>3376.837224865611</v>
      </c>
      <c r="V22" s="191">
        <f>'Canada minus BC Emissions by Yr'!V22*1000000/Indicators!W$19</f>
        <v>3411.2905476656674</v>
      </c>
      <c r="W22" s="191">
        <f>'Canada minus BC Emissions by Yr'!W22*1000000/Indicators!X$19</f>
        <v>3140.4066476393068</v>
      </c>
      <c r="X22" s="191">
        <f>'Canada minus BC Emissions by Yr'!X22*1000000/Indicators!Y$19</f>
        <v>2916.073636423152</v>
      </c>
      <c r="Y22" s="191">
        <f>'Canada minus BC Emissions by Yr'!Y22*1000000/Indicators!Z$19</f>
        <v>2834.7854793778906</v>
      </c>
      <c r="Z22" s="127">
        <f t="shared" ref="Z22:Z30" si="6">AVERAGE(L22:S22)</f>
        <v>4529.3208487966622</v>
      </c>
      <c r="AA22" s="127">
        <f t="shared" si="2"/>
        <v>3273.7183868193029</v>
      </c>
      <c r="AB22" s="127">
        <f t="shared" si="3"/>
        <v>-1255.6024619773593</v>
      </c>
      <c r="AC22" s="136">
        <f t="shared" si="1"/>
        <v>-0.27721649754862132</v>
      </c>
      <c r="AD22" s="122">
        <f>ROW()</f>
        <v>22</v>
      </c>
    </row>
    <row r="23" spans="1:30">
      <c r="A23" s="99" t="s">
        <v>38</v>
      </c>
      <c r="B23" s="191">
        <f>'Canada minus BC Emissions by Yr'!B23*1000000/Indicators!C$19</f>
        <v>647.00516107856549</v>
      </c>
      <c r="C23" s="96"/>
      <c r="D23" s="96"/>
      <c r="E23" s="96"/>
      <c r="F23" s="96"/>
      <c r="G23" s="96"/>
      <c r="H23" s="96"/>
      <c r="I23" s="96"/>
      <c r="J23" s="96"/>
      <c r="K23" s="96"/>
      <c r="L23" s="191">
        <f>'Canada minus BC Emissions by Yr'!L23*1000000/Indicators!M$19</f>
        <v>622.33557608627996</v>
      </c>
      <c r="M23" s="191">
        <f>'Canada minus BC Emissions by Yr'!M23*1000000/Indicators!N$19</f>
        <v>651.71128019496359</v>
      </c>
      <c r="N23" s="191">
        <f>'Canada minus BC Emissions by Yr'!N23*1000000/Indicators!O$19</f>
        <v>678.13407160814859</v>
      </c>
      <c r="O23" s="191">
        <f>'Canada minus BC Emissions by Yr'!O23*1000000/Indicators!P$19</f>
        <v>708.95132426969258</v>
      </c>
      <c r="P23" s="191">
        <f>'Canada minus BC Emissions by Yr'!P23*1000000/Indicators!Q$19</f>
        <v>760.95606082100005</v>
      </c>
      <c r="Q23" s="191">
        <f>'Canada minus BC Emissions by Yr'!Q23*1000000/Indicators!R$19</f>
        <v>695.35603682513295</v>
      </c>
      <c r="R23" s="191">
        <f>'Canada minus BC Emissions by Yr'!R23*1000000/Indicators!S$19</f>
        <v>683.68198116995757</v>
      </c>
      <c r="S23" s="191">
        <f>'Canada minus BC Emissions by Yr'!S23*1000000/Indicators!T$19</f>
        <v>712.0431806241919</v>
      </c>
      <c r="T23" s="191">
        <f>'Canada minus BC Emissions by Yr'!T23*1000000/Indicators!U$19</f>
        <v>675.31787917089287</v>
      </c>
      <c r="U23" s="191">
        <f>'Canada minus BC Emissions by Yr'!U23*1000000/Indicators!V$19</f>
        <v>630.36809503296058</v>
      </c>
      <c r="V23" s="191">
        <f>'Canada minus BC Emissions by Yr'!V23*1000000/Indicators!W$19</f>
        <v>587.9145802984284</v>
      </c>
      <c r="W23" s="191">
        <f>'Canada minus BC Emissions by Yr'!W23*1000000/Indicators!X$19</f>
        <v>552.18227149673328</v>
      </c>
      <c r="X23" s="191">
        <f>'Canada minus BC Emissions by Yr'!X23*1000000/Indicators!Y$19</f>
        <v>610.1995004250897</v>
      </c>
      <c r="Y23" s="191">
        <f>'Canada minus BC Emissions by Yr'!Y23*1000000/Indicators!Z$19</f>
        <v>571.78792951019307</v>
      </c>
      <c r="Z23" s="127">
        <f t="shared" si="6"/>
        <v>689.146188949921</v>
      </c>
      <c r="AA23" s="127">
        <f t="shared" si="2"/>
        <v>604.62837598904969</v>
      </c>
      <c r="AB23" s="127">
        <f t="shared" si="3"/>
        <v>-84.517812960871311</v>
      </c>
      <c r="AC23" s="136">
        <f t="shared" si="1"/>
        <v>-0.12264134129458716</v>
      </c>
      <c r="AD23" s="122">
        <f>ROW()</f>
        <v>23</v>
      </c>
    </row>
    <row r="24" spans="1:30">
      <c r="A24" s="95" t="s">
        <v>39</v>
      </c>
      <c r="B24" s="191">
        <f>'Canada minus BC Emissions by Yr'!B24*1000000/Indicators!C$19</f>
        <v>1574.1190849259572</v>
      </c>
      <c r="C24" s="96"/>
      <c r="D24" s="96"/>
      <c r="E24" s="96"/>
      <c r="F24" s="96"/>
      <c r="G24" s="96"/>
      <c r="H24" s="96"/>
      <c r="I24" s="96"/>
      <c r="J24" s="96"/>
      <c r="K24" s="96"/>
      <c r="L24" s="191">
        <f>'Canada minus BC Emissions by Yr'!L24*1000000/Indicators!M$19</f>
        <v>2246.729171290734</v>
      </c>
      <c r="M24" s="191">
        <f>'Canada minus BC Emissions by Yr'!M24*1000000/Indicators!N$19</f>
        <v>2256.3752127186813</v>
      </c>
      <c r="N24" s="191">
        <f>'Canada minus BC Emissions by Yr'!N24*1000000/Indicators!O$19</f>
        <v>2331.676106995757</v>
      </c>
      <c r="O24" s="191">
        <f>'Canada minus BC Emissions by Yr'!O24*1000000/Indicators!P$19</f>
        <v>2416.0231654354779</v>
      </c>
      <c r="P24" s="191">
        <f>'Canada minus BC Emissions by Yr'!P24*1000000/Indicators!Q$19</f>
        <v>2304.3239227292356</v>
      </c>
      <c r="Q24" s="191">
        <f>'Canada minus BC Emissions by Yr'!Q24*1000000/Indicators!R$19</f>
        <v>2224.6014314024674</v>
      </c>
      <c r="R24" s="191">
        <f>'Canada minus BC Emissions by Yr'!R24*1000000/Indicators!S$19</f>
        <v>2300.9434855944087</v>
      </c>
      <c r="S24" s="191">
        <f>'Canada minus BC Emissions by Yr'!S24*1000000/Indicators!T$19</f>
        <v>2586.6320680832914</v>
      </c>
      <c r="T24" s="191">
        <f>'Canada minus BC Emissions by Yr'!T24*1000000/Indicators!U$19</f>
        <v>2431.0415677183792</v>
      </c>
      <c r="U24" s="191">
        <f>'Canada minus BC Emissions by Yr'!U24*1000000/Indicators!V$19</f>
        <v>2461.9800390473961</v>
      </c>
      <c r="V24" s="191">
        <f>'Canada minus BC Emissions by Yr'!V24*1000000/Indicators!W$19</f>
        <v>2496.5839791341446</v>
      </c>
      <c r="W24" s="191">
        <f>'Canada minus BC Emissions by Yr'!W24*1000000/Indicators!X$19</f>
        <v>2508.7896864753575</v>
      </c>
      <c r="X24" s="191">
        <f>'Canada minus BC Emissions by Yr'!X24*1000000/Indicators!Y$19</f>
        <v>2776.5696426206632</v>
      </c>
      <c r="Y24" s="191">
        <f>'Canada minus BC Emissions by Yr'!Y24*1000000/Indicators!Z$19</f>
        <v>2835.8905494418254</v>
      </c>
      <c r="Z24" s="127">
        <f t="shared" si="6"/>
        <v>2333.4130705312568</v>
      </c>
      <c r="AA24" s="127">
        <f t="shared" si="2"/>
        <v>2585.1425774062941</v>
      </c>
      <c r="AB24" s="127">
        <f t="shared" si="3"/>
        <v>251.72950687503726</v>
      </c>
      <c r="AC24" s="136">
        <f t="shared" si="1"/>
        <v>0.10788038776937384</v>
      </c>
      <c r="AD24" s="122">
        <f>ROW()</f>
        <v>24</v>
      </c>
    </row>
    <row r="25" spans="1:30">
      <c r="A25" s="99" t="s">
        <v>40</v>
      </c>
      <c r="B25" s="191">
        <f>'Canada minus BC Emissions by Yr'!B25*1000000/Indicators!C$19</f>
        <v>2036.0934239721353</v>
      </c>
      <c r="C25" s="96"/>
      <c r="D25" s="96"/>
      <c r="E25" s="96"/>
      <c r="F25" s="96"/>
      <c r="G25" s="96"/>
      <c r="H25" s="96"/>
      <c r="I25" s="96"/>
      <c r="J25" s="96"/>
      <c r="K25" s="96"/>
      <c r="L25" s="191">
        <f>'Canada minus BC Emissions by Yr'!L25*1000000/Indicators!M$19</f>
        <v>1814.589072756288</v>
      </c>
      <c r="M25" s="191">
        <f>'Canada minus BC Emissions by Yr'!M25*1000000/Indicators!N$19</f>
        <v>1642.9686471430307</v>
      </c>
      <c r="N25" s="191">
        <f>'Canada minus BC Emissions by Yr'!N25*1000000/Indicators!O$19</f>
        <v>1648.2688593487287</v>
      </c>
      <c r="O25" s="191">
        <f>'Canada minus BC Emissions by Yr'!O25*1000000/Indicators!P$19</f>
        <v>1553.1753562599833</v>
      </c>
      <c r="P25" s="191">
        <f>'Canada minus BC Emissions by Yr'!P25*1000000/Indicators!Q$19</f>
        <v>1607.8339607775335</v>
      </c>
      <c r="Q25" s="191">
        <f>'Canada minus BC Emissions by Yr'!Q25*1000000/Indicators!R$19</f>
        <v>1509.6929762055638</v>
      </c>
      <c r="R25" s="191">
        <f>'Canada minus BC Emissions by Yr'!R25*1000000/Indicators!S$19</f>
        <v>1481.3164071709812</v>
      </c>
      <c r="S25" s="191">
        <f>'Canada minus BC Emissions by Yr'!S25*1000000/Indicators!T$19</f>
        <v>1508.4974011078898</v>
      </c>
      <c r="T25" s="191">
        <f>'Canada minus BC Emissions by Yr'!T25*1000000/Indicators!U$19</f>
        <v>1423.4529311108793</v>
      </c>
      <c r="U25" s="191">
        <f>'Canada minus BC Emissions by Yr'!U25*1000000/Indicators!V$19</f>
        <v>1247.8376757609792</v>
      </c>
      <c r="V25" s="191">
        <f>'Canada minus BC Emissions by Yr'!V25*1000000/Indicators!W$19</f>
        <v>1260.5789839887796</v>
      </c>
      <c r="W25" s="191">
        <f>'Canada minus BC Emissions by Yr'!W25*1000000/Indicators!X$19</f>
        <v>1364.4148611258981</v>
      </c>
      <c r="X25" s="191">
        <f>'Canada minus BC Emissions by Yr'!X25*1000000/Indicators!Y$19</f>
        <v>1331.1181078256859</v>
      </c>
      <c r="Y25" s="191">
        <f>'Canada minus BC Emissions by Yr'!Y25*1000000/Indicators!Z$19</f>
        <v>1362.9718883099101</v>
      </c>
      <c r="Z25" s="127">
        <f t="shared" si="6"/>
        <v>1595.79283509625</v>
      </c>
      <c r="AA25" s="127">
        <f t="shared" si="2"/>
        <v>1331.7290746870219</v>
      </c>
      <c r="AB25" s="127">
        <f t="shared" si="3"/>
        <v>-264.06376040922805</v>
      </c>
      <c r="AC25" s="136">
        <f t="shared" si="1"/>
        <v>-0.16547496304136564</v>
      </c>
      <c r="AD25" s="122">
        <f>ROW()</f>
        <v>25</v>
      </c>
    </row>
    <row r="26" spans="1:30">
      <c r="A26" s="99" t="s">
        <v>41</v>
      </c>
      <c r="B26" s="191">
        <f>'Canada minus BC Emissions by Yr'!B26*1000000/Indicators!C$19</f>
        <v>64.450093460120357</v>
      </c>
      <c r="C26" s="96"/>
      <c r="D26" s="96"/>
      <c r="E26" s="96"/>
      <c r="F26" s="96"/>
      <c r="G26" s="96"/>
      <c r="H26" s="96"/>
      <c r="I26" s="96"/>
      <c r="J26" s="96"/>
      <c r="K26" s="96"/>
      <c r="L26" s="191">
        <f>'Canada minus BC Emissions by Yr'!L26*1000000/Indicators!M$19</f>
        <v>37.654058623083706</v>
      </c>
      <c r="M26" s="191">
        <f>'Canada minus BC Emissions by Yr'!M26*1000000/Indicators!N$19</f>
        <v>35.540610743544455</v>
      </c>
      <c r="N26" s="191">
        <f>'Canada minus BC Emissions by Yr'!N26*1000000/Indicators!O$19</f>
        <v>43.80341867787071</v>
      </c>
      <c r="O26" s="191">
        <f>'Canada minus BC Emissions by Yr'!O26*1000000/Indicators!P$19</f>
        <v>46.002725043120442</v>
      </c>
      <c r="P26" s="191">
        <f>'Canada minus BC Emissions by Yr'!P26*1000000/Indicators!Q$19</f>
        <v>47.351744814191498</v>
      </c>
      <c r="Q26" s="191">
        <f>'Canada minus BC Emissions by Yr'!Q26*1000000/Indicators!R$19</f>
        <v>47.700998117418862</v>
      </c>
      <c r="R26" s="191">
        <f>'Canada minus BC Emissions by Yr'!R26*1000000/Indicators!S$19</f>
        <v>45.204612243915321</v>
      </c>
      <c r="S26" s="191">
        <f>'Canada minus BC Emissions by Yr'!S26*1000000/Indicators!T$19</f>
        <v>44.568151109873995</v>
      </c>
      <c r="T26" s="191">
        <f>'Canada minus BC Emissions by Yr'!T26*1000000/Indicators!U$19</f>
        <v>44.137721386440319</v>
      </c>
      <c r="U26" s="191">
        <f>'Canada minus BC Emissions by Yr'!U26*1000000/Indicators!V$19</f>
        <v>39.597098743468557</v>
      </c>
      <c r="V26" s="191">
        <f>'Canada minus BC Emissions by Yr'!V26*1000000/Indicators!W$19</f>
        <v>48.345987230592407</v>
      </c>
      <c r="W26" s="191">
        <f>'Canada minus BC Emissions by Yr'!W26*1000000/Indicators!X$19</f>
        <v>41.935864045543234</v>
      </c>
      <c r="X26" s="191">
        <f>'Canada minus BC Emissions by Yr'!X26*1000000/Indicators!Y$19</f>
        <v>42.010992172920311</v>
      </c>
      <c r="Y26" s="191">
        <f>'Canada minus BC Emissions by Yr'!Y26*1000000/Indicators!Z$19</f>
        <v>41.798896240503922</v>
      </c>
      <c r="Z26" s="127">
        <f t="shared" si="6"/>
        <v>43.478289921627379</v>
      </c>
      <c r="AA26" s="127">
        <f t="shared" si="2"/>
        <v>42.9710933032448</v>
      </c>
      <c r="AB26" s="127">
        <f t="shared" si="3"/>
        <v>-0.50719661838257935</v>
      </c>
      <c r="AC26" s="136">
        <f t="shared" si="1"/>
        <v>-1.1665514427932568E-2</v>
      </c>
      <c r="AD26" s="122">
        <f>ROW()</f>
        <v>26</v>
      </c>
    </row>
    <row r="27" spans="1:30">
      <c r="A27" s="99" t="s">
        <v>42</v>
      </c>
      <c r="B27" s="191">
        <f>'Canada minus BC Emissions by Yr'!B27*1000000/Indicators!C$19</f>
        <v>940.46014208199904</v>
      </c>
      <c r="C27" s="96"/>
      <c r="D27" s="96"/>
      <c r="E27" s="96"/>
      <c r="F27" s="96"/>
      <c r="G27" s="96"/>
      <c r="H27" s="96"/>
      <c r="I27" s="96"/>
      <c r="J27" s="96"/>
      <c r="K27" s="96"/>
      <c r="L27" s="191">
        <f>'Canada minus BC Emissions by Yr'!L27*1000000/Indicators!M$19</f>
        <v>1112.5000993345475</v>
      </c>
      <c r="M27" s="191">
        <f>'Canada minus BC Emissions by Yr'!M27*1000000/Indicators!N$19</f>
        <v>1077.9731574028917</v>
      </c>
      <c r="N27" s="191">
        <f>'Canada minus BC Emissions by Yr'!N27*1000000/Indicators!O$19</f>
        <v>1094.7643589713134</v>
      </c>
      <c r="O27" s="191">
        <f>'Canada minus BC Emissions by Yr'!O27*1000000/Indicators!P$19</f>
        <v>1155.3105304735757</v>
      </c>
      <c r="P27" s="191">
        <f>'Canada minus BC Emissions by Yr'!P27*1000000/Indicators!Q$19</f>
        <v>1101.9482951932246</v>
      </c>
      <c r="Q27" s="191">
        <f>'Canada minus BC Emissions by Yr'!Q27*1000000/Indicators!R$19</f>
        <v>1036.4784209480451</v>
      </c>
      <c r="R27" s="191">
        <f>'Canada minus BC Emissions by Yr'!R27*1000000/Indicators!S$19</f>
        <v>928.53639201088129</v>
      </c>
      <c r="S27" s="191">
        <f>'Canada minus BC Emissions by Yr'!S27*1000000/Indicators!T$19</f>
        <v>960.89286478965437</v>
      </c>
      <c r="T27" s="191">
        <f>'Canada minus BC Emissions by Yr'!T27*1000000/Indicators!U$19</f>
        <v>923.83033882804261</v>
      </c>
      <c r="U27" s="191">
        <f>'Canada minus BC Emissions by Yr'!U27*1000000/Indicators!V$19</f>
        <v>918.73846798460067</v>
      </c>
      <c r="V27" s="191">
        <f>'Canada minus BC Emissions by Yr'!V27*1000000/Indicators!W$19</f>
        <v>869.66018990125917</v>
      </c>
      <c r="W27" s="191">
        <f>'Canada minus BC Emissions by Yr'!W27*1000000/Indicators!X$19</f>
        <v>913.70162360081201</v>
      </c>
      <c r="X27" s="191">
        <f>'Canada minus BC Emissions by Yr'!X27*1000000/Indicators!Y$19</f>
        <v>840.21439737401693</v>
      </c>
      <c r="Y27" s="191">
        <f>'Canada minus BC Emissions by Yr'!Y27*1000000/Indicators!Z$19</f>
        <v>860.4789443177317</v>
      </c>
      <c r="Z27" s="127">
        <f t="shared" si="6"/>
        <v>1058.5505148905168</v>
      </c>
      <c r="AA27" s="127">
        <f t="shared" si="2"/>
        <v>887.77066033441042</v>
      </c>
      <c r="AB27" s="127">
        <f t="shared" si="3"/>
        <v>-170.77985455610633</v>
      </c>
      <c r="AC27" s="136">
        <f t="shared" si="1"/>
        <v>-0.1613336842727526</v>
      </c>
      <c r="AD27" s="122">
        <f>ROW()</f>
        <v>27</v>
      </c>
    </row>
    <row r="28" spans="1:30">
      <c r="A28" s="99" t="s">
        <v>43</v>
      </c>
      <c r="B28" s="191">
        <f>'Canada minus BC Emissions by Yr'!B28*1000000/Indicators!C$19</f>
        <v>1809.9502105630356</v>
      </c>
      <c r="C28" s="96"/>
      <c r="D28" s="96"/>
      <c r="E28" s="96"/>
      <c r="F28" s="96"/>
      <c r="G28" s="96"/>
      <c r="H28" s="96"/>
      <c r="I28" s="96"/>
      <c r="J28" s="96"/>
      <c r="K28" s="96"/>
      <c r="L28" s="191">
        <f>'Canada minus BC Emissions by Yr'!L28*1000000/Indicators!M$19</f>
        <v>1678.5666350248873</v>
      </c>
      <c r="M28" s="191">
        <f>'Canada minus BC Emissions by Yr'!M28*1000000/Indicators!N$19</f>
        <v>1543.0709151970377</v>
      </c>
      <c r="N28" s="191">
        <f>'Canada minus BC Emissions by Yr'!N28*1000000/Indicators!O$19</f>
        <v>1629.661522102635</v>
      </c>
      <c r="O28" s="191">
        <f>'Canada minus BC Emissions by Yr'!O28*1000000/Indicators!P$19</f>
        <v>1673.3262698397589</v>
      </c>
      <c r="P28" s="191">
        <f>'Canada minus BC Emissions by Yr'!P28*1000000/Indicators!Q$19</f>
        <v>1597.4469166140057</v>
      </c>
      <c r="Q28" s="191">
        <f>'Canada minus BC Emissions by Yr'!Q28*1000000/Indicators!R$19</f>
        <v>1528.0487011719295</v>
      </c>
      <c r="R28" s="191">
        <f>'Canada minus BC Emissions by Yr'!R28*1000000/Indicators!S$19</f>
        <v>1435.6312527262924</v>
      </c>
      <c r="S28" s="191">
        <f>'Canada minus BC Emissions by Yr'!S28*1000000/Indicators!T$19</f>
        <v>1570.697124238807</v>
      </c>
      <c r="T28" s="191">
        <f>'Canada minus BC Emissions by Yr'!T28*1000000/Indicators!U$19</f>
        <v>1537.0860358973741</v>
      </c>
      <c r="U28" s="191">
        <f>'Canada minus BC Emissions by Yr'!U28*1000000/Indicators!V$19</f>
        <v>1449.3459112877997</v>
      </c>
      <c r="V28" s="191">
        <f>'Canada minus BC Emissions by Yr'!V28*1000000/Indicators!W$19</f>
        <v>1378.4070536834884</v>
      </c>
      <c r="W28" s="191">
        <f>'Canada minus BC Emissions by Yr'!W28*1000000/Indicators!X$19</f>
        <v>1442.2093612024257</v>
      </c>
      <c r="X28" s="191">
        <f>'Canada minus BC Emissions by Yr'!X28*1000000/Indicators!Y$19</f>
        <v>1316.4279285314756</v>
      </c>
      <c r="Y28" s="191">
        <f>'Canada minus BC Emissions by Yr'!Y28*1000000/Indicators!Z$19</f>
        <v>1354.9968248328432</v>
      </c>
      <c r="Z28" s="127">
        <f t="shared" si="6"/>
        <v>1582.0561671144192</v>
      </c>
      <c r="AA28" s="127">
        <f t="shared" si="2"/>
        <v>1413.0788525725675</v>
      </c>
      <c r="AB28" s="127">
        <f t="shared" si="3"/>
        <v>-168.97731454185168</v>
      </c>
      <c r="AC28" s="136">
        <f t="shared" si="1"/>
        <v>-0.10680866966313639</v>
      </c>
      <c r="AD28" s="122">
        <f>ROW()</f>
        <v>28</v>
      </c>
    </row>
    <row r="29" spans="1:30">
      <c r="A29" s="99" t="s">
        <v>44</v>
      </c>
      <c r="B29" s="191">
        <f>'Canada minus BC Emissions by Yr'!B29*1000000/Indicators!C$19</f>
        <v>85.520367516978027</v>
      </c>
      <c r="C29" s="96"/>
      <c r="D29" s="96"/>
      <c r="E29" s="96"/>
      <c r="F29" s="96"/>
      <c r="G29" s="96"/>
      <c r="H29" s="96"/>
      <c r="I29" s="96"/>
      <c r="J29" s="96"/>
      <c r="K29" s="96"/>
      <c r="L29" s="191">
        <f>'Canada minus BC Emissions by Yr'!L29*1000000/Indicators!M$19</f>
        <v>84.488795785562829</v>
      </c>
      <c r="M29" s="191">
        <f>'Canada minus BC Emissions by Yr'!M29*1000000/Indicators!N$19</f>
        <v>69.6306779002079</v>
      </c>
      <c r="N29" s="191">
        <f>'Canada minus BC Emissions by Yr'!N29*1000000/Indicators!O$19</f>
        <v>74.418947719217698</v>
      </c>
      <c r="O29" s="191">
        <f>'Canada minus BC Emissions by Yr'!O29*1000000/Indicators!P$19</f>
        <v>80.490567101682544</v>
      </c>
      <c r="P29" s="191">
        <f>'Canada minus BC Emissions by Yr'!P29*1000000/Indicators!Q$19</f>
        <v>76.911236502396235</v>
      </c>
      <c r="Q29" s="191">
        <f>'Canada minus BC Emissions by Yr'!Q29*1000000/Indicators!R$19</f>
        <v>72.643569865866098</v>
      </c>
      <c r="R29" s="191">
        <f>'Canada minus BC Emissions by Yr'!R29*1000000/Indicators!S$19</f>
        <v>70.445236800241616</v>
      </c>
      <c r="S29" s="191">
        <f>'Canada minus BC Emissions by Yr'!S29*1000000/Indicators!T$19</f>
        <v>89.452438778414745</v>
      </c>
      <c r="T29" s="191">
        <f>'Canada minus BC Emissions by Yr'!T29*1000000/Indicators!U$19</f>
        <v>88.928224875789738</v>
      </c>
      <c r="U29" s="191">
        <f>'Canada minus BC Emissions by Yr'!U29*1000000/Indicators!V$19</f>
        <v>85.676196455240515</v>
      </c>
      <c r="V29" s="191">
        <f>'Canada minus BC Emissions by Yr'!V29*1000000/Indicators!W$19</f>
        <v>87.778390235397879</v>
      </c>
      <c r="W29" s="191">
        <f>'Canada minus BC Emissions by Yr'!W29*1000000/Indicators!X$19</f>
        <v>106.61709395981542</v>
      </c>
      <c r="X29" s="191">
        <f>'Canada minus BC Emissions by Yr'!X29*1000000/Indicators!Y$19</f>
        <v>105.09802787039929</v>
      </c>
      <c r="Y29" s="191">
        <f>'Canada minus BC Emissions by Yr'!Y29*1000000/Indicators!Z$19</f>
        <v>104.56507468025414</v>
      </c>
      <c r="Z29" s="127">
        <f t="shared" si="6"/>
        <v>77.310183806698717</v>
      </c>
      <c r="AA29" s="127">
        <f t="shared" si="2"/>
        <v>96.443834679482833</v>
      </c>
      <c r="AB29" s="127">
        <f t="shared" si="3"/>
        <v>19.133650872784116</v>
      </c>
      <c r="AC29" s="136">
        <f t="shared" si="1"/>
        <v>0.24749198528132638</v>
      </c>
      <c r="AD29" s="122">
        <f>ROW()</f>
        <v>29</v>
      </c>
    </row>
    <row r="30" spans="1:30">
      <c r="A30" s="205" t="s">
        <v>178</v>
      </c>
      <c r="B30" s="93">
        <f>'Canada minus BC Emissions by Yr'!B30*1000000/Indicators!C$19</f>
        <v>7166.2053841936386</v>
      </c>
      <c r="C30" s="93"/>
      <c r="D30" s="93"/>
      <c r="E30" s="93"/>
      <c r="F30" s="93"/>
      <c r="G30" s="93"/>
      <c r="H30" s="93"/>
      <c r="I30" s="93"/>
      <c r="J30" s="93"/>
      <c r="K30" s="93"/>
      <c r="L30" s="93">
        <f>'Canada minus BC Emissions by Yr'!L30*1000000/Indicators!M$19</f>
        <v>7632.5153706974916</v>
      </c>
      <c r="M30" s="93">
        <f>'Canada minus BC Emissions by Yr'!M30*1000000/Indicators!N$19</f>
        <v>7304.3640182856734</v>
      </c>
      <c r="N30" s="93">
        <f>'Canada minus BC Emissions by Yr'!N30*1000000/Indicators!O$19</f>
        <v>7536.3128329515275</v>
      </c>
      <c r="O30" s="93">
        <f>'Canada minus BC Emissions by Yr'!O30*1000000/Indicators!P$19</f>
        <v>7635.0969512084839</v>
      </c>
      <c r="P30" s="93">
        <f>'Canada minus BC Emissions by Yr'!P30*1000000/Indicators!Q$19</f>
        <v>7481.2950399026449</v>
      </c>
      <c r="Q30" s="93">
        <f>'Canada minus BC Emissions by Yr'!Q30*1000000/Indicators!R$19</f>
        <v>7119.513826934076</v>
      </c>
      <c r="R30" s="93">
        <f>'Canada minus BC Emissions by Yr'!R30*1000000/Indicators!S$19</f>
        <v>6964.4682342438828</v>
      </c>
      <c r="S30" s="93">
        <f>'Canada minus BC Emissions by Yr'!S30*1000000/Indicators!T$19</f>
        <v>7475.2310430786947</v>
      </c>
      <c r="T30" s="93">
        <f>'Canada minus BC Emissions by Yr'!T30*1000000/Indicators!U$19</f>
        <v>7106.1454178205258</v>
      </c>
      <c r="U30" s="93">
        <f>'Canada minus BC Emissions by Yr'!U30*1000000/Indicators!V$19</f>
        <v>6841.4153732221594</v>
      </c>
      <c r="V30" s="93">
        <f>'Canada minus BC Emissions by Yr'!V30*1000000/Indicators!W$19</f>
        <v>6715.3893736168411</v>
      </c>
      <c r="W30" s="93">
        <f>'Canada minus BC Emissions by Yr'!W30*1000000/Indicators!X$19</f>
        <v>6936.5523570638252</v>
      </c>
      <c r="X30" s="93">
        <f>'Canada minus BC Emissions by Yr'!X30*1000000/Indicators!Y$19</f>
        <v>7007.7354406449058</v>
      </c>
      <c r="Y30" s="93">
        <f>'Canada minus BC Emissions by Yr'!Y30*1000000/Indicators!Z$19</f>
        <v>7135.1068060446751</v>
      </c>
      <c r="Z30" s="94">
        <f t="shared" si="6"/>
        <v>7393.5996646628091</v>
      </c>
      <c r="AA30" s="94">
        <f t="shared" si="2"/>
        <v>6957.0574614021562</v>
      </c>
      <c r="AB30" s="94">
        <f t="shared" si="3"/>
        <v>-436.54220326065297</v>
      </c>
      <c r="AC30" s="112">
        <f t="shared" si="1"/>
        <v>-5.9043256743677344E-2</v>
      </c>
      <c r="AD30" s="122">
        <f>ROW()</f>
        <v>30</v>
      </c>
    </row>
    <row r="31" spans="1:30">
      <c r="A31" s="99"/>
      <c r="B31" s="191"/>
      <c r="C31" s="96"/>
      <c r="D31" s="96"/>
      <c r="E31" s="96"/>
      <c r="F31" s="96"/>
      <c r="G31" s="96"/>
      <c r="H31" s="96"/>
      <c r="I31" s="96"/>
      <c r="J31" s="96"/>
      <c r="K31" s="96"/>
      <c r="L31" s="191"/>
      <c r="M31" s="191"/>
      <c r="N31" s="191"/>
      <c r="O31" s="191"/>
      <c r="P31" s="191"/>
      <c r="Q31" s="191"/>
      <c r="R31" s="191"/>
      <c r="S31" s="191"/>
      <c r="T31" s="191"/>
      <c r="U31" s="191"/>
      <c r="V31" s="191"/>
      <c r="W31" s="191"/>
      <c r="X31" s="191"/>
      <c r="Y31" s="191"/>
      <c r="Z31" s="94"/>
      <c r="AA31" s="94"/>
      <c r="AB31" s="94"/>
      <c r="AC31" s="112"/>
      <c r="AD31" s="122">
        <f>ROW()</f>
        <v>31</v>
      </c>
    </row>
    <row r="32" spans="1:30" ht="16.2">
      <c r="A32" s="100" t="s">
        <v>45</v>
      </c>
      <c r="B32" s="93">
        <f>'Canada minus BC Emissions by Yr'!B32*1000000/Indicators!C$19</f>
        <v>5294.639427987855</v>
      </c>
      <c r="C32" s="93"/>
      <c r="D32" s="93"/>
      <c r="E32" s="93"/>
      <c r="F32" s="93"/>
      <c r="G32" s="93"/>
      <c r="H32" s="93"/>
      <c r="I32" s="93"/>
      <c r="J32" s="93"/>
      <c r="K32" s="93"/>
      <c r="L32" s="93">
        <f>'Canada minus BC Emissions by Yr'!L32*1000000/Indicators!M$19</f>
        <v>5923.789252970987</v>
      </c>
      <c r="M32" s="93">
        <f>'Canada minus BC Emissions by Yr'!M32*1000000/Indicators!N$19</f>
        <v>5782.461709286873</v>
      </c>
      <c r="N32" s="93">
        <f>'Canada minus BC Emissions by Yr'!N32*1000000/Indicators!O$19</f>
        <v>5760.4699922190111</v>
      </c>
      <c r="O32" s="93">
        <f>'Canada minus BC Emissions by Yr'!O32*1000000/Indicators!P$19</f>
        <v>5870.3004232393796</v>
      </c>
      <c r="P32" s="93">
        <f>'Canada minus BC Emissions by Yr'!P32*1000000/Indicators!Q$19</f>
        <v>5930.3501674527979</v>
      </c>
      <c r="Q32" s="93">
        <f>'Canada minus BC Emissions by Yr'!Q32*1000000/Indicators!R$19</f>
        <v>6058.1860015379034</v>
      </c>
      <c r="R32" s="93">
        <f>'Canada minus BC Emissions by Yr'!R32*1000000/Indicators!S$19</f>
        <v>6014.2069139754321</v>
      </c>
      <c r="S32" s="93">
        <f>'Canada minus BC Emissions by Yr'!S32*1000000/Indicators!T$19</f>
        <v>6044.9960371446932</v>
      </c>
      <c r="T32" s="93">
        <f>'Canada minus BC Emissions by Yr'!T32*1000000/Indicators!U$19</f>
        <v>5932.0478237406896</v>
      </c>
      <c r="U32" s="93">
        <f>'Canada minus BC Emissions by Yr'!U32*1000000/Indicators!V$19</f>
        <v>5701.5094816313458</v>
      </c>
      <c r="V32" s="93">
        <f>'Canada minus BC Emissions by Yr'!V32*1000000/Indicators!W$19</f>
        <v>5959.672512895715</v>
      </c>
      <c r="W32" s="93">
        <f>'Canada minus BC Emissions by Yr'!W32*1000000/Indicators!X$19</f>
        <v>5915.0703229753171</v>
      </c>
      <c r="X32" s="93">
        <f>'Canada minus BC Emissions by Yr'!X32*1000000/Indicators!Y$19</f>
        <v>5795.0064210555674</v>
      </c>
      <c r="Y32" s="93">
        <f>'Canada minus BC Emissions by Yr'!Y32*1000000/Indicators!Z$19</f>
        <v>5862.7361714937533</v>
      </c>
      <c r="Z32" s="94">
        <f>AVERAGE(L32:S32)</f>
        <v>5923.0950622283844</v>
      </c>
      <c r="AA32" s="94">
        <f t="shared" si="2"/>
        <v>5861.0071222987317</v>
      </c>
      <c r="AB32" s="94">
        <f t="shared" si="3"/>
        <v>-62.087939929652748</v>
      </c>
      <c r="AC32" s="113">
        <f t="shared" si="1"/>
        <v>-1.0482347366934552E-2</v>
      </c>
      <c r="AD32" s="122">
        <f>ROW()</f>
        <v>32</v>
      </c>
    </row>
    <row r="33" spans="1:30">
      <c r="A33" s="124" t="str">
        <f>CONCATENATE("'Transport' figures above are sum of these five Rows: ",AD34, ", ", AD35, ", ", AD45, ", ",AD46, " and ",AD47, ".")</f>
        <v>'Transport' figures above are sum of these five Rows: 34, 35, 45, 46 and 47.</v>
      </c>
      <c r="B33" s="101"/>
      <c r="C33" s="101"/>
      <c r="D33" s="101"/>
      <c r="E33" s="101"/>
      <c r="F33" s="101"/>
      <c r="G33" s="101"/>
      <c r="H33" s="101"/>
      <c r="I33" s="101"/>
      <c r="J33" s="101"/>
      <c r="K33" s="101"/>
      <c r="L33" s="101"/>
      <c r="M33" s="101"/>
      <c r="N33" s="101"/>
      <c r="O33" s="101"/>
      <c r="P33" s="101"/>
      <c r="Q33" s="101"/>
      <c r="R33" s="101"/>
      <c r="S33" s="98"/>
      <c r="T33" s="98"/>
      <c r="U33" s="98"/>
      <c r="V33" s="98"/>
      <c r="W33" s="98"/>
      <c r="X33" s="98"/>
      <c r="Y33" s="98"/>
      <c r="Z33" s="119"/>
      <c r="AA33" s="119"/>
      <c r="AB33" s="119"/>
      <c r="AC33" s="119"/>
      <c r="AD33" s="122">
        <f>ROW()</f>
        <v>33</v>
      </c>
    </row>
    <row r="34" spans="1:30">
      <c r="A34" s="95" t="s">
        <v>46</v>
      </c>
      <c r="B34" s="191">
        <f>'Canada minus BC Emissions by Yr'!B34*1000000/Indicators!C$19</f>
        <v>240.31049783387621</v>
      </c>
      <c r="C34" s="96"/>
      <c r="D34" s="96"/>
      <c r="E34" s="96"/>
      <c r="F34" s="96"/>
      <c r="G34" s="96"/>
      <c r="H34" s="96"/>
      <c r="I34" s="96"/>
      <c r="J34" s="96"/>
      <c r="K34" s="96"/>
      <c r="L34" s="191">
        <f>'Canada minus BC Emissions by Yr'!L34*1000000/Indicators!M$19</f>
        <v>229.14154677746203</v>
      </c>
      <c r="M34" s="191">
        <f>'Canada minus BC Emissions by Yr'!M34*1000000/Indicators!N$19</f>
        <v>210.68425229900026</v>
      </c>
      <c r="N34" s="191">
        <f>'Canada minus BC Emissions by Yr'!N34*1000000/Indicators!O$19</f>
        <v>202.1912388021091</v>
      </c>
      <c r="O34" s="191">
        <f>'Canada minus BC Emissions by Yr'!O34*1000000/Indicators!P$19</f>
        <v>203.79261179780107</v>
      </c>
      <c r="P34" s="191">
        <f>'Canada minus BC Emissions by Yr'!P34*1000000/Indicators!Q$19</f>
        <v>215.21429819923276</v>
      </c>
      <c r="Q34" s="191">
        <f>'Canada minus BC Emissions by Yr'!Q34*1000000/Indicators!R$19</f>
        <v>215.17601023187294</v>
      </c>
      <c r="R34" s="191">
        <f>'Canada minus BC Emissions by Yr'!R34*1000000/Indicators!S$19</f>
        <v>221.49382911515664</v>
      </c>
      <c r="S34" s="191">
        <f>'Canada minus BC Emissions by Yr'!S34*1000000/Indicators!T$19</f>
        <v>220.64025486768591</v>
      </c>
      <c r="T34" s="191">
        <f>'Canada minus BC Emissions by Yr'!T34*1000000/Indicators!U$19</f>
        <v>203.987775213237</v>
      </c>
      <c r="U34" s="191">
        <f>'Canada minus BC Emissions by Yr'!U34*1000000/Indicators!V$19</f>
        <v>179.67734388764259</v>
      </c>
      <c r="V34" s="191">
        <f>'Canada minus BC Emissions by Yr'!V34*1000000/Indicators!W$19</f>
        <v>179.5883445699439</v>
      </c>
      <c r="W34" s="191">
        <f>'Canada minus BC Emissions by Yr'!W34*1000000/Indicators!X$19</f>
        <v>170.25902453618414</v>
      </c>
      <c r="X34" s="191">
        <f>'Canada minus BC Emissions by Yr'!X34*1000000/Indicators!Y$19</f>
        <v>198.78197798697084</v>
      </c>
      <c r="Y34" s="191">
        <f>'Canada minus BC Emissions by Yr'!Y34*1000000/Indicators!Z$19</f>
        <v>201.9981985485087</v>
      </c>
      <c r="Z34" s="127">
        <f>AVERAGE(L34:S34)</f>
        <v>214.79175526129006</v>
      </c>
      <c r="AA34" s="127">
        <f t="shared" si="2"/>
        <v>189.0487774570812</v>
      </c>
      <c r="AB34" s="127">
        <f t="shared" si="3"/>
        <v>-25.742977804208863</v>
      </c>
      <c r="AC34" s="136">
        <f t="shared" si="1"/>
        <v>-0.11985086565772984</v>
      </c>
      <c r="AD34" s="122">
        <f>ROW()</f>
        <v>34</v>
      </c>
    </row>
    <row r="35" spans="1:30">
      <c r="A35" s="95" t="s">
        <v>47</v>
      </c>
      <c r="B35" s="191">
        <f>'Canada minus BC Emissions by Yr'!B35*1000000/Indicators!C$19</f>
        <v>3531.9508333104563</v>
      </c>
      <c r="C35" s="96"/>
      <c r="D35" s="96"/>
      <c r="E35" s="96"/>
      <c r="F35" s="96"/>
      <c r="G35" s="96"/>
      <c r="H35" s="96"/>
      <c r="I35" s="96"/>
      <c r="J35" s="96"/>
      <c r="K35" s="96"/>
      <c r="L35" s="191">
        <f>'Canada minus BC Emissions by Yr'!L35*1000000/Indicators!M$19</f>
        <v>3908.6434056043254</v>
      </c>
      <c r="M35" s="191">
        <f>'Canada minus BC Emissions by Yr'!M35*1000000/Indicators!N$19</f>
        <v>3982.9871824748197</v>
      </c>
      <c r="N35" s="191">
        <f>'Canada minus BC Emissions by Yr'!N35*1000000/Indicators!O$19</f>
        <v>4005.374751977527</v>
      </c>
      <c r="O35" s="191">
        <f>'Canada minus BC Emissions by Yr'!O35*1000000/Indicators!P$19</f>
        <v>4032.6734567294402</v>
      </c>
      <c r="P35" s="191">
        <f>'Canada minus BC Emissions by Yr'!P35*1000000/Indicators!Q$19</f>
        <v>4110.2538969249799</v>
      </c>
      <c r="Q35" s="191">
        <f>'Canada minus BC Emissions by Yr'!Q35*1000000/Indicators!R$19</f>
        <v>4152.3077373399392</v>
      </c>
      <c r="R35" s="191">
        <f>'Canada minus BC Emissions by Yr'!R35*1000000/Indicators!S$19</f>
        <v>4149.1596028635713</v>
      </c>
      <c r="S35" s="191">
        <f>'Canada minus BC Emissions by Yr'!S35*1000000/Indicators!T$19</f>
        <v>4139.1200832735012</v>
      </c>
      <c r="T35" s="191">
        <f>'Canada minus BC Emissions by Yr'!T35*1000000/Indicators!U$19</f>
        <v>4064.6684949112587</v>
      </c>
      <c r="U35" s="191">
        <f>'Canada minus BC Emissions by Yr'!U35*1000000/Indicators!V$19</f>
        <v>4015.0367817560186</v>
      </c>
      <c r="V35" s="191">
        <f>'Canada minus BC Emissions by Yr'!V35*1000000/Indicators!W$19</f>
        <v>4041.7888575257057</v>
      </c>
      <c r="W35" s="191">
        <f>'Canada minus BC Emissions by Yr'!W35*1000000/Indicators!X$19</f>
        <v>3976.4394535430401</v>
      </c>
      <c r="X35" s="191">
        <f>'Canada minus BC Emissions by Yr'!X35*1000000/Indicators!Y$19</f>
        <v>3950.0562420897941</v>
      </c>
      <c r="Y35" s="191">
        <f>'Canada minus BC Emissions by Yr'!Y35*1000000/Indicators!Z$19</f>
        <v>3960.2217293355975</v>
      </c>
      <c r="Z35" s="127">
        <f>AVERAGE(L35:S35)</f>
        <v>4060.0650146485132</v>
      </c>
      <c r="AA35" s="127">
        <f t="shared" si="2"/>
        <v>4001.3685931935688</v>
      </c>
      <c r="AB35" s="127">
        <f t="shared" si="3"/>
        <v>-58.696421454944357</v>
      </c>
      <c r="AC35" s="136">
        <f t="shared" si="1"/>
        <v>-1.4457015156942211E-2</v>
      </c>
      <c r="AD35" s="122">
        <f>ROW()</f>
        <v>35</v>
      </c>
    </row>
    <row r="36" spans="1:30">
      <c r="A36" s="125" t="str">
        <f>CONCATENATE("'Road Transportation figures above are sum of eight elements in Rows ",AD37, "-",AD44, ".")</f>
        <v>'Road Transportation figures above are sum of eight elements in Rows 37-44.</v>
      </c>
      <c r="B36" s="96"/>
      <c r="C36" s="96"/>
      <c r="D36" s="96"/>
      <c r="E36" s="96"/>
      <c r="F36" s="96"/>
      <c r="G36" s="96"/>
      <c r="H36" s="96"/>
      <c r="I36" s="96"/>
      <c r="J36" s="96"/>
      <c r="K36" s="96"/>
      <c r="L36" s="96"/>
      <c r="M36" s="96"/>
      <c r="N36" s="96"/>
      <c r="O36" s="96"/>
      <c r="P36" s="96"/>
      <c r="Q36" s="96"/>
      <c r="R36" s="96"/>
      <c r="S36" s="97"/>
      <c r="T36" s="97"/>
      <c r="U36" s="97"/>
      <c r="V36" s="97"/>
      <c r="W36" s="97"/>
      <c r="X36" s="97"/>
      <c r="Y36" s="97"/>
      <c r="Z36" s="119"/>
      <c r="AA36" s="119"/>
      <c r="AB36" s="119"/>
      <c r="AC36" s="119"/>
      <c r="AD36" s="122">
        <f>ROW()</f>
        <v>36</v>
      </c>
    </row>
    <row r="37" spans="1:30">
      <c r="A37" s="102" t="s">
        <v>48</v>
      </c>
      <c r="B37" s="191">
        <f>'Canada minus BC Emissions by Yr'!B37*1000000/Indicators!C$19</f>
        <v>1726.5226720131645</v>
      </c>
      <c r="C37" s="96"/>
      <c r="D37" s="96"/>
      <c r="E37" s="96"/>
      <c r="F37" s="96"/>
      <c r="G37" s="96"/>
      <c r="H37" s="96"/>
      <c r="I37" s="96"/>
      <c r="J37" s="96"/>
      <c r="K37" s="96"/>
      <c r="L37" s="191">
        <f>'Canada minus BC Emissions by Yr'!L37*1000000/Indicators!M$19</f>
        <v>1425.3602146564529</v>
      </c>
      <c r="M37" s="191">
        <f>'Canada minus BC Emissions by Yr'!M37*1000000/Indicators!N$19</f>
        <v>1409.6321399690548</v>
      </c>
      <c r="N37" s="191">
        <f>'Canada minus BC Emissions by Yr'!N37*1000000/Indicators!O$19</f>
        <v>1400.6692835337878</v>
      </c>
      <c r="O37" s="191">
        <f>'Canada minus BC Emissions by Yr'!O37*1000000/Indicators!P$19</f>
        <v>1374.513968114491</v>
      </c>
      <c r="P37" s="191">
        <f>'Canada minus BC Emissions by Yr'!P37*1000000/Indicators!Q$19</f>
        <v>1342.3603139658312</v>
      </c>
      <c r="Q37" s="191">
        <f>'Canada minus BC Emissions by Yr'!Q37*1000000/Indicators!R$19</f>
        <v>1294.2431988488531</v>
      </c>
      <c r="R37" s="191">
        <f>'Canada minus BC Emissions by Yr'!R37*1000000/Indicators!S$19</f>
        <v>1287.7366235190104</v>
      </c>
      <c r="S37" s="191">
        <f>'Canada minus BC Emissions by Yr'!S37*1000000/Indicators!T$19</f>
        <v>1269.4086509091774</v>
      </c>
      <c r="T37" s="191">
        <f>'Canada minus BC Emissions by Yr'!T37*1000000/Indicators!U$19</f>
        <v>1240.1889606859522</v>
      </c>
      <c r="U37" s="191">
        <f>'Canada minus BC Emissions by Yr'!U37*1000000/Indicators!V$19</f>
        <v>1230.9001639168621</v>
      </c>
      <c r="V37" s="191">
        <f>'Canada minus BC Emissions by Yr'!V37*1000000/Indicators!W$19</f>
        <v>1233.3536590509984</v>
      </c>
      <c r="W37" s="191">
        <f>'Canada minus BC Emissions by Yr'!W37*1000000/Indicators!X$19</f>
        <v>1181.5329694791444</v>
      </c>
      <c r="X37" s="191">
        <f>'Canada minus BC Emissions by Yr'!X37*1000000/Indicators!Y$19</f>
        <v>1158.2450407105932</v>
      </c>
      <c r="Y37" s="191">
        <f>'Canada minus BC Emissions by Yr'!Y37*1000000/Indicators!Z$19</f>
        <v>1161.8202155075046</v>
      </c>
      <c r="Z37" s="127">
        <f t="shared" ref="Z37:Z51" si="7">AVERAGE(L37:S37)</f>
        <v>1350.4905491895825</v>
      </c>
      <c r="AA37" s="127">
        <f t="shared" si="2"/>
        <v>1201.0068348918423</v>
      </c>
      <c r="AB37" s="127">
        <f t="shared" si="3"/>
        <v>-149.48371429774011</v>
      </c>
      <c r="AC37" s="136">
        <f t="shared" si="1"/>
        <v>-0.11068845641862801</v>
      </c>
      <c r="AD37" s="122">
        <f>ROW()</f>
        <v>37</v>
      </c>
    </row>
    <row r="38" spans="1:30">
      <c r="A38" s="102" t="s">
        <v>49</v>
      </c>
      <c r="B38" s="191">
        <f>'Canada minus BC Emissions by Yr'!B38*1000000/Indicators!C$19</f>
        <v>751.84962008814716</v>
      </c>
      <c r="C38" s="96"/>
      <c r="D38" s="96"/>
      <c r="E38" s="96"/>
      <c r="F38" s="96"/>
      <c r="G38" s="96"/>
      <c r="H38" s="96"/>
      <c r="I38" s="96"/>
      <c r="J38" s="96"/>
      <c r="K38" s="96"/>
      <c r="L38" s="191">
        <f>'Canada minus BC Emissions by Yr'!L38*1000000/Indicators!M$19</f>
        <v>1208.7763439501784</v>
      </c>
      <c r="M38" s="191">
        <f>'Canada minus BC Emissions by Yr'!M38*1000000/Indicators!N$19</f>
        <v>1222.1917777511528</v>
      </c>
      <c r="N38" s="191">
        <f>'Canada minus BC Emissions by Yr'!N38*1000000/Indicators!O$19</f>
        <v>1267.1997370755935</v>
      </c>
      <c r="O38" s="191">
        <f>'Canada minus BC Emissions by Yr'!O38*1000000/Indicators!P$19</f>
        <v>1301.3775262259921</v>
      </c>
      <c r="P38" s="191">
        <f>'Canada minus BC Emissions by Yr'!P38*1000000/Indicators!Q$19</f>
        <v>1330.4016321605739</v>
      </c>
      <c r="Q38" s="191">
        <f>'Canada minus BC Emissions by Yr'!Q38*1000000/Indicators!R$19</f>
        <v>1366.3524170079947</v>
      </c>
      <c r="R38" s="191">
        <f>'Canada minus BC Emissions by Yr'!R38*1000000/Indicators!S$19</f>
        <v>1362.8776554573651</v>
      </c>
      <c r="S38" s="191">
        <f>'Canada minus BC Emissions by Yr'!S38*1000000/Indicators!T$19</f>
        <v>1343.5383964666307</v>
      </c>
      <c r="T38" s="191">
        <f>'Canada minus BC Emissions by Yr'!T38*1000000/Indicators!U$19</f>
        <v>1316.8598261005902</v>
      </c>
      <c r="U38" s="191">
        <f>'Canada minus BC Emissions by Yr'!U38*1000000/Indicators!V$19</f>
        <v>1306.0539728773615</v>
      </c>
      <c r="V38" s="191">
        <f>'Canada minus BC Emissions by Yr'!V38*1000000/Indicators!W$19</f>
        <v>1311.6954883282417</v>
      </c>
      <c r="W38" s="191">
        <f>'Canada minus BC Emissions by Yr'!W38*1000000/Indicators!X$19</f>
        <v>1253.9415776108119</v>
      </c>
      <c r="X38" s="191">
        <f>'Canada minus BC Emissions by Yr'!X38*1000000/Indicators!Y$19</f>
        <v>1242.7768896690561</v>
      </c>
      <c r="Y38" s="191">
        <f>'Canada minus BC Emissions by Yr'!Y38*1000000/Indicators!Z$19</f>
        <v>1257.0965340931753</v>
      </c>
      <c r="Z38" s="127">
        <f t="shared" si="7"/>
        <v>1300.3394357619352</v>
      </c>
      <c r="AA38" s="127">
        <f t="shared" si="2"/>
        <v>1281.404048113206</v>
      </c>
      <c r="AB38" s="127">
        <f t="shared" si="3"/>
        <v>-18.935387648729147</v>
      </c>
      <c r="AC38" s="136">
        <f t="shared" si="1"/>
        <v>-1.4561880635138883E-2</v>
      </c>
      <c r="AD38" s="122">
        <f>ROW()</f>
        <v>38</v>
      </c>
    </row>
    <row r="39" spans="1:30">
      <c r="A39" s="102" t="s">
        <v>50</v>
      </c>
      <c r="B39" s="191">
        <f>'Canada minus BC Emissions by Yr'!B39*1000000/Indicators!C$19</f>
        <v>216.38796312778018</v>
      </c>
      <c r="C39" s="96"/>
      <c r="D39" s="96"/>
      <c r="E39" s="96"/>
      <c r="F39" s="96"/>
      <c r="G39" s="96"/>
      <c r="H39" s="96"/>
      <c r="I39" s="96"/>
      <c r="J39" s="96"/>
      <c r="K39" s="96"/>
      <c r="L39" s="191">
        <f>'Canada minus BC Emissions by Yr'!L39*1000000/Indicators!M$19</f>
        <v>138.64763805774649</v>
      </c>
      <c r="M39" s="191">
        <f>'Canada minus BC Emissions by Yr'!M39*1000000/Indicators!N$19</f>
        <v>169.76346592992843</v>
      </c>
      <c r="N39" s="191">
        <f>'Canada minus BC Emissions by Yr'!N39*1000000/Indicators!O$19</f>
        <v>165.06676783966714</v>
      </c>
      <c r="O39" s="191">
        <f>'Canada minus BC Emissions by Yr'!O39*1000000/Indicators!P$19</f>
        <v>166.00669790142322</v>
      </c>
      <c r="P39" s="191">
        <f>'Canada minus BC Emissions by Yr'!P39*1000000/Indicators!Q$19</f>
        <v>174.66262626836337</v>
      </c>
      <c r="Q39" s="191">
        <f>'Canada minus BC Emissions by Yr'!Q39*1000000/Indicators!R$19</f>
        <v>171.71692607263466</v>
      </c>
      <c r="R39" s="191">
        <f>'Canada minus BC Emissions by Yr'!R39*1000000/Indicators!S$19</f>
        <v>174.79056037476101</v>
      </c>
      <c r="S39" s="191">
        <f>'Canada minus BC Emissions by Yr'!S39*1000000/Indicators!T$19</f>
        <v>175.8647473073583</v>
      </c>
      <c r="T39" s="191">
        <f>'Canada minus BC Emissions by Yr'!T39*1000000/Indicators!U$19</f>
        <v>175.55790193636793</v>
      </c>
      <c r="U39" s="191">
        <f>'Canada minus BC Emissions by Yr'!U39*1000000/Indicators!V$19</f>
        <v>175.90746016457445</v>
      </c>
      <c r="V39" s="191">
        <f>'Canada minus BC Emissions by Yr'!V39*1000000/Indicators!W$19</f>
        <v>179.68327659170714</v>
      </c>
      <c r="W39" s="191">
        <f>'Canada minus BC Emissions by Yr'!W39*1000000/Indicators!X$19</f>
        <v>171.18833145240581</v>
      </c>
      <c r="X39" s="191">
        <f>'Canada minus BC Emissions by Yr'!X39*1000000/Indicators!Y$19</f>
        <v>174.62387331241243</v>
      </c>
      <c r="Y39" s="191">
        <f>'Canada minus BC Emissions by Yr'!Y39*1000000/Indicators!Z$19</f>
        <v>180.05131484556415</v>
      </c>
      <c r="Z39" s="127">
        <f t="shared" si="7"/>
        <v>167.06492871898533</v>
      </c>
      <c r="AA39" s="127">
        <f t="shared" si="2"/>
        <v>176.16869305050531</v>
      </c>
      <c r="AB39" s="127">
        <f t="shared" si="3"/>
        <v>9.103764331519983</v>
      </c>
      <c r="AC39" s="136">
        <f t="shared" si="1"/>
        <v>5.4492372524416174E-2</v>
      </c>
      <c r="AD39" s="122">
        <f>ROW()</f>
        <v>39</v>
      </c>
    </row>
    <row r="40" spans="1:30">
      <c r="A40" s="102" t="s">
        <v>51</v>
      </c>
      <c r="B40" s="191">
        <f>'Canada minus BC Emissions by Yr'!B40*1000000/Indicators!C$19</f>
        <v>5.5595207199958008</v>
      </c>
      <c r="C40" s="96"/>
      <c r="D40" s="96"/>
      <c r="E40" s="96"/>
      <c r="F40" s="96"/>
      <c r="G40" s="96"/>
      <c r="H40" s="96"/>
      <c r="I40" s="96"/>
      <c r="J40" s="96"/>
      <c r="K40" s="96"/>
      <c r="L40" s="191">
        <f>'Canada minus BC Emissions by Yr'!L40*1000000/Indicators!M$19</f>
        <v>5.4884135006099921</v>
      </c>
      <c r="M40" s="191">
        <f>'Canada minus BC Emissions by Yr'!M40*1000000/Indicators!N$19</f>
        <v>6.2104263130616459</v>
      </c>
      <c r="N40" s="191">
        <f>'Canada minus BC Emissions by Yr'!N40*1000000/Indicators!O$19</f>
        <v>7.0210776924563101</v>
      </c>
      <c r="O40" s="191">
        <f>'Canada minus BC Emissions by Yr'!O40*1000000/Indicators!P$19</f>
        <v>7.5789161257916806</v>
      </c>
      <c r="P40" s="191">
        <f>'Canada minus BC Emissions by Yr'!P40*1000000/Indicators!Q$19</f>
        <v>8.0352604373031866</v>
      </c>
      <c r="Q40" s="191">
        <f>'Canada minus BC Emissions by Yr'!Q40*1000000/Indicators!R$19</f>
        <v>8.1628409209341068</v>
      </c>
      <c r="R40" s="191">
        <f>'Canada minus BC Emissions by Yr'!R40*1000000/Indicators!S$19</f>
        <v>8.2298972601778111</v>
      </c>
      <c r="S40" s="191">
        <f>'Canada minus BC Emissions by Yr'!S40*1000000/Indicators!T$19</f>
        <v>8.2513304758415238</v>
      </c>
      <c r="T40" s="191">
        <f>'Canada minus BC Emissions by Yr'!T40*1000000/Indicators!U$19</f>
        <v>8.1972161683463849</v>
      </c>
      <c r="U40" s="191">
        <f>'Canada minus BC Emissions by Yr'!U40*1000000/Indicators!V$19</f>
        <v>8.1804784439961686</v>
      </c>
      <c r="V40" s="191">
        <f>'Canada minus BC Emissions by Yr'!V40*1000000/Indicators!W$19</f>
        <v>8.326770103623943</v>
      </c>
      <c r="W40" s="191">
        <f>'Canada minus BC Emissions by Yr'!W40*1000000/Indicators!X$19</f>
        <v>8.0455252679654148</v>
      </c>
      <c r="X40" s="191">
        <f>'Canada minus BC Emissions by Yr'!X40*1000000/Indicators!Y$19</f>
        <v>8.079266317548333</v>
      </c>
      <c r="Y40" s="191">
        <f>'Canada minus BC Emissions by Yr'!Y40*1000000/Indicators!Z$19</f>
        <v>8.1706218609462731</v>
      </c>
      <c r="Z40" s="127">
        <f t="shared" si="7"/>
        <v>7.3722703407720331</v>
      </c>
      <c r="AA40" s="127">
        <f t="shared" si="2"/>
        <v>8.1666463604044193</v>
      </c>
      <c r="AB40" s="127">
        <f t="shared" si="3"/>
        <v>0.79437601963238613</v>
      </c>
      <c r="AC40" s="136">
        <f t="shared" si="1"/>
        <v>0.10775188414335848</v>
      </c>
      <c r="AD40" s="122">
        <f>ROW()</f>
        <v>40</v>
      </c>
    </row>
    <row r="41" spans="1:30">
      <c r="A41" s="102" t="s">
        <v>52</v>
      </c>
      <c r="B41" s="191">
        <f>'Canada minus BC Emissions by Yr'!B41*1000000/Indicators!C$19</f>
        <v>17.964238394862434</v>
      </c>
      <c r="C41" s="96"/>
      <c r="D41" s="96"/>
      <c r="E41" s="96"/>
      <c r="F41" s="96"/>
      <c r="G41" s="96"/>
      <c r="H41" s="96"/>
      <c r="I41" s="96"/>
      <c r="J41" s="96"/>
      <c r="K41" s="96"/>
      <c r="L41" s="191">
        <f>'Canada minus BC Emissions by Yr'!L41*1000000/Indicators!M$19</f>
        <v>15.712786367131667</v>
      </c>
      <c r="M41" s="191">
        <f>'Canada minus BC Emissions by Yr'!M41*1000000/Indicators!N$19</f>
        <v>16.238772512551634</v>
      </c>
      <c r="N41" s="191">
        <f>'Canada minus BC Emissions by Yr'!N41*1000000/Indicators!O$19</f>
        <v>16.973285953339936</v>
      </c>
      <c r="O41" s="191">
        <f>'Canada minus BC Emissions by Yr'!O41*1000000/Indicators!P$19</f>
        <v>17.285742688468819</v>
      </c>
      <c r="P41" s="191">
        <f>'Canada minus BC Emissions by Yr'!P41*1000000/Indicators!Q$19</f>
        <v>18.506567419412747</v>
      </c>
      <c r="Q41" s="191">
        <f>'Canada minus BC Emissions by Yr'!Q41*1000000/Indicators!R$19</f>
        <v>18.361721686089396</v>
      </c>
      <c r="R41" s="191">
        <f>'Canada minus BC Emissions by Yr'!R41*1000000/Indicators!S$19</f>
        <v>18.42129986582799</v>
      </c>
      <c r="S41" s="191">
        <f>'Canada minus BC Emissions by Yr'!S41*1000000/Indicators!T$19</f>
        <v>19.41321829417079</v>
      </c>
      <c r="T41" s="191">
        <f>'Canada minus BC Emissions by Yr'!T41*1000000/Indicators!U$19</f>
        <v>20.27178240797647</v>
      </c>
      <c r="U41" s="191">
        <f>'Canada minus BC Emissions by Yr'!U41*1000000/Indicators!V$19</f>
        <v>21.465623121448239</v>
      </c>
      <c r="V41" s="191">
        <f>'Canada minus BC Emissions by Yr'!V41*1000000/Indicators!W$19</f>
        <v>22.767831030160398</v>
      </c>
      <c r="W41" s="191">
        <f>'Canada minus BC Emissions by Yr'!W41*1000000/Indicators!X$19</f>
        <v>23.903808608599487</v>
      </c>
      <c r="X41" s="191">
        <f>'Canada minus BC Emissions by Yr'!X41*1000000/Indicators!Y$19</f>
        <v>24.731729035612545</v>
      </c>
      <c r="Y41" s="191">
        <f>'Canada minus BC Emissions by Yr'!Y41*1000000/Indicators!Z$19</f>
        <v>25.619272382817876</v>
      </c>
      <c r="Z41" s="127">
        <f t="shared" si="7"/>
        <v>17.614174348374121</v>
      </c>
      <c r="AA41" s="127">
        <f t="shared" si="2"/>
        <v>23.126674431102501</v>
      </c>
      <c r="AB41" s="127">
        <f t="shared" si="3"/>
        <v>5.5125000827283799</v>
      </c>
      <c r="AC41" s="136">
        <f t="shared" si="1"/>
        <v>0.31295818774708634</v>
      </c>
      <c r="AD41" s="122">
        <f>ROW()</f>
        <v>41</v>
      </c>
    </row>
    <row r="42" spans="1:30">
      <c r="A42" s="102" t="s">
        <v>53</v>
      </c>
      <c r="B42" s="191">
        <f>'Canada minus BC Emissions by Yr'!B42*1000000/Indicators!C$19</f>
        <v>27.35721764552995</v>
      </c>
      <c r="C42" s="96"/>
      <c r="D42" s="96"/>
      <c r="E42" s="96"/>
      <c r="F42" s="96"/>
      <c r="G42" s="96"/>
      <c r="H42" s="96"/>
      <c r="I42" s="96"/>
      <c r="J42" s="96"/>
      <c r="K42" s="96"/>
      <c r="L42" s="191">
        <f>'Canada minus BC Emissions by Yr'!L42*1000000/Indicators!M$19</f>
        <v>60.318963387804374</v>
      </c>
      <c r="M42" s="191">
        <f>'Canada minus BC Emissions by Yr'!M42*1000000/Indicators!N$19</f>
        <v>59.383215319016045</v>
      </c>
      <c r="N42" s="191">
        <f>'Canada minus BC Emissions by Yr'!N42*1000000/Indicators!O$19</f>
        <v>61.944522608649109</v>
      </c>
      <c r="O42" s="191">
        <f>'Canada minus BC Emissions by Yr'!O42*1000000/Indicators!P$19</f>
        <v>62.587556533977256</v>
      </c>
      <c r="P42" s="191">
        <f>'Canada minus BC Emissions by Yr'!P42*1000000/Indicators!Q$19</f>
        <v>64.435946758030553</v>
      </c>
      <c r="Q42" s="191">
        <f>'Canada minus BC Emissions by Yr'!Q42*1000000/Indicators!R$19</f>
        <v>67.065090048350328</v>
      </c>
      <c r="R42" s="191">
        <f>'Canada minus BC Emissions by Yr'!R42*1000000/Indicators!S$19</f>
        <v>67.817031454375609</v>
      </c>
      <c r="S42" s="191">
        <f>'Canada minus BC Emissions by Yr'!S42*1000000/Indicators!T$19</f>
        <v>68.891896898635153</v>
      </c>
      <c r="T42" s="191">
        <f>'Canada minus BC Emissions by Yr'!T42*1000000/Indicators!U$19</f>
        <v>68.167236192737818</v>
      </c>
      <c r="U42" s="191">
        <f>'Canada minus BC Emissions by Yr'!U42*1000000/Indicators!V$19</f>
        <v>67.987910110167846</v>
      </c>
      <c r="V42" s="191">
        <f>'Canada minus BC Emissions by Yr'!V42*1000000/Indicators!W$19</f>
        <v>69.267178519565334</v>
      </c>
      <c r="W42" s="191">
        <f>'Canada minus BC Emissions by Yr'!W42*1000000/Indicators!X$19</f>
        <v>67.374452262011701</v>
      </c>
      <c r="X42" s="191">
        <f>'Canada minus BC Emissions by Yr'!X42*1000000/Indicators!Y$19</f>
        <v>69.521539470404434</v>
      </c>
      <c r="Y42" s="191">
        <f>'Canada minus BC Emissions by Yr'!Y42*1000000/Indicators!Z$19</f>
        <v>70.187247163781109</v>
      </c>
      <c r="Z42" s="127">
        <f t="shared" si="7"/>
        <v>64.055527876104804</v>
      </c>
      <c r="AA42" s="127">
        <f t="shared" si="2"/>
        <v>68.750927286444707</v>
      </c>
      <c r="AB42" s="127">
        <f t="shared" si="3"/>
        <v>4.6953994103399026</v>
      </c>
      <c r="AC42" s="136">
        <f t="shared" si="1"/>
        <v>7.3302017265733418E-2</v>
      </c>
      <c r="AD42" s="122">
        <f>ROW()</f>
        <v>42</v>
      </c>
    </row>
    <row r="43" spans="1:30">
      <c r="A43" s="102" t="s">
        <v>54</v>
      </c>
      <c r="B43" s="191">
        <f>'Canada minus BC Emissions by Yr'!B43*1000000/Indicators!C$19</f>
        <v>726.98258722365176</v>
      </c>
      <c r="C43" s="96"/>
      <c r="D43" s="96"/>
      <c r="E43" s="96"/>
      <c r="F43" s="96"/>
      <c r="G43" s="96"/>
      <c r="H43" s="96"/>
      <c r="I43" s="96"/>
      <c r="J43" s="96"/>
      <c r="K43" s="96"/>
      <c r="L43" s="191">
        <f>'Canada minus BC Emissions by Yr'!L43*1000000/Indicators!M$19</f>
        <v>1030.8890855395421</v>
      </c>
      <c r="M43" s="191">
        <f>'Canada minus BC Emissions by Yr'!M43*1000000/Indicators!N$19</f>
        <v>1064.5351380021179</v>
      </c>
      <c r="N43" s="191">
        <f>'Canada minus BC Emissions by Yr'!N43*1000000/Indicators!O$19</f>
        <v>1058.2206124131662</v>
      </c>
      <c r="O43" s="191">
        <f>'Canada minus BC Emissions by Yr'!O43*1000000/Indicators!P$19</f>
        <v>1094.3826618946246</v>
      </c>
      <c r="P43" s="191">
        <f>'Canada minus BC Emissions by Yr'!P43*1000000/Indicators!Q$19</f>
        <v>1155.5043515166756</v>
      </c>
      <c r="Q43" s="191">
        <f>'Canada minus BC Emissions by Yr'!Q43*1000000/Indicators!R$19</f>
        <v>1197.2211702910408</v>
      </c>
      <c r="R43" s="191">
        <f>'Canada minus BC Emissions by Yr'!R43*1000000/Indicators!S$19</f>
        <v>1213.3777295069476</v>
      </c>
      <c r="S43" s="191">
        <f>'Canada minus BC Emissions by Yr'!S43*1000000/Indicators!T$19</f>
        <v>1210.5397698012771</v>
      </c>
      <c r="T43" s="191">
        <f>'Canada minus BC Emissions by Yr'!T43*1000000/Indicators!U$19</f>
        <v>1206.9409698512909</v>
      </c>
      <c r="U43" s="191">
        <f>'Canada minus BC Emissions by Yr'!U43*1000000/Indicators!V$19</f>
        <v>1191.6424475667325</v>
      </c>
      <c r="V43" s="191">
        <f>'Canada minus BC Emissions by Yr'!V43*1000000/Indicators!W$19</f>
        <v>1208.5211170920338</v>
      </c>
      <c r="W43" s="191">
        <f>'Canada minus BC Emissions by Yr'!W43*1000000/Indicators!X$19</f>
        <v>1237.4778027871787</v>
      </c>
      <c r="X43" s="191">
        <f>'Canada minus BC Emissions by Yr'!X43*1000000/Indicators!Y$19</f>
        <v>1232.6345251194648</v>
      </c>
      <c r="Y43" s="191">
        <f>'Canada minus BC Emissions by Yr'!Y43*1000000/Indicators!Z$19</f>
        <v>1226.432664626733</v>
      </c>
      <c r="Z43" s="127">
        <f t="shared" si="7"/>
        <v>1128.0838148706739</v>
      </c>
      <c r="AA43" s="127">
        <f t="shared" si="2"/>
        <v>1217.2749211739056</v>
      </c>
      <c r="AB43" s="127">
        <f t="shared" si="3"/>
        <v>89.191106303231663</v>
      </c>
      <c r="AC43" s="136">
        <f t="shared" si="1"/>
        <v>7.906425491394603E-2</v>
      </c>
      <c r="AD43" s="122">
        <f>ROW()</f>
        <v>43</v>
      </c>
    </row>
    <row r="44" spans="1:30">
      <c r="A44" s="102" t="s">
        <v>55</v>
      </c>
      <c r="B44" s="191">
        <f>'Canada minus BC Emissions by Yr'!B44*1000000/Indicators!C$19</f>
        <v>57.933515905777725</v>
      </c>
      <c r="C44" s="96"/>
      <c r="D44" s="96"/>
      <c r="E44" s="96"/>
      <c r="F44" s="96"/>
      <c r="G44" s="96"/>
      <c r="H44" s="96"/>
      <c r="I44" s="96"/>
      <c r="J44" s="96"/>
      <c r="K44" s="96"/>
      <c r="L44" s="191">
        <f>'Canada minus BC Emissions by Yr'!L44*1000000/Indicators!M$19</f>
        <v>28.854046985532808</v>
      </c>
      <c r="M44" s="191">
        <f>'Canada minus BC Emissions by Yr'!M44*1000000/Indicators!N$19</f>
        <v>28.945483957947147</v>
      </c>
      <c r="N44" s="191">
        <f>'Canada minus BC Emissions by Yr'!N44*1000000/Indicators!O$19</f>
        <v>20.575377251744307</v>
      </c>
      <c r="O44" s="191">
        <f>'Canada minus BC Emissions by Yr'!O44*1000000/Indicators!P$19</f>
        <v>20.242206768568863</v>
      </c>
      <c r="P44" s="191">
        <f>'Canada minus BC Emissions by Yr'!P44*1000000/Indicators!Q$19</f>
        <v>21.56621966529373</v>
      </c>
      <c r="Q44" s="191">
        <f>'Canada minus BC Emissions by Yr'!Q44*1000000/Indicators!R$19</f>
        <v>19.09402283164448</v>
      </c>
      <c r="R44" s="191">
        <f>'Canada minus BC Emissions by Yr'!R44*1000000/Indicators!S$19</f>
        <v>21.450865886937589</v>
      </c>
      <c r="S44" s="191">
        <f>'Canada minus BC Emissions by Yr'!S44*1000000/Indicators!T$19</f>
        <v>21.426525435938252</v>
      </c>
      <c r="T44" s="191">
        <f>'Canada minus BC Emissions by Yr'!T44*1000000/Indicators!U$19</f>
        <v>21.667134136717074</v>
      </c>
      <c r="U44" s="191">
        <f>'Canada minus BC Emissions by Yr'!U44*1000000/Indicators!V$19</f>
        <v>19.914974365707153</v>
      </c>
      <c r="V44" s="191">
        <f>'Canada minus BC Emissions by Yr'!V44*1000000/Indicators!W$19</f>
        <v>19.040397454581768</v>
      </c>
      <c r="W44" s="191">
        <f>'Canada minus BC Emissions by Yr'!W44*1000000/Indicators!X$19</f>
        <v>20.308971227739939</v>
      </c>
      <c r="X44" s="191">
        <f>'Canada minus BC Emissions by Yr'!X44*1000000/Indicators!Y$19</f>
        <v>22.329255257908841</v>
      </c>
      <c r="Y44" s="191">
        <f>'Canada minus BC Emissions by Yr'!Y44*1000000/Indicators!Z$19</f>
        <v>17.629530362438285</v>
      </c>
      <c r="Z44" s="127">
        <f t="shared" si="7"/>
        <v>22.769343597950897</v>
      </c>
      <c r="AA44" s="127">
        <f t="shared" si="2"/>
        <v>20.14837713418218</v>
      </c>
      <c r="AB44" s="127">
        <f t="shared" si="3"/>
        <v>-2.6209664637687169</v>
      </c>
      <c r="AC44" s="136">
        <f t="shared" si="1"/>
        <v>-0.11510944320786604</v>
      </c>
      <c r="AD44" s="122">
        <f>ROW()</f>
        <v>44</v>
      </c>
    </row>
    <row r="45" spans="1:30">
      <c r="A45" s="95" t="s">
        <v>56</v>
      </c>
      <c r="B45" s="191">
        <f>'Canada minus BC Emissions by Yr'!B45*1000000/Indicators!C$19</f>
        <v>227.57366810074026</v>
      </c>
      <c r="C45" s="96"/>
      <c r="D45" s="96"/>
      <c r="E45" s="96"/>
      <c r="F45" s="96"/>
      <c r="G45" s="96"/>
      <c r="H45" s="96"/>
      <c r="I45" s="96"/>
      <c r="J45" s="96"/>
      <c r="K45" s="96"/>
      <c r="L45" s="191">
        <f>'Canada minus BC Emissions by Yr'!L45*1000000/Indicators!M$19</f>
        <v>199.79282144746963</v>
      </c>
      <c r="M45" s="191">
        <f>'Canada minus BC Emissions by Yr'!M45*1000000/Indicators!N$19</f>
        <v>202.031678942566</v>
      </c>
      <c r="N45" s="191">
        <f>'Canada minus BC Emissions by Yr'!N45*1000000/Indicators!O$19</f>
        <v>188.22003818145819</v>
      </c>
      <c r="O45" s="191">
        <f>'Canada minus BC Emissions by Yr'!O45*1000000/Indicators!P$19</f>
        <v>200.809217329869</v>
      </c>
      <c r="P45" s="191">
        <f>'Canada minus BC Emissions by Yr'!P45*1000000/Indicators!Q$19</f>
        <v>208.65855268090021</v>
      </c>
      <c r="Q45" s="191">
        <f>'Canada minus BC Emissions by Yr'!Q45*1000000/Indicators!R$19</f>
        <v>223.3826522994076</v>
      </c>
      <c r="R45" s="191">
        <f>'Canada minus BC Emissions by Yr'!R45*1000000/Indicators!S$19</f>
        <v>232.11791298507544</v>
      </c>
      <c r="S45" s="191">
        <f>'Canada minus BC Emissions by Yr'!S45*1000000/Indicators!T$19</f>
        <v>247.3676577029286</v>
      </c>
      <c r="T45" s="191">
        <f>'Canada minus BC Emissions by Yr'!T45*1000000/Indicators!U$19</f>
        <v>250.51372410451219</v>
      </c>
      <c r="U45" s="191">
        <f>'Canada minus BC Emissions by Yr'!U45*1000000/Indicators!V$19</f>
        <v>159.29413676732165</v>
      </c>
      <c r="V45" s="191">
        <f>'Canada minus BC Emissions by Yr'!V45*1000000/Indicators!W$19</f>
        <v>205.92141356216743</v>
      </c>
      <c r="W45" s="191">
        <f>'Canada minus BC Emissions by Yr'!W45*1000000/Indicators!X$19</f>
        <v>231.89047136176833</v>
      </c>
      <c r="X45" s="191">
        <f>'Canada minus BC Emissions by Yr'!X45*1000000/Indicators!Y$19</f>
        <v>228.62919125931731</v>
      </c>
      <c r="Y45" s="191">
        <f>'Canada minus BC Emissions by Yr'!Y45*1000000/Indicators!Z$19</f>
        <v>224.39884952698648</v>
      </c>
      <c r="Z45" s="127">
        <f t="shared" si="7"/>
        <v>212.79756644620934</v>
      </c>
      <c r="AA45" s="127">
        <f t="shared" si="2"/>
        <v>216.77463109701225</v>
      </c>
      <c r="AB45" s="127">
        <f t="shared" si="3"/>
        <v>3.9770646508029017</v>
      </c>
      <c r="AC45" s="136">
        <f t="shared" si="1"/>
        <v>1.8689427314518742E-2</v>
      </c>
      <c r="AD45" s="122">
        <f>ROW()</f>
        <v>45</v>
      </c>
    </row>
    <row r="46" spans="1:30">
      <c r="A46" s="95" t="s">
        <v>57</v>
      </c>
      <c r="B46" s="191">
        <f>'Canada minus BC Emissions by Yr'!B46*1000000/Indicators!C$19</f>
        <v>166.74890903354836</v>
      </c>
      <c r="C46" s="96"/>
      <c r="D46" s="96"/>
      <c r="E46" s="96"/>
      <c r="F46" s="96"/>
      <c r="G46" s="96"/>
      <c r="H46" s="96"/>
      <c r="I46" s="96"/>
      <c r="J46" s="96"/>
      <c r="K46" s="96"/>
      <c r="L46" s="191">
        <f>'Canada minus BC Emissions by Yr'!L46*1000000/Indicators!M$19</f>
        <v>148.38562570804194</v>
      </c>
      <c r="M46" s="191">
        <f>'Canada minus BC Emissions by Yr'!M46*1000000/Indicators!N$19</f>
        <v>152.9212992682709</v>
      </c>
      <c r="N46" s="191">
        <f>'Canada minus BC Emissions by Yr'!N46*1000000/Indicators!O$19</f>
        <v>139.83607706760782</v>
      </c>
      <c r="O46" s="191">
        <f>'Canada minus BC Emissions by Yr'!O46*1000000/Indicators!P$19</f>
        <v>126.79998454447269</v>
      </c>
      <c r="P46" s="191">
        <f>'Canada minus BC Emissions by Yr'!P46*1000000/Indicators!Q$19</f>
        <v>156.39036683239513</v>
      </c>
      <c r="Q46" s="191">
        <f>'Canada minus BC Emissions by Yr'!Q46*1000000/Indicators!R$19</f>
        <v>148.97110852074277</v>
      </c>
      <c r="R46" s="191">
        <f>'Canada minus BC Emissions by Yr'!R46*1000000/Indicators!S$19</f>
        <v>129.39929303913675</v>
      </c>
      <c r="S46" s="191">
        <f>'Canada minus BC Emissions by Yr'!S46*1000000/Indicators!T$19</f>
        <v>145.18444915842571</v>
      </c>
      <c r="T46" s="191">
        <f>'Canada minus BC Emissions by Yr'!T46*1000000/Indicators!U$19</f>
        <v>138.26194825489651</v>
      </c>
      <c r="U46" s="191">
        <f>'Canada minus BC Emissions by Yr'!U46*1000000/Indicators!V$19</f>
        <v>137.29331982054873</v>
      </c>
      <c r="V46" s="191">
        <f>'Canada minus BC Emissions by Yr'!V46*1000000/Indicators!W$19</f>
        <v>144.63870531091928</v>
      </c>
      <c r="W46" s="191">
        <f>'Canada minus BC Emissions by Yr'!W46*1000000/Indicators!X$19</f>
        <v>121.24841550216414</v>
      </c>
      <c r="X46" s="191">
        <f>'Canada minus BC Emissions by Yr'!X46*1000000/Indicators!Y$19</f>
        <v>102.84645781115216</v>
      </c>
      <c r="Y46" s="191">
        <f>'Canada minus BC Emissions by Yr'!Y46*1000000/Indicators!Z$19</f>
        <v>101.17468602689382</v>
      </c>
      <c r="Z46" s="127">
        <f t="shared" si="7"/>
        <v>143.48602551738671</v>
      </c>
      <c r="AA46" s="127">
        <f t="shared" si="2"/>
        <v>124.24392212109576</v>
      </c>
      <c r="AB46" s="127">
        <f t="shared" si="3"/>
        <v>-19.242103396290943</v>
      </c>
      <c r="AC46" s="136">
        <f t="shared" si="1"/>
        <v>-0.13410437237289921</v>
      </c>
      <c r="AD46" s="122">
        <f>ROW()</f>
        <v>46</v>
      </c>
    </row>
    <row r="47" spans="1:30">
      <c r="A47" s="95" t="s">
        <v>58</v>
      </c>
      <c r="B47" s="191">
        <f>'Canada minus BC Emissions by Yr'!B47*1000000/Indicators!C$19</f>
        <v>1128.0555197092337</v>
      </c>
      <c r="C47" s="96"/>
      <c r="D47" s="96"/>
      <c r="E47" s="96"/>
      <c r="F47" s="96"/>
      <c r="G47" s="96"/>
      <c r="H47" s="96"/>
      <c r="I47" s="96"/>
      <c r="J47" s="96"/>
      <c r="K47" s="96"/>
      <c r="L47" s="191">
        <f>'Canada minus BC Emissions by Yr'!L47*1000000/Indicators!M$19</f>
        <v>1419.061663014684</v>
      </c>
      <c r="M47" s="191">
        <f>'Canada minus BC Emissions by Yr'!M47*1000000/Indicators!N$19</f>
        <v>1244.9716183509759</v>
      </c>
      <c r="N47" s="191">
        <f>'Canada minus BC Emissions by Yr'!N47*1000000/Indicators!O$19</f>
        <v>1246.8595650735185</v>
      </c>
      <c r="O47" s="191">
        <f>'Canada minus BC Emissions by Yr'!O47*1000000/Indicators!P$19</f>
        <v>1291.6890505562567</v>
      </c>
      <c r="P47" s="191">
        <f>'Canada minus BC Emissions by Yr'!P47*1000000/Indicators!Q$19</f>
        <v>1229.0350777811427</v>
      </c>
      <c r="Q47" s="191">
        <f>'Canada minus BC Emissions by Yr'!Q47*1000000/Indicators!R$19</f>
        <v>1354.0034388434594</v>
      </c>
      <c r="R47" s="191">
        <f>'Canada minus BC Emissions by Yr'!R47*1000000/Indicators!S$19</f>
        <v>1246.7365278079549</v>
      </c>
      <c r="S47" s="191">
        <f>'Canada minus BC Emissions by Yr'!S47*1000000/Indicators!T$19</f>
        <v>1296.1804697801074</v>
      </c>
      <c r="T47" s="191">
        <f>'Canada minus BC Emissions by Yr'!T47*1000000/Indicators!U$19</f>
        <v>1302.3010281858394</v>
      </c>
      <c r="U47" s="191">
        <f>'Canada minus BC Emissions by Yr'!U47*1000000/Indicators!V$19</f>
        <v>1186.2499766311207</v>
      </c>
      <c r="V47" s="191">
        <f>'Canada minus BC Emissions by Yr'!V47*1000000/Indicators!W$19</f>
        <v>1357.2673583422859</v>
      </c>
      <c r="W47" s="191">
        <f>'Canada minus BC Emissions by Yr'!W47*1000000/Indicators!X$19</f>
        <v>1438.6885410824991</v>
      </c>
      <c r="X47" s="191">
        <f>'Canada minus BC Emissions by Yr'!X47*1000000/Indicators!Y$19</f>
        <v>1337.8644788672405</v>
      </c>
      <c r="Y47" s="191">
        <f>'Canada minus BC Emissions by Yr'!Y47*1000000/Indicators!Z$19</f>
        <v>1381.484454834301</v>
      </c>
      <c r="Z47" s="127">
        <f t="shared" si="7"/>
        <v>1291.0671764010124</v>
      </c>
      <c r="AA47" s="127">
        <f t="shared" si="2"/>
        <v>1333.9759729905475</v>
      </c>
      <c r="AB47" s="127">
        <f t="shared" si="3"/>
        <v>42.908796589535086</v>
      </c>
      <c r="AC47" s="136">
        <f t="shared" si="1"/>
        <v>3.3235138630933164E-2</v>
      </c>
      <c r="AD47" s="122">
        <f>ROW()</f>
        <v>47</v>
      </c>
    </row>
    <row r="48" spans="1:30">
      <c r="A48" s="125" t="str">
        <f>CONCATENATE("'Other Transportation figures above are sum of three elements in Rows ",AD49, "-",AD51, ".")</f>
        <v>'Other Transportation figures above are sum of three elements in Rows 49-51.</v>
      </c>
      <c r="B48" s="96"/>
      <c r="C48" s="96"/>
      <c r="D48" s="96"/>
      <c r="E48" s="96"/>
      <c r="F48" s="96"/>
      <c r="G48" s="96"/>
      <c r="H48" s="96"/>
      <c r="I48" s="96"/>
      <c r="J48" s="96"/>
      <c r="K48" s="96"/>
      <c r="L48" s="96"/>
      <c r="M48" s="96"/>
      <c r="N48" s="96"/>
      <c r="O48" s="96"/>
      <c r="P48" s="96"/>
      <c r="Q48" s="96"/>
      <c r="R48" s="96"/>
      <c r="S48" s="97"/>
      <c r="T48" s="97"/>
      <c r="U48" s="97"/>
      <c r="V48" s="97"/>
      <c r="W48" s="97"/>
      <c r="X48" s="97"/>
      <c r="Y48" s="97"/>
      <c r="Z48" s="119"/>
      <c r="AA48" s="119"/>
      <c r="AB48" s="119"/>
      <c r="AC48" s="119"/>
      <c r="AD48" s="122">
        <f>ROW()</f>
        <v>48</v>
      </c>
    </row>
    <row r="49" spans="1:30">
      <c r="A49" s="102" t="s">
        <v>59</v>
      </c>
      <c r="B49" s="191">
        <f>'Canada minus BC Emissions by Yr'!B49*1000000/Indicators!C$19</f>
        <v>309.20133039511171</v>
      </c>
      <c r="C49" s="96"/>
      <c r="D49" s="96"/>
      <c r="E49" s="96"/>
      <c r="F49" s="96"/>
      <c r="G49" s="96"/>
      <c r="H49" s="96"/>
      <c r="I49" s="96"/>
      <c r="J49" s="96"/>
      <c r="K49" s="96"/>
      <c r="L49" s="191">
        <f>'Canada minus BC Emissions by Yr'!L49*1000000/Indicators!M$19</f>
        <v>315.33554836929284</v>
      </c>
      <c r="M49" s="191">
        <f>'Canada minus BC Emissions by Yr'!M49*1000000/Indicators!N$19</f>
        <v>306.77411006804601</v>
      </c>
      <c r="N49" s="191">
        <f>'Canada minus BC Emissions by Yr'!N49*1000000/Indicators!O$19</f>
        <v>303.16907181272114</v>
      </c>
      <c r="O49" s="191">
        <f>'Canada minus BC Emissions by Yr'!O49*1000000/Indicators!P$19</f>
        <v>306.54098352405964</v>
      </c>
      <c r="P49" s="191">
        <f>'Canada minus BC Emissions by Yr'!P49*1000000/Indicators!Q$19</f>
        <v>301.47395190545308</v>
      </c>
      <c r="Q49" s="191">
        <f>'Canada minus BC Emissions by Yr'!Q49*1000000/Indicators!R$19</f>
        <v>283.28513489105501</v>
      </c>
      <c r="R49" s="191">
        <f>'Canada minus BC Emissions by Yr'!R49*1000000/Indicators!S$19</f>
        <v>255.91782849316817</v>
      </c>
      <c r="S49" s="191">
        <f>'Canada minus BC Emissions by Yr'!S49*1000000/Indicators!T$19</f>
        <v>267.55165868413502</v>
      </c>
      <c r="T49" s="191">
        <f>'Canada minus BC Emissions by Yr'!T49*1000000/Indicators!U$19</f>
        <v>243.75425208302042</v>
      </c>
      <c r="U49" s="191">
        <f>'Canada minus BC Emissions by Yr'!U49*1000000/Indicators!V$19</f>
        <v>244.3973520989108</v>
      </c>
      <c r="V49" s="191">
        <f>'Canada minus BC Emissions by Yr'!V49*1000000/Indicators!W$19</f>
        <v>262.35563309848823</v>
      </c>
      <c r="W49" s="191">
        <f>'Canada minus BC Emissions by Yr'!W49*1000000/Indicators!X$19</f>
        <v>260.47777493435547</v>
      </c>
      <c r="X49" s="191">
        <f>'Canada minus BC Emissions by Yr'!X49*1000000/Indicators!Y$19</f>
        <v>234.13481190164472</v>
      </c>
      <c r="Y49" s="191">
        <f>'Canada minus BC Emissions by Yr'!Y49*1000000/Indicators!Z$19</f>
        <v>265.07520250424875</v>
      </c>
      <c r="Z49" s="127">
        <f t="shared" si="7"/>
        <v>292.50603596849135</v>
      </c>
      <c r="AA49" s="127">
        <f t="shared" si="2"/>
        <v>251.69917110344477</v>
      </c>
      <c r="AB49" s="127">
        <f t="shared" si="3"/>
        <v>-40.806864865046578</v>
      </c>
      <c r="AC49" s="136">
        <f t="shared" si="1"/>
        <v>-0.13950777025825983</v>
      </c>
      <c r="AD49" s="122">
        <f>ROW()</f>
        <v>49</v>
      </c>
    </row>
    <row r="50" spans="1:30">
      <c r="A50" s="102" t="s">
        <v>60</v>
      </c>
      <c r="B50" s="191">
        <f>'Canada minus BC Emissions by Yr'!B50*1000000/Indicators!C$19</f>
        <v>563.23952733022418</v>
      </c>
      <c r="C50" s="96"/>
      <c r="D50" s="96"/>
      <c r="E50" s="96"/>
      <c r="F50" s="96"/>
      <c r="G50" s="96"/>
      <c r="H50" s="96"/>
      <c r="I50" s="96"/>
      <c r="J50" s="96"/>
      <c r="K50" s="96"/>
      <c r="L50" s="191">
        <f>'Canada minus BC Emissions by Yr'!L50*1000000/Indicators!M$19</f>
        <v>749.78992180580633</v>
      </c>
      <c r="M50" s="191">
        <f>'Canada minus BC Emissions by Yr'!M50*1000000/Indicators!N$19</f>
        <v>625.72345988240295</v>
      </c>
      <c r="N50" s="191">
        <f>'Canada minus BC Emissions by Yr'!N50*1000000/Indicators!O$19</f>
        <v>579.44533325295095</v>
      </c>
      <c r="O50" s="191">
        <f>'Canada minus BC Emissions by Yr'!O50*1000000/Indicators!P$19</f>
        <v>693.38396593186144</v>
      </c>
      <c r="P50" s="191">
        <f>'Canada minus BC Emissions by Yr'!P50*1000000/Indicators!Q$19</f>
        <v>684.29047511736769</v>
      </c>
      <c r="Q50" s="191">
        <f>'Canada minus BC Emissions by Yr'!Q50*1000000/Indicators!R$19</f>
        <v>728.35835515290626</v>
      </c>
      <c r="R50" s="191">
        <f>'Canada minus BC Emissions by Yr'!R50*1000000/Indicators!S$19</f>
        <v>690.10131029878323</v>
      </c>
      <c r="S50" s="191">
        <f>'Canada minus BC Emissions by Yr'!S50*1000000/Indicators!T$19</f>
        <v>785.29389798988495</v>
      </c>
      <c r="T50" s="191">
        <f>'Canada minus BC Emissions by Yr'!T50*1000000/Indicators!U$19</f>
        <v>826.77338048390334</v>
      </c>
      <c r="U50" s="191">
        <f>'Canada minus BC Emissions by Yr'!U50*1000000/Indicators!V$19</f>
        <v>780.15780000482812</v>
      </c>
      <c r="V50" s="191">
        <f>'Canada minus BC Emissions by Yr'!V50*1000000/Indicators!W$19</f>
        <v>923.73191416129248</v>
      </c>
      <c r="W50" s="191">
        <f>'Canada minus BC Emissions by Yr'!W50*1000000/Indicators!X$19</f>
        <v>1011.1116362195938</v>
      </c>
      <c r="X50" s="191">
        <f>'Canada minus BC Emissions by Yr'!X50*1000000/Indicators!Y$19</f>
        <v>925.18257351639204</v>
      </c>
      <c r="Y50" s="191">
        <f>'Canada minus BC Emissions by Yr'!Y50*1000000/Indicators!Z$19</f>
        <v>934.42063956502375</v>
      </c>
      <c r="Z50" s="127">
        <f t="shared" si="7"/>
        <v>692.04833992899557</v>
      </c>
      <c r="AA50" s="127">
        <f t="shared" si="2"/>
        <v>900.2296573251723</v>
      </c>
      <c r="AB50" s="127">
        <f t="shared" si="3"/>
        <v>208.18131739617672</v>
      </c>
      <c r="AC50" s="136">
        <f t="shared" si="1"/>
        <v>0.30081904020972899</v>
      </c>
      <c r="AD50" s="122">
        <f>ROW()</f>
        <v>50</v>
      </c>
    </row>
    <row r="51" spans="1:30">
      <c r="A51" s="102" t="s">
        <v>61</v>
      </c>
      <c r="B51" s="191">
        <f>'Canada minus BC Emissions by Yr'!B51*1000000/Indicators!C$19</f>
        <v>247.82746620760736</v>
      </c>
      <c r="C51" s="96"/>
      <c r="D51" s="96"/>
      <c r="E51" s="96"/>
      <c r="F51" s="96"/>
      <c r="G51" s="96"/>
      <c r="H51" s="96"/>
      <c r="I51" s="96"/>
      <c r="J51" s="96"/>
      <c r="K51" s="96"/>
      <c r="L51" s="191">
        <f>'Canada minus BC Emissions by Yr'!L51*1000000/Indicators!M$19</f>
        <v>361.44186900718671</v>
      </c>
      <c r="M51" s="191">
        <f>'Canada minus BC Emissions by Yr'!M51*1000000/Indicators!N$19</f>
        <v>312.47404840052678</v>
      </c>
      <c r="N51" s="191">
        <f>'Canada minus BC Emissions by Yr'!N51*1000000/Indicators!O$19</f>
        <v>349.57070741904005</v>
      </c>
      <c r="O51" s="191">
        <f>'Canada minus BC Emissions by Yr'!O51*1000000/Indicators!P$19</f>
        <v>292.49090621441269</v>
      </c>
      <c r="P51" s="191">
        <f>'Canada minus BC Emissions by Yr'!P51*1000000/Indicators!Q$19</f>
        <v>266.66626333230482</v>
      </c>
      <c r="Q51" s="191">
        <f>'Canada minus BC Emissions by Yr'!Q51*1000000/Indicators!R$19</f>
        <v>328.09797052049089</v>
      </c>
      <c r="R51" s="191">
        <f>'Canada minus BC Emissions by Yr'!R51*1000000/Indicators!S$19</f>
        <v>314.83728828181802</v>
      </c>
      <c r="S51" s="191">
        <f>'Canada minus BC Emissions by Yr'!S51*1000000/Indicators!T$19</f>
        <v>262.56774011485146</v>
      </c>
      <c r="T51" s="191">
        <f>'Canada minus BC Emissions by Yr'!T51*1000000/Indicators!U$19</f>
        <v>229.00488092601</v>
      </c>
      <c r="U51" s="191">
        <f>'Canada minus BC Emissions by Yr'!U51*1000000/Indicators!V$19</f>
        <v>187.70628353339112</v>
      </c>
      <c r="V51" s="191">
        <f>'Canada minus BC Emissions by Yr'!V51*1000000/Indicators!W$19</f>
        <v>165.08624436556661</v>
      </c>
      <c r="W51" s="191">
        <f>'Canada minus BC Emissions by Yr'!W51*1000000/Indicators!X$19</f>
        <v>162.07293356062016</v>
      </c>
      <c r="X51" s="191">
        <f>'Canada minus BC Emissions by Yr'!X51*1000000/Indicators!Y$19</f>
        <v>162.98879963393651</v>
      </c>
      <c r="Y51" s="191">
        <f>'Canada minus BC Emissions by Yr'!Y51*1000000/Indicators!Z$19</f>
        <v>178.39065203683501</v>
      </c>
      <c r="Z51" s="127">
        <f t="shared" si="7"/>
        <v>311.01834916132896</v>
      </c>
      <c r="AA51" s="127">
        <f t="shared" si="2"/>
        <v>180.8749656760599</v>
      </c>
      <c r="AB51" s="127">
        <f t="shared" si="3"/>
        <v>-130.14338348526906</v>
      </c>
      <c r="AC51" s="136">
        <f t="shared" si="1"/>
        <v>-0.41844278267248508</v>
      </c>
      <c r="AD51" s="122">
        <f>ROW()</f>
        <v>51</v>
      </c>
    </row>
    <row r="52" spans="1:30">
      <c r="A52" s="69" t="s">
        <v>0</v>
      </c>
      <c r="B52" s="103">
        <f>'Canada minus BC Emissions by Yr'!B52*1000000/Indicators!C$19</f>
        <v>1839.6371420248131</v>
      </c>
      <c r="C52" s="103"/>
      <c r="D52" s="103"/>
      <c r="E52" s="103"/>
      <c r="F52" s="103"/>
      <c r="G52" s="103"/>
      <c r="H52" s="103"/>
      <c r="I52" s="103"/>
      <c r="J52" s="103"/>
      <c r="K52" s="103"/>
      <c r="L52" s="103">
        <f>'Canada minus BC Emissions by Yr'!L52*1000000/Indicators!M$19</f>
        <v>2411.9139320674781</v>
      </c>
      <c r="M52" s="103">
        <f>'Canada minus BC Emissions by Yr'!M52*1000000/Indicators!N$19</f>
        <v>2303.7364746811322</v>
      </c>
      <c r="N52" s="103">
        <f>'Canada minus BC Emissions by Yr'!N52*1000000/Indicators!O$19</f>
        <v>2186.2535603934821</v>
      </c>
      <c r="O52" s="103">
        <f>'Canada minus BC Emissions by Yr'!O52*1000000/Indicators!P$19</f>
        <v>2134.5287931938578</v>
      </c>
      <c r="P52" s="103">
        <f>'Canada minus BC Emissions by Yr'!P52*1000000/Indicators!Q$19</f>
        <v>2082.1870333380548</v>
      </c>
      <c r="Q52" s="103">
        <f>'Canada minus BC Emissions by Yr'!Q52*1000000/Indicators!R$19</f>
        <v>1984.2037991917041</v>
      </c>
      <c r="R52" s="103">
        <f>'Canada minus BC Emissions by Yr'!R52*1000000/Indicators!S$19</f>
        <v>2010.1789456011716</v>
      </c>
      <c r="S52" s="103">
        <f>'Canada minus BC Emissions by Yr'!S52*1000000/Indicators!T$19</f>
        <v>1921.5857379888209</v>
      </c>
      <c r="T52" s="103">
        <f>'Canada minus BC Emissions by Yr'!T52*1000000/Indicators!U$19</f>
        <v>1852.5143778399297</v>
      </c>
      <c r="U52" s="103">
        <f>'Canada minus BC Emissions by Yr'!U52*1000000/Indicators!V$19</f>
        <v>1748.0028891955976</v>
      </c>
      <c r="V52" s="103">
        <f>'Canada minus BC Emissions by Yr'!V52*1000000/Indicators!W$19</f>
        <v>1697.3348358232408</v>
      </c>
      <c r="W52" s="103">
        <f>'Canada minus BC Emissions by Yr'!W52*1000000/Indicators!X$19</f>
        <v>1695.0628728824677</v>
      </c>
      <c r="X52" s="103">
        <f>'Canada minus BC Emissions by Yr'!X52*1000000/Indicators!Y$19</f>
        <v>1713.7505680492218</v>
      </c>
      <c r="Y52" s="103">
        <f>'Canada minus BC Emissions by Yr'!Y52*1000000/Indicators!Z$19</f>
        <v>1754.0931773378006</v>
      </c>
      <c r="Z52" s="104">
        <f>AVERAGE(L52:S52)</f>
        <v>2129.3235345569628</v>
      </c>
      <c r="AA52" s="104">
        <f t="shared" si="2"/>
        <v>1743.4597868547098</v>
      </c>
      <c r="AB52" s="104">
        <f t="shared" si="3"/>
        <v>-385.86374770225302</v>
      </c>
      <c r="AC52" s="132">
        <f t="shared" si="1"/>
        <v>-0.18121424078588305</v>
      </c>
      <c r="AD52" s="122">
        <f>ROW()</f>
        <v>52</v>
      </c>
    </row>
    <row r="53" spans="1:30">
      <c r="A53" s="67" t="s">
        <v>1</v>
      </c>
      <c r="B53" s="184">
        <f>'Canada minus BC Emissions by Yr'!B53*1000000/Indicators!C$19</f>
        <v>88.691627357467198</v>
      </c>
      <c r="C53" s="105"/>
      <c r="D53" s="105"/>
      <c r="E53" s="105"/>
      <c r="F53" s="105"/>
      <c r="G53" s="105"/>
      <c r="H53" s="105"/>
      <c r="I53" s="105"/>
      <c r="J53" s="105"/>
      <c r="K53" s="105"/>
      <c r="L53" s="184">
        <f>'Canada minus BC Emissions by Yr'!L53*1000000/Indicators!M$19</f>
        <v>44.568174309252193</v>
      </c>
      <c r="M53" s="184">
        <f>'Canada minus BC Emissions by Yr'!M53*1000000/Indicators!N$19</f>
        <v>41.545185170879563</v>
      </c>
      <c r="N53" s="184">
        <f>'Canada minus BC Emissions by Yr'!N53*1000000/Indicators!O$19</f>
        <v>43.683782962919636</v>
      </c>
      <c r="O53" s="184">
        <f>'Canada minus BC Emissions by Yr'!O53*1000000/Indicators!P$19</f>
        <v>9.142991670026575</v>
      </c>
      <c r="P53" s="184">
        <f>'Canada minus BC Emissions by Yr'!P53*1000000/Indicators!Q$19</f>
        <v>4.8626182712093371</v>
      </c>
      <c r="Q53" s="184">
        <f>'Canada minus BC Emissions by Yr'!Q53*1000000/Indicators!R$19</f>
        <v>37.313790545361755</v>
      </c>
      <c r="R53" s="184">
        <f>'Canada minus BC Emissions by Yr'!R53*1000000/Indicators!S$19</f>
        <v>7.3953729040908547</v>
      </c>
      <c r="S53" s="184">
        <f>'Canada minus BC Emissions by Yr'!S53*1000000/Indicators!T$19</f>
        <v>39.071063268961183</v>
      </c>
      <c r="T53" s="184">
        <f>'Canada minus BC Emissions by Yr'!T53*1000000/Indicators!U$19</f>
        <v>39.811363216280618</v>
      </c>
      <c r="U53" s="184">
        <f>'Canada minus BC Emissions by Yr'!U53*1000000/Indicators!V$19</f>
        <v>8.4003104744222412</v>
      </c>
      <c r="V53" s="184">
        <f>'Canada minus BC Emissions by Yr'!V53*1000000/Indicators!W$19</f>
        <v>36.415812947377077</v>
      </c>
      <c r="W53" s="184">
        <f>'Canada minus BC Emissions by Yr'!W53*1000000/Indicators!X$19</f>
        <v>35.923534824832359</v>
      </c>
      <c r="X53" s="184">
        <f>'Canada minus BC Emissions by Yr'!X53*1000000/Indicators!Y$19</f>
        <v>32.469964408058082</v>
      </c>
      <c r="Y53" s="184">
        <f>'Canada minus BC Emissions by Yr'!Y53*1000000/Indicators!Z$19</f>
        <v>29.601226484304568</v>
      </c>
      <c r="Z53" s="106">
        <f>AVERAGE(L53:S53)</f>
        <v>28.447872387837634</v>
      </c>
      <c r="AA53" s="106">
        <f t="shared" si="2"/>
        <v>30.437035392545823</v>
      </c>
      <c r="AB53" s="106">
        <f t="shared" si="3"/>
        <v>1.989163004708189</v>
      </c>
      <c r="AC53" s="114">
        <f t="shared" si="1"/>
        <v>6.9923085199110321E-2</v>
      </c>
      <c r="AD53" s="122">
        <f>ROW()</f>
        <v>53</v>
      </c>
    </row>
    <row r="54" spans="1:30">
      <c r="A54" s="68" t="s">
        <v>62</v>
      </c>
      <c r="B54" s="184">
        <f>'Canada minus BC Emissions by Yr'!B54*1000000/Indicators!C$19</f>
        <v>1750.9455146673458</v>
      </c>
      <c r="C54" s="105"/>
      <c r="D54" s="105"/>
      <c r="E54" s="105"/>
      <c r="F54" s="105"/>
      <c r="G54" s="105"/>
      <c r="H54" s="105"/>
      <c r="I54" s="105"/>
      <c r="J54" s="105"/>
      <c r="K54" s="105"/>
      <c r="L54" s="184">
        <f>'Canada minus BC Emissions by Yr'!L54*1000000/Indicators!M$19</f>
        <v>2367.3457577582258</v>
      </c>
      <c r="M54" s="184">
        <f>'Canada minus BC Emissions by Yr'!M54*1000000/Indicators!N$19</f>
        <v>2262.1912895102528</v>
      </c>
      <c r="N54" s="184">
        <f>'Canada minus BC Emissions by Yr'!N54*1000000/Indicators!O$19</f>
        <v>2142.5697774305627</v>
      </c>
      <c r="O54" s="184">
        <f>'Canada minus BC Emissions by Yr'!O54*1000000/Indicators!P$19</f>
        <v>2125.3858015238311</v>
      </c>
      <c r="P54" s="184">
        <f>'Canada minus BC Emissions by Yr'!P54*1000000/Indicators!Q$19</f>
        <v>2077.3244150668456</v>
      </c>
      <c r="Q54" s="184">
        <f>'Canada minus BC Emissions by Yr'!Q54*1000000/Indicators!R$19</f>
        <v>1946.8900086463423</v>
      </c>
      <c r="R54" s="184">
        <f>'Canada minus BC Emissions by Yr'!R54*1000000/Indicators!S$19</f>
        <v>1967.4838245325443</v>
      </c>
      <c r="S54" s="184">
        <f>'Canada minus BC Emissions by Yr'!S54*1000000/Indicators!T$19</f>
        <v>1882.5146747198598</v>
      </c>
      <c r="T54" s="184">
        <f>'Canada minus BC Emissions by Yr'!T54*1000000/Indicators!U$19</f>
        <v>1812.7030146236491</v>
      </c>
      <c r="U54" s="184">
        <f>'Canada minus BC Emissions by Yr'!U54*1000000/Indicators!V$19</f>
        <v>1705.3769747659005</v>
      </c>
      <c r="V54" s="184">
        <f>'Canada minus BC Emissions by Yr'!V54*1000000/Indicators!W$19</f>
        <v>1660.9190228758639</v>
      </c>
      <c r="W54" s="184">
        <f>'Canada minus BC Emissions by Yr'!W54*1000000/Indicators!X$19</f>
        <v>1659.1393380576353</v>
      </c>
      <c r="X54" s="184">
        <f>'Canada minus BC Emissions by Yr'!X54*1000000/Indicators!Y$19</f>
        <v>1714.3833564396041</v>
      </c>
      <c r="Y54" s="184">
        <f>'Canada minus BC Emissions by Yr'!Y54*1000000/Indicators!Z$19</f>
        <v>1724.4919508534958</v>
      </c>
      <c r="Z54" s="106">
        <f>AVERAGE(L54:S54)</f>
        <v>2096.463193648558</v>
      </c>
      <c r="AA54" s="106">
        <f t="shared" si="2"/>
        <v>1712.8356096026916</v>
      </c>
      <c r="AB54" s="106">
        <f t="shared" si="3"/>
        <v>-383.62758404586634</v>
      </c>
      <c r="AC54" s="114">
        <f t="shared" si="1"/>
        <v>-0.1829879891085634</v>
      </c>
      <c r="AD54" s="122">
        <f>ROW()</f>
        <v>54</v>
      </c>
    </row>
    <row r="55" spans="1:30" ht="15.6">
      <c r="A55" s="71" t="s">
        <v>113</v>
      </c>
      <c r="B55" s="184">
        <f>'Canada minus BC Emissions by Yr'!B55*1000000/Indicators!C$19</f>
        <v>0</v>
      </c>
      <c r="C55" s="105"/>
      <c r="D55" s="105"/>
      <c r="E55" s="105"/>
      <c r="F55" s="105"/>
      <c r="G55" s="105"/>
      <c r="H55" s="105"/>
      <c r="I55" s="105"/>
      <c r="J55" s="105"/>
      <c r="K55" s="105"/>
      <c r="L55" s="184">
        <f>'Canada minus BC Emissions by Yr'!L55*1000000/Indicators!M$19</f>
        <v>0</v>
      </c>
      <c r="M55" s="184">
        <f>'Canada minus BC Emissions by Yr'!M55*1000000/Indicators!N$19</f>
        <v>3.3402966146279384E-3</v>
      </c>
      <c r="N55" s="184">
        <f>'Canada minus BC Emissions by Yr'!N55*1000000/Indicators!O$19</f>
        <v>3.3017518324814387E-3</v>
      </c>
      <c r="O55" s="184">
        <f>'Canada minus BC Emissions by Yr'!O55*1000000/Indicators!P$19</f>
        <v>3.2706230133463586E-3</v>
      </c>
      <c r="P55" s="184">
        <f>'Canada minus BC Emissions by Yr'!P55*1000000/Indicators!Q$19</f>
        <v>3.2393925102437689E-3</v>
      </c>
      <c r="Q55" s="184">
        <f>'Canada minus BC Emissions by Yr'!Q55*1000000/Indicators!R$19</f>
        <v>3.2089451127765931E-3</v>
      </c>
      <c r="R55" s="184">
        <f>'Canada minus BC Emissions by Yr'!R55*1000000/Indicators!S$19</f>
        <v>3.1769773348082979E-3</v>
      </c>
      <c r="S55" s="184">
        <f>'Canada minus BC Emissions by Yr'!S55*1000000/Indicators!T$19</f>
        <v>3.1471898741613612E-3</v>
      </c>
      <c r="T55" s="184">
        <f>'Canada minus BC Emissions by Yr'!T55*1000000/Indicators!U$19</f>
        <v>3.1145790295186303E-3</v>
      </c>
      <c r="U55" s="184">
        <f>'Canada minus BC Emissions by Yr'!U55*1000000/Indicators!V$19</f>
        <v>3.0803043559747569E-3</v>
      </c>
      <c r="V55" s="184">
        <f>'Canada minus BC Emissions by Yr'!V55*1000000/Indicators!W$19</f>
        <v>3.0467833584692959E-3</v>
      </c>
      <c r="W55" s="184">
        <f>'Canada minus BC Emissions by Yr'!W55*1000000/Indicators!X$19</f>
        <v>3.0157178207578625E-3</v>
      </c>
      <c r="X55" s="184">
        <f>'Canada minus BC Emissions by Yr'!X55*1000000/Indicators!Y$19</f>
        <v>2.9792477518596466E-3</v>
      </c>
      <c r="Y55" s="184">
        <f>'Canada minus BC Emissions by Yr'!Y55*1000000/Indicators!Z$19</f>
        <v>2.9437860503399192E-3</v>
      </c>
      <c r="Z55" s="120"/>
      <c r="AA55" s="120"/>
      <c r="AB55" s="120"/>
      <c r="AC55" s="120"/>
      <c r="AD55" s="122">
        <f>ROW()</f>
        <v>55</v>
      </c>
    </row>
    <row r="56" spans="1:30" ht="14.7" customHeight="1">
      <c r="A56" s="131" t="s">
        <v>63</v>
      </c>
      <c r="B56" s="107"/>
      <c r="C56" s="107"/>
      <c r="D56" s="107"/>
      <c r="E56" s="107"/>
      <c r="F56" s="107"/>
      <c r="G56" s="107"/>
      <c r="H56" s="107"/>
      <c r="I56" s="107"/>
      <c r="J56" s="107"/>
      <c r="K56" s="107"/>
      <c r="L56" s="107">
        <f>'Canada minus BC Emissions by Yr'!L56*1000000/Indicators!M$19</f>
        <v>2004.015536749667</v>
      </c>
      <c r="M56" s="107">
        <f>'Canada minus BC Emissions by Yr'!M56*1000000/Indicators!N$19</f>
        <v>1911.3919517037648</v>
      </c>
      <c r="N56" s="107">
        <f>'Canada minus BC Emissions by Yr'!N56*1000000/Indicators!O$19</f>
        <v>1977.3824863416614</v>
      </c>
      <c r="O56" s="107">
        <f>'Canada minus BC Emissions by Yr'!O56*1000000/Indicators!P$19</f>
        <v>2020.5182171339727</v>
      </c>
      <c r="P56" s="107">
        <f>'Canada minus BC Emissions by Yr'!P56*1000000/Indicators!Q$19</f>
        <v>2001.2247063283728</v>
      </c>
      <c r="Q56" s="107">
        <f>'Canada minus BC Emissions by Yr'!Q56*1000000/Indicators!R$19</f>
        <v>1982.4149807819842</v>
      </c>
      <c r="R56" s="107">
        <f>'Canada minus BC Emissions by Yr'!R56*1000000/Indicators!S$19</f>
        <v>2100.3350157899304</v>
      </c>
      <c r="S56" s="107">
        <f>'Canada minus BC Emissions by Yr'!S56*1000000/Indicators!T$19</f>
        <v>2031.6859076530566</v>
      </c>
      <c r="T56" s="107">
        <f>'Canada minus BC Emissions by Yr'!T56*1000000/Indicators!U$19</f>
        <v>1972.5667186951325</v>
      </c>
      <c r="U56" s="107">
        <f>'Canada minus BC Emissions by Yr'!U56*1000000/Indicators!V$19</f>
        <v>1950.8594254506793</v>
      </c>
      <c r="V56" s="107">
        <f>'Canada minus BC Emissions by Yr'!V56*1000000/Indicators!W$19</f>
        <v>1929.6294603638876</v>
      </c>
      <c r="W56" s="107">
        <f>'Canada minus BC Emissions by Yr'!W56*1000000/Indicators!X$19</f>
        <v>1909.954619813313</v>
      </c>
      <c r="X56" s="107">
        <f>'Canada minus BC Emissions by Yr'!X56*1000000/Indicators!Y$19</f>
        <v>1820.6514039142285</v>
      </c>
      <c r="Y56" s="107">
        <f>'Canada minus BC Emissions by Yr'!Y56*1000000/Indicators!Z$19</f>
        <v>1707.3959091971531</v>
      </c>
      <c r="Z56" s="107">
        <f>AVERAGE(L56:S56)</f>
        <v>2003.6211003103012</v>
      </c>
      <c r="AA56" s="107">
        <f t="shared" si="2"/>
        <v>1881.8429229057326</v>
      </c>
      <c r="AB56" s="107">
        <f t="shared" si="3"/>
        <v>-121.77817740456862</v>
      </c>
      <c r="AC56" s="133">
        <f t="shared" si="1"/>
        <v>-6.0779045192580976E-2</v>
      </c>
      <c r="AD56" s="122">
        <f>ROW()</f>
        <v>56</v>
      </c>
    </row>
    <row r="57" spans="1:30">
      <c r="A57" s="69" t="s">
        <v>64</v>
      </c>
      <c r="B57" s="103">
        <f>'Canada minus BC Emissions by Yr'!B57*1000000/Indicators!C$19</f>
        <v>320.80801935943958</v>
      </c>
      <c r="C57" s="103"/>
      <c r="D57" s="103"/>
      <c r="E57" s="103"/>
      <c r="F57" s="103"/>
      <c r="G57" s="103"/>
      <c r="H57" s="103"/>
      <c r="I57" s="103"/>
      <c r="J57" s="103"/>
      <c r="K57" s="103"/>
      <c r="L57" s="103">
        <f>'Canada minus BC Emissions by Yr'!L57*1000000/Indicators!M$19</f>
        <v>322.81071693829318</v>
      </c>
      <c r="M57" s="103">
        <f>'Canada minus BC Emissions by Yr'!M57*1000000/Indicators!N$19</f>
        <v>307.12839221602269</v>
      </c>
      <c r="N57" s="103">
        <f>'Canada minus BC Emissions by Yr'!N57*1000000/Indicators!O$19</f>
        <v>309.01265876264665</v>
      </c>
      <c r="O57" s="103">
        <f>'Canada minus BC Emissions by Yr'!O57*1000000/Indicators!P$19</f>
        <v>306.91585664073438</v>
      </c>
      <c r="P57" s="103">
        <f>'Canada minus BC Emissions by Yr'!P57*1000000/Indicators!Q$19</f>
        <v>306.46181591617335</v>
      </c>
      <c r="Q57" s="103">
        <f>'Canada minus BC Emissions by Yr'!Q57*1000000/Indicators!R$19</f>
        <v>303.41379776346122</v>
      </c>
      <c r="R57" s="103">
        <f>'Canada minus BC Emissions by Yr'!R57*1000000/Indicators!S$19</f>
        <v>302.18924494785222</v>
      </c>
      <c r="S57" s="103">
        <f>'Canada minus BC Emissions by Yr'!S57*1000000/Indicators!T$19</f>
        <v>298.45092412508808</v>
      </c>
      <c r="T57" s="103">
        <f>'Canada minus BC Emissions by Yr'!T57*1000000/Indicators!U$19</f>
        <v>279.41323528918417</v>
      </c>
      <c r="U57" s="103">
        <f>'Canada minus BC Emissions by Yr'!U57*1000000/Indicators!V$19</f>
        <v>213.06851101937579</v>
      </c>
      <c r="V57" s="103">
        <f>'Canada minus BC Emissions by Yr'!V57*1000000/Indicators!W$19</f>
        <v>230.95426434471884</v>
      </c>
      <c r="W57" s="103">
        <f>'Canada minus BC Emissions by Yr'!W57*1000000/Indicators!X$19</f>
        <v>234.95418178501606</v>
      </c>
      <c r="X57" s="103">
        <f>'Canada minus BC Emissions by Yr'!X57*1000000/Indicators!Y$19</f>
        <v>249.29162362942134</v>
      </c>
      <c r="Y57" s="103">
        <f>'Canada minus BC Emissions by Yr'!Y57*1000000/Indicators!Z$19</f>
        <v>227.00126264259134</v>
      </c>
      <c r="Z57" s="104">
        <f>AVERAGE(L57:S57)</f>
        <v>307.04792591378396</v>
      </c>
      <c r="AA57" s="104">
        <f t="shared" si="2"/>
        <v>239.11384645171793</v>
      </c>
      <c r="AB57" s="104">
        <f t="shared" si="3"/>
        <v>-67.934079462066023</v>
      </c>
      <c r="AC57" s="137">
        <f t="shared" si="1"/>
        <v>-0.22124910715450086</v>
      </c>
      <c r="AD57" s="122">
        <f>ROW()</f>
        <v>57</v>
      </c>
    </row>
    <row r="58" spans="1:30">
      <c r="A58" s="73" t="s">
        <v>65</v>
      </c>
      <c r="B58" s="184">
        <f>'Canada minus BC Emissions by Yr'!B58*1000000/Indicators!C$19</f>
        <v>211.10160493952299</v>
      </c>
      <c r="C58" s="105"/>
      <c r="D58" s="105"/>
      <c r="E58" s="105"/>
      <c r="F58" s="105"/>
      <c r="G58" s="105"/>
      <c r="H58" s="105"/>
      <c r="I58" s="105"/>
      <c r="J58" s="105"/>
      <c r="K58" s="105"/>
      <c r="L58" s="184">
        <f>'Canada minus BC Emissions by Yr'!L58*1000000/Indicators!M$19</f>
        <v>228.07499660594561</v>
      </c>
      <c r="M58" s="184">
        <f>'Canada minus BC Emissions by Yr'!M58*1000000/Indicators!N$19</f>
        <v>219.58312868643273</v>
      </c>
      <c r="N58" s="184">
        <f>'Canada minus BC Emissions by Yr'!N58*1000000/Indicators!O$19</f>
        <v>222.72473279731577</v>
      </c>
      <c r="O58" s="184">
        <f>'Canada minus BC Emissions by Yr'!O58*1000000/Indicators!P$19</f>
        <v>220.40852940874873</v>
      </c>
      <c r="P58" s="184">
        <f>'Canada minus BC Emissions by Yr'!P58*1000000/Indicators!Q$19</f>
        <v>225.149053889247</v>
      </c>
      <c r="Q58" s="184">
        <f>'Canada minus BC Emissions by Yr'!Q58*1000000/Indicators!R$19</f>
        <v>226.10200900958625</v>
      </c>
      <c r="R58" s="184">
        <f>'Canada minus BC Emissions by Yr'!R58*1000000/Indicators!S$19</f>
        <v>228.74561655308727</v>
      </c>
      <c r="S58" s="184">
        <f>'Canada minus BC Emissions by Yr'!S58*1000000/Indicators!T$19</f>
        <v>228.87330971555824</v>
      </c>
      <c r="T58" s="184">
        <f>'Canada minus BC Emissions by Yr'!T58*1000000/Indicators!U$19</f>
        <v>203.20461699357077</v>
      </c>
      <c r="U58" s="184">
        <f>'Canada minus BC Emissions by Yr'!U58*1000000/Indicators!V$19</f>
        <v>153.83070227364607</v>
      </c>
      <c r="V58" s="184">
        <f>'Canada minus BC Emissions by Yr'!V58*1000000/Indicators!W$19</f>
        <v>169.66314467014271</v>
      </c>
      <c r="W58" s="184">
        <f>'Canada minus BC Emissions by Yr'!W58*1000000/Indicators!X$19</f>
        <v>171.18438859941119</v>
      </c>
      <c r="X58" s="184">
        <f>'Canada minus BC Emissions by Yr'!X58*1000000/Indicators!Y$19</f>
        <v>182.93158866100742</v>
      </c>
      <c r="Y58" s="184">
        <f>'Canada minus BC Emissions by Yr'!Y58*1000000/Indicators!Z$19</f>
        <v>164.23486959047648</v>
      </c>
      <c r="Z58" s="106">
        <f>AVERAGE(L58:S58)</f>
        <v>224.9576720832402</v>
      </c>
      <c r="AA58" s="106">
        <f t="shared" si="2"/>
        <v>174.17488513137582</v>
      </c>
      <c r="AB58" s="106">
        <f t="shared" si="3"/>
        <v>-50.782786951864381</v>
      </c>
      <c r="AC58" s="138">
        <f t="shared" si="1"/>
        <v>-0.22574374317437562</v>
      </c>
      <c r="AD58" s="122">
        <f>ROW()</f>
        <v>58</v>
      </c>
    </row>
    <row r="59" spans="1:30">
      <c r="A59" s="73" t="s">
        <v>66</v>
      </c>
      <c r="B59" s="184">
        <f>'Canada minus BC Emissions by Yr'!B59*1000000/Indicators!C$19</f>
        <v>65.510819344846837</v>
      </c>
      <c r="C59" s="105"/>
      <c r="D59" s="105"/>
      <c r="E59" s="105"/>
      <c r="F59" s="105"/>
      <c r="G59" s="105"/>
      <c r="H59" s="105"/>
      <c r="I59" s="105"/>
      <c r="J59" s="105"/>
      <c r="K59" s="105"/>
      <c r="L59" s="184">
        <f>'Canada minus BC Emissions by Yr'!L59*1000000/Indicators!M$19</f>
        <v>62.005886033278671</v>
      </c>
      <c r="M59" s="184">
        <f>'Canada minus BC Emissions by Yr'!M59*1000000/Indicators!N$19</f>
        <v>53.658237912334044</v>
      </c>
      <c r="N59" s="184">
        <f>'Canada minus BC Emissions by Yr'!N59*1000000/Indicators!O$19</f>
        <v>53.905088759526215</v>
      </c>
      <c r="O59" s="184">
        <f>'Canada minus BC Emissions by Yr'!O59*1000000/Indicators!P$19</f>
        <v>53.524881922889563</v>
      </c>
      <c r="P59" s="184">
        <f>'Canada minus BC Emissions by Yr'!P59*1000000/Indicators!Q$19</f>
        <v>57.202508019020328</v>
      </c>
      <c r="Q59" s="184">
        <f>'Canada minus BC Emissions by Yr'!Q59*1000000/Indicators!R$19</f>
        <v>54.51562938885052</v>
      </c>
      <c r="R59" s="184">
        <f>'Canada minus BC Emissions by Yr'!R59*1000000/Indicators!S$19</f>
        <v>51.677214863143959</v>
      </c>
      <c r="S59" s="184">
        <f>'Canada minus BC Emissions by Yr'!S59*1000000/Indicators!T$19</f>
        <v>49.947859294359361</v>
      </c>
      <c r="T59" s="184">
        <f>'Canada minus BC Emissions by Yr'!T59*1000000/Indicators!U$19</f>
        <v>47.867378442700208</v>
      </c>
      <c r="U59" s="184">
        <f>'Canada minus BC Emissions by Yr'!U59*1000000/Indicators!V$19</f>
        <v>36.025023747625525</v>
      </c>
      <c r="V59" s="184">
        <f>'Canada minus BC Emissions by Yr'!V59*1000000/Indicators!W$19</f>
        <v>40.798706215793416</v>
      </c>
      <c r="W59" s="184">
        <f>'Canada minus BC Emissions by Yr'!W59*1000000/Indicators!X$19</f>
        <v>42.160363315134575</v>
      </c>
      <c r="X59" s="184">
        <f>'Canada minus BC Emissions by Yr'!X59*1000000/Indicators!Y$19</f>
        <v>42.242564180645573</v>
      </c>
      <c r="Y59" s="184">
        <f>'Canada minus BC Emissions by Yr'!Y59*1000000/Indicators!Z$19</f>
        <v>37.979746359468855</v>
      </c>
      <c r="Z59" s="106">
        <f>AVERAGE(L59:S59)</f>
        <v>54.554663274175333</v>
      </c>
      <c r="AA59" s="106">
        <f t="shared" si="2"/>
        <v>41.178963710228025</v>
      </c>
      <c r="AB59" s="106">
        <f t="shared" si="3"/>
        <v>-13.375699563947308</v>
      </c>
      <c r="AC59" s="138">
        <f t="shared" si="1"/>
        <v>-0.24517976578326703</v>
      </c>
      <c r="AD59" s="122">
        <f>ROW()</f>
        <v>59</v>
      </c>
    </row>
    <row r="60" spans="1:30">
      <c r="A60" s="73" t="s">
        <v>2</v>
      </c>
      <c r="B60" s="184">
        <f>'Canada minus BC Emissions by Yr'!B60*1000000/Indicators!C$19</f>
        <v>46.654709530740448</v>
      </c>
      <c r="C60" s="105"/>
      <c r="D60" s="105"/>
      <c r="E60" s="105"/>
      <c r="F60" s="105"/>
      <c r="G60" s="105"/>
      <c r="H60" s="105"/>
      <c r="I60" s="105"/>
      <c r="J60" s="105"/>
      <c r="K60" s="105"/>
      <c r="L60" s="184">
        <f>'Canada minus BC Emissions by Yr'!L60*1000000/Indicators!M$19</f>
        <v>42.86249712533121</v>
      </c>
      <c r="M60" s="184">
        <f>'Canada minus BC Emissions by Yr'!M60*1000000/Indicators!N$19</f>
        <v>34.258169685547927</v>
      </c>
      <c r="N60" s="184">
        <f>'Canada minus BC Emissions by Yr'!N60*1000000/Indicators!O$19</f>
        <v>32.749698520524852</v>
      </c>
      <c r="O60" s="184">
        <f>'Canada minus BC Emissions by Yr'!O60*1000000/Indicators!P$19</f>
        <v>31.528835080942155</v>
      </c>
      <c r="P60" s="184">
        <f>'Canada minus BC Emissions by Yr'!P60*1000000/Indicators!Q$19</f>
        <v>33.108566536360897</v>
      </c>
      <c r="Q60" s="184">
        <f>'Canada minus BC Emissions by Yr'!Q60*1000000/Indicators!R$19</f>
        <v>33.84919253125495</v>
      </c>
      <c r="R60" s="184">
        <f>'Canada minus BC Emissions by Yr'!R60*1000000/Indicators!S$19</f>
        <v>32.356337980981948</v>
      </c>
      <c r="S60" s="184">
        <f>'Canada minus BC Emissions by Yr'!S60*1000000/Indicators!T$19</f>
        <v>28.022261446267439</v>
      </c>
      <c r="T60" s="184">
        <f>'Canada minus BC Emissions by Yr'!T60*1000000/Indicators!U$19</f>
        <v>29.379432862752722</v>
      </c>
      <c r="U60" s="184">
        <f>'Canada minus BC Emissions by Yr'!U60*1000000/Indicators!V$19</f>
        <v>23.555041037656952</v>
      </c>
      <c r="V60" s="184">
        <f>'Canada minus BC Emissions by Yr'!V60*1000000/Indicators!W$19</f>
        <v>17.445630100313419</v>
      </c>
      <c r="W60" s="184">
        <f>'Canada minus BC Emissions by Yr'!W60*1000000/Indicators!X$19</f>
        <v>21.609429870470294</v>
      </c>
      <c r="X60" s="184">
        <f>'Canada minus BC Emissions by Yr'!X60*1000000/Indicators!Y$19</f>
        <v>24.779525843737158</v>
      </c>
      <c r="Y60" s="184">
        <f>'Canada minus BC Emissions by Yr'!Y60*1000000/Indicators!Z$19</f>
        <v>24.786646692646023</v>
      </c>
      <c r="Z60" s="106">
        <f>AVERAGE(L60:S60)</f>
        <v>33.591944863401416</v>
      </c>
      <c r="AA60" s="106">
        <f t="shared" si="2"/>
        <v>23.592617734596093</v>
      </c>
      <c r="AB60" s="106">
        <f t="shared" si="3"/>
        <v>-9.9993271288053229</v>
      </c>
      <c r="AC60" s="138">
        <f t="shared" si="1"/>
        <v>-0.29767038405982971</v>
      </c>
      <c r="AD60" s="122">
        <f>ROW()</f>
        <v>60</v>
      </c>
    </row>
    <row r="61" spans="1:30" ht="16.2">
      <c r="A61" s="69" t="s">
        <v>67</v>
      </c>
      <c r="B61" s="103">
        <f>'Canada minus BC Emissions by Yr'!B61*1000000/Indicators!C$19</f>
        <v>573.79337298983273</v>
      </c>
      <c r="C61" s="103"/>
      <c r="D61" s="103"/>
      <c r="E61" s="103"/>
      <c r="F61" s="103"/>
      <c r="G61" s="103"/>
      <c r="H61" s="103"/>
      <c r="I61" s="103"/>
      <c r="J61" s="103"/>
      <c r="K61" s="103"/>
      <c r="L61" s="103">
        <f>'Canada minus BC Emissions by Yr'!L61*1000000/Indicators!M$19</f>
        <v>191.3947422738446</v>
      </c>
      <c r="M61" s="103">
        <f>'Canada minus BC Emissions by Yr'!M61*1000000/Indicators!N$19</f>
        <v>174.43771209723678</v>
      </c>
      <c r="N61" s="103">
        <f>'Canada minus BC Emissions by Yr'!N61*1000000/Indicators!O$19</f>
        <v>187.09927050728152</v>
      </c>
      <c r="O61" s="103">
        <f>'Canada minus BC Emissions by Yr'!O61*1000000/Indicators!P$19</f>
        <v>181.70127851924215</v>
      </c>
      <c r="P61" s="103">
        <f>'Canada minus BC Emissions by Yr'!P61*1000000/Indicators!Q$19</f>
        <v>259.15140081950153</v>
      </c>
      <c r="Q61" s="103">
        <f>'Canada minus BC Emissions by Yr'!Q61*1000000/Indicators!R$19</f>
        <v>231.75714703386507</v>
      </c>
      <c r="R61" s="103">
        <f>'Canada minus BC Emissions by Yr'!R61*1000000/Indicators!S$19</f>
        <v>183.55869045559055</v>
      </c>
      <c r="S61" s="103">
        <f>'Canada minus BC Emissions by Yr'!S61*1000000/Indicators!T$19</f>
        <v>181.83763717376755</v>
      </c>
      <c r="T61" s="103">
        <f>'Canada minus BC Emissions by Yr'!T61*1000000/Indicators!U$19</f>
        <v>221.48117543243595</v>
      </c>
      <c r="U61" s="103">
        <f>'Canada minus BC Emissions by Yr'!U61*1000000/Indicators!V$19</f>
        <v>143.74753661215533</v>
      </c>
      <c r="V61" s="103">
        <f>'Canada minus BC Emissions by Yr'!V61*1000000/Indicators!W$19</f>
        <v>121.87133433877185</v>
      </c>
      <c r="W61" s="103">
        <f>'Canada minus BC Emissions by Yr'!W61*1000000/Indicators!X$19</f>
        <v>137.38270072341373</v>
      </c>
      <c r="X61" s="103">
        <f>'Canada minus BC Emissions by Yr'!X61*1000000/Indicators!Y$19</f>
        <v>139.03156175345018</v>
      </c>
      <c r="Y61" s="103">
        <f>'Canada minus BC Emissions by Yr'!Y61*1000000/Indicators!Z$19</f>
        <v>147.18930251699595</v>
      </c>
      <c r="Z61" s="120"/>
      <c r="AA61" s="120"/>
      <c r="AB61" s="120"/>
      <c r="AC61" s="120"/>
      <c r="AD61" s="122">
        <f>ROW()</f>
        <v>61</v>
      </c>
    </row>
    <row r="62" spans="1:30">
      <c r="A62" s="73" t="s">
        <v>125</v>
      </c>
      <c r="B62" s="184">
        <f>'Canada minus BC Emissions by Yr'!B62*1000000/Indicators!C$19</f>
        <v>153.28480107014104</v>
      </c>
      <c r="C62" s="105"/>
      <c r="D62" s="105"/>
      <c r="E62" s="105"/>
      <c r="F62" s="105"/>
      <c r="G62" s="105"/>
      <c r="H62" s="105"/>
      <c r="I62" s="105"/>
      <c r="J62" s="105"/>
      <c r="K62" s="105"/>
      <c r="L62" s="184">
        <f>'Canada minus BC Emissions by Yr'!L62*1000000/Indicators!M$19</f>
        <v>156.11806428611638</v>
      </c>
      <c r="M62" s="184">
        <f>'Canada minus BC Emissions by Yr'!M62*1000000/Indicators!N$19</f>
        <v>141.03474595095739</v>
      </c>
      <c r="N62" s="184">
        <f>'Canada minus BC Emissions by Yr'!N62*1000000/Indicators!O$19</f>
        <v>140.50788353782121</v>
      </c>
      <c r="O62" s="184">
        <f>'Canada minus BC Emissions by Yr'!O62*1000000/Indicators!P$19</f>
        <v>139.18317934573949</v>
      </c>
      <c r="P62" s="184">
        <f>'Canada minus BC Emissions by Yr'!P62*1000000/Indicators!Q$19</f>
        <v>148.65212297007517</v>
      </c>
      <c r="Q62" s="184">
        <f>'Canada minus BC Emissions by Yr'!Q62*1000000/Indicators!R$19</f>
        <v>96.624902840272981</v>
      </c>
      <c r="R62" s="184">
        <f>'Canada minus BC Emissions by Yr'!R62*1000000/Indicators!S$19</f>
        <v>140.49299769485586</v>
      </c>
      <c r="S62" s="184">
        <f>'Canada minus BC Emissions by Yr'!S62*1000000/Indicators!T$19</f>
        <v>128.3354093130244</v>
      </c>
      <c r="T62" s="184">
        <f>'Canada minus BC Emissions by Yr'!T62*1000000/Indicators!U$19</f>
        <v>138.77179898188564</v>
      </c>
      <c r="U62" s="184">
        <f>'Canada minus BC Emissions by Yr'!U62*1000000/Indicators!V$19</f>
        <v>119.78961384346276</v>
      </c>
      <c r="V62" s="184">
        <f>'Canada minus BC Emissions by Yr'!V62*1000000/Indicators!W$19</f>
        <v>121.53280285449748</v>
      </c>
      <c r="W62" s="184">
        <f>'Canada minus BC Emissions by Yr'!W62*1000000/Indicators!X$19</f>
        <v>133.36174362906993</v>
      </c>
      <c r="X62" s="184">
        <f>'Canada minus BC Emissions by Yr'!X62*1000000/Indicators!Y$19</f>
        <v>135.72128647360611</v>
      </c>
      <c r="Y62" s="184">
        <f>'Canada minus BC Emissions by Yr'!Y62*1000000/Indicators!Z$19</f>
        <v>146.20804050021599</v>
      </c>
      <c r="Z62" s="120"/>
      <c r="AA62" s="120"/>
      <c r="AB62" s="120"/>
      <c r="AC62" s="120"/>
      <c r="AD62" s="122">
        <f>ROW()</f>
        <v>62</v>
      </c>
    </row>
    <row r="63" spans="1:30">
      <c r="A63" s="73" t="s">
        <v>69</v>
      </c>
      <c r="B63" s="184">
        <f>'Canada minus BC Emissions by Yr'!B63*1000000/Indicators!C$19</f>
        <v>409.85240927845194</v>
      </c>
      <c r="C63" s="105"/>
      <c r="D63" s="105"/>
      <c r="E63" s="105"/>
      <c r="F63" s="105"/>
      <c r="G63" s="105"/>
      <c r="H63" s="105"/>
      <c r="I63" s="105"/>
      <c r="J63" s="105"/>
      <c r="K63" s="105"/>
      <c r="L63" s="184">
        <f>'Canada minus BC Emissions by Yr'!L63*1000000/Indicators!M$19</f>
        <v>32.649691329067608</v>
      </c>
      <c r="M63" s="184">
        <f>'Canada minus BC Emissions by Yr'!M63*1000000/Indicators!N$19</f>
        <v>28.578093258483474</v>
      </c>
      <c r="N63" s="184">
        <f>'Canada minus BC Emissions by Yr'!N63*1000000/Indicators!O$19</f>
        <v>44.023357766419181</v>
      </c>
      <c r="O63" s="184">
        <f>'Canada minus BC Emissions by Yr'!O63*1000000/Indicators!P$19</f>
        <v>36.340255703848428</v>
      </c>
      <c r="P63" s="184">
        <f>'Canada minus BC Emissions by Yr'!P63*1000000/Indicators!Q$19</f>
        <v>107.97975034145897</v>
      </c>
      <c r="Q63" s="184">
        <f>'Canada minus BC Emissions by Yr'!Q63*1000000/Indicators!R$19</f>
        <v>210.72072907232962</v>
      </c>
      <c r="R63" s="184">
        <f>'Canada minus BC Emissions by Yr'!R63*1000000/Indicators!S$19</f>
        <v>42.359697797443971</v>
      </c>
      <c r="S63" s="184">
        <f>'Canada minus BC Emissions by Yr'!S63*1000000/Indicators!T$19</f>
        <v>48.956286931398957</v>
      </c>
      <c r="T63" s="184">
        <f>'Canada minus BC Emissions by Yr'!T63*1000000/Indicators!U$19</f>
        <v>79.594797421031672</v>
      </c>
      <c r="U63" s="184">
        <f>'Canada minus BC Emissions by Yr'!U63*1000000/Indicators!V$19</f>
        <v>21.904386531376048</v>
      </c>
      <c r="V63" s="184">
        <f>'Canada minus BC Emissions by Yr'!V63*1000000/Indicators!W$19</f>
        <v>0</v>
      </c>
      <c r="W63" s="184">
        <f>'Canada minus BC Emissions by Yr'!W63*1000000/Indicators!X$19</f>
        <v>0</v>
      </c>
      <c r="X63" s="184">
        <f>'Canada minus BC Emissions by Yr'!X63*1000000/Indicators!Y$19</f>
        <v>0</v>
      </c>
      <c r="Y63" s="184">
        <f>'Canada minus BC Emissions by Yr'!Y63*1000000/Indicators!Z$19</f>
        <v>0</v>
      </c>
      <c r="Z63" s="120"/>
      <c r="AA63" s="120"/>
      <c r="AB63" s="120"/>
      <c r="AC63" s="120"/>
      <c r="AD63" s="122">
        <f>ROW()</f>
        <v>63</v>
      </c>
    </row>
    <row r="64" spans="1:30">
      <c r="A64" s="73" t="s">
        <v>136</v>
      </c>
      <c r="B64" s="184">
        <f>'Canada minus BC Emissions by Yr'!B64*1000000/Indicators!C$19</f>
        <v>5.3280813206198756</v>
      </c>
      <c r="C64" s="105"/>
      <c r="D64" s="105"/>
      <c r="E64" s="105"/>
      <c r="F64" s="105"/>
      <c r="G64" s="105"/>
      <c r="H64" s="105"/>
      <c r="I64" s="105"/>
      <c r="J64" s="105"/>
      <c r="K64" s="105"/>
      <c r="L64" s="184">
        <f>'Canada minus BC Emissions by Yr'!L64*1000000/Indicators!M$19</f>
        <v>4.1281218921809621</v>
      </c>
      <c r="M64" s="184">
        <f>'Canada minus BC Emissions by Yr'!M64*1000000/Indicators!N$19</f>
        <v>4.0825847512119244</v>
      </c>
      <c r="N64" s="184">
        <f>'Canada minus BC Emissions by Yr'!N64*1000000/Indicators!O$19</f>
        <v>3.6686131472015986</v>
      </c>
      <c r="O64" s="184">
        <f>'Canada minus BC Emissions by Yr'!O64*1000000/Indicators!P$19</f>
        <v>3.561345058977146</v>
      </c>
      <c r="P64" s="184">
        <f>'Canada minus BC Emissions by Yr'!P64*1000000/Indicators!Q$19</f>
        <v>3.9592575125201619</v>
      </c>
      <c r="Q64" s="184">
        <f>'Canada minus BC Emissions by Yr'!Q64*1000000/Indicators!R$19</f>
        <v>3.2089451127765933</v>
      </c>
      <c r="R64" s="184">
        <f>'Canada minus BC Emissions by Yr'!R64*1000000/Indicators!S$19</f>
        <v>3.1063778384792249</v>
      </c>
      <c r="S64" s="184">
        <f>'Canada minus BC Emissions by Yr'!S64*1000000/Indicators!T$19</f>
        <v>3.0073147686430786</v>
      </c>
      <c r="T64" s="184">
        <f>'Canada minus BC Emissions by Yr'!T64*1000000/Indicators!U$19</f>
        <v>2.7339082592441311</v>
      </c>
      <c r="U64" s="184">
        <f>'Canada minus BC Emissions by Yr'!U64*1000000/Indicators!V$19</f>
        <v>2.3273410689587051</v>
      </c>
      <c r="V64" s="184">
        <f>'Canada minus BC Emissions by Yr'!V64*1000000/Indicators!W$19</f>
        <v>2.3020140930656905</v>
      </c>
      <c r="W64" s="184">
        <f>'Canada minus BC Emissions by Yr'!W64*1000000/Indicators!X$19</f>
        <v>2.3120503292476946</v>
      </c>
      <c r="X64" s="184">
        <f>'Canada minus BC Emissions by Yr'!X64*1000000/Indicators!Y$19</f>
        <v>2.3502954486892764</v>
      </c>
      <c r="Y64" s="184">
        <f>'Canada minus BC Emissions by Yr'!Y64*1000000/Indicators!Z$19</f>
        <v>2.7475336469839244</v>
      </c>
      <c r="Z64" s="120"/>
      <c r="AA64" s="120"/>
      <c r="AB64" s="120"/>
      <c r="AC64" s="120"/>
      <c r="AD64" s="122">
        <f>ROW()</f>
        <v>64</v>
      </c>
    </row>
    <row r="65" spans="1:30">
      <c r="A65" s="69" t="s">
        <v>70</v>
      </c>
      <c r="B65" s="103">
        <f>'Canada minus BC Emissions by Yr'!B65*1000000/Indicators!C$19</f>
        <v>894.9119629284279</v>
      </c>
      <c r="C65" s="103"/>
      <c r="D65" s="103"/>
      <c r="E65" s="103"/>
      <c r="F65" s="103"/>
      <c r="G65" s="103"/>
      <c r="H65" s="103"/>
      <c r="I65" s="103"/>
      <c r="J65" s="103"/>
      <c r="K65" s="103"/>
      <c r="L65" s="103">
        <f>'Canada minus BC Emissions by Yr'!L65*1000000/Indicators!M$19</f>
        <v>790.85816497237738</v>
      </c>
      <c r="M65" s="103">
        <f>'Canada minus BC Emissions by Yr'!M65*1000000/Indicators!N$19</f>
        <v>730.70633287226167</v>
      </c>
      <c r="N65" s="103">
        <f>'Canada minus BC Emissions by Yr'!N65*1000000/Indicators!O$19</f>
        <v>734.64987355554854</v>
      </c>
      <c r="O65" s="103">
        <f>'Canada minus BC Emissions by Yr'!O65*1000000/Indicators!P$19</f>
        <v>710.15219612781743</v>
      </c>
      <c r="P65" s="103">
        <f>'Canada minus BC Emissions by Yr'!P65*1000000/Indicators!Q$19</f>
        <v>680.18441859105087</v>
      </c>
      <c r="Q65" s="103">
        <f>'Canada minus BC Emissions by Yr'!Q65*1000000/Indicators!R$19</f>
        <v>672.99199133941374</v>
      </c>
      <c r="R65" s="103">
        <f>'Canada minus BC Emissions by Yr'!R65*1000000/Indicators!S$19</f>
        <v>688.70669708057665</v>
      </c>
      <c r="S65" s="103">
        <f>'Canada minus BC Emissions by Yr'!S65*1000000/Indicators!T$19</f>
        <v>629.73236437185233</v>
      </c>
      <c r="T65" s="103">
        <f>'Canada minus BC Emissions by Yr'!T65*1000000/Indicators!U$19</f>
        <v>610.72595057903663</v>
      </c>
      <c r="U65" s="103">
        <f>'Canada minus BC Emissions by Yr'!U65*1000000/Indicators!V$19</f>
        <v>494.46246412928349</v>
      </c>
      <c r="V65" s="103">
        <f>'Canada minus BC Emissions by Yr'!V65*1000000/Indicators!W$19</f>
        <v>516.33471883133632</v>
      </c>
      <c r="W65" s="103">
        <f>'Canada minus BC Emissions by Yr'!W65*1000000/Indicators!X$19</f>
        <v>537.87669586788923</v>
      </c>
      <c r="X65" s="103">
        <f>'Canada minus BC Emissions by Yr'!X65*1000000/Indicators!Y$19</f>
        <v>530.10598141029175</v>
      </c>
      <c r="Y65" s="103">
        <f>'Canada minus BC Emissions by Yr'!Y65*1000000/Indicators!Z$19</f>
        <v>449.44893679521505</v>
      </c>
      <c r="Z65" s="104">
        <f>AVERAGE(L65:S65)</f>
        <v>704.74775486386238</v>
      </c>
      <c r="AA65" s="104">
        <f t="shared" si="2"/>
        <v>523.15912460217544</v>
      </c>
      <c r="AB65" s="104">
        <f t="shared" si="3"/>
        <v>-181.58863026168694</v>
      </c>
      <c r="AC65" s="137">
        <f t="shared" si="1"/>
        <v>-0.25766471621717307</v>
      </c>
      <c r="AD65" s="122">
        <f>ROW()</f>
        <v>65</v>
      </c>
    </row>
    <row r="66" spans="1:30">
      <c r="A66" s="73" t="s">
        <v>71</v>
      </c>
      <c r="B66" s="184">
        <f>'Canada minus BC Emissions by Yr'!B66*1000000/Indicators!C$19</f>
        <v>418.04945746402103</v>
      </c>
      <c r="C66" s="105"/>
      <c r="D66" s="105"/>
      <c r="E66" s="105"/>
      <c r="F66" s="105"/>
      <c r="G66" s="105"/>
      <c r="H66" s="105"/>
      <c r="I66" s="105"/>
      <c r="J66" s="105"/>
      <c r="K66" s="105"/>
      <c r="L66" s="184">
        <f>'Canada minus BC Emissions by Yr'!L66*1000000/Indicators!M$19</f>
        <v>431.57637963710056</v>
      </c>
      <c r="M66" s="184">
        <f>'Canada minus BC Emissions by Yr'!M66*1000000/Indicators!N$19</f>
        <v>393.41271238951271</v>
      </c>
      <c r="N66" s="184">
        <f>'Canada minus BC Emissions by Yr'!N66*1000000/Indicators!O$19</f>
        <v>381.53576730896623</v>
      </c>
      <c r="O66" s="184">
        <f>'Canada minus BC Emissions by Yr'!O66*1000000/Indicators!P$19</f>
        <v>377.93865932002365</v>
      </c>
      <c r="P66" s="184">
        <f>'Canada minus BC Emissions by Yr'!P66*1000000/Indicators!Q$19</f>
        <v>377.92912619510639</v>
      </c>
      <c r="Q66" s="184">
        <f>'Canada minus BC Emissions by Yr'!Q66*1000000/Indicators!R$19</f>
        <v>363.68044611468059</v>
      </c>
      <c r="R66" s="184">
        <f>'Canada minus BC Emissions by Yr'!R66*1000000/Indicators!S$19</f>
        <v>395.35717944281043</v>
      </c>
      <c r="S66" s="184">
        <f>'Canada minus BC Emissions by Yr'!S66*1000000/Indicators!T$19</f>
        <v>388.15341781323457</v>
      </c>
      <c r="T66" s="184">
        <f>'Canada minus BC Emissions by Yr'!T66*1000000/Indicators!U$19</f>
        <v>370.28884017610386</v>
      </c>
      <c r="U66" s="184">
        <f>'Canada minus BC Emissions by Yr'!U66*1000000/Indicators!V$19</f>
        <v>274.83159976085886</v>
      </c>
      <c r="V66" s="184">
        <f>'Canada minus BC Emissions by Yr'!V66*1000000/Indicators!W$19</f>
        <v>305.69393029975271</v>
      </c>
      <c r="W66" s="184">
        <f>'Canada minus BC Emissions by Yr'!W66*1000000/Indicators!X$19</f>
        <v>330.38864125191697</v>
      </c>
      <c r="X66" s="184">
        <f>'Canada minus BC Emissions by Yr'!X66*1000000/Indicators!Y$19</f>
        <v>325.73108753665468</v>
      </c>
      <c r="Y66" s="184">
        <f>'Canada minus BC Emissions by Yr'!Y66*1000000/Indicators!Z$19</f>
        <v>246.29676621177322</v>
      </c>
      <c r="Z66" s="106"/>
      <c r="AA66" s="106"/>
      <c r="AB66" s="106"/>
      <c r="AC66" s="138"/>
      <c r="AD66" s="122">
        <f>ROW()</f>
        <v>66</v>
      </c>
    </row>
    <row r="67" spans="1:30">
      <c r="A67" s="73" t="s">
        <v>72</v>
      </c>
      <c r="B67" s="184">
        <f>'Canada minus BC Emissions by Yr'!B67*1000000/Indicators!C$19</f>
        <v>353.90678268087134</v>
      </c>
      <c r="C67" s="105"/>
      <c r="D67" s="105"/>
      <c r="E67" s="105"/>
      <c r="F67" s="105"/>
      <c r="G67" s="105"/>
      <c r="H67" s="105"/>
      <c r="I67" s="105"/>
      <c r="J67" s="105"/>
      <c r="K67" s="105"/>
      <c r="L67" s="184">
        <f>'Canada minus BC Emissions by Yr'!L67*1000000/Indicators!M$19</f>
        <v>257.60554267676633</v>
      </c>
      <c r="M67" s="184">
        <f>'Canada minus BC Emissions by Yr'!M67*1000000/Indicators!N$19</f>
        <v>254.20727548540913</v>
      </c>
      <c r="N67" s="184">
        <f>'Canada minus BC Emissions by Yr'!N67*1000000/Indicators!O$19</f>
        <v>247.9001888636771</v>
      </c>
      <c r="O67" s="184">
        <f>'Canada minus BC Emissions by Yr'!O67*1000000/Indicators!P$19</f>
        <v>246.16170099437736</v>
      </c>
      <c r="P67" s="184">
        <f>'Canada minus BC Emissions by Yr'!P67*1000000/Indicators!Q$19</f>
        <v>225.71440786110313</v>
      </c>
      <c r="Q67" s="184">
        <f>'Canada minus BC Emissions by Yr'!Q67*1000000/Indicators!R$19</f>
        <v>265.86453917052336</v>
      </c>
      <c r="R67" s="184">
        <f>'Canada minus BC Emissions by Yr'!R67*1000000/Indicators!S$19</f>
        <v>246.80214011606697</v>
      </c>
      <c r="S67" s="184">
        <f>'Canada minus BC Emissions by Yr'!S67*1000000/Indicators!T$19</f>
        <v>225.18667521769811</v>
      </c>
      <c r="T67" s="184">
        <f>'Canada minus BC Emissions by Yr'!T67*1000000/Indicators!U$19</f>
        <v>225.29076031407556</v>
      </c>
      <c r="U67" s="184">
        <f>'Canada minus BC Emissions by Yr'!U67*1000000/Indicators!V$19</f>
        <v>215.20104444849332</v>
      </c>
      <c r="V67" s="184">
        <f>'Canada minus BC Emissions by Yr'!V67*1000000/Indicators!W$19</f>
        <v>203.88810519416384</v>
      </c>
      <c r="W67" s="184">
        <f>'Canada minus BC Emissions by Yr'!W67*1000000/Indicators!X$19</f>
        <v>199.79874775223385</v>
      </c>
      <c r="X67" s="184">
        <f>'Canada minus BC Emissions by Yr'!X67*1000000/Indicators!Y$19</f>
        <v>184.86251710419236</v>
      </c>
      <c r="Y67" s="184">
        <f>'Canada minus BC Emissions by Yr'!Y67*1000000/Indicators!Z$19</f>
        <v>194.99317074345055</v>
      </c>
      <c r="Z67" s="106">
        <f t="shared" ref="Z67:Z77" si="8">AVERAGE(L67:S67)</f>
        <v>246.1803087982027</v>
      </c>
      <c r="AA67" s="106">
        <f t="shared" si="2"/>
        <v>204.00572425943491</v>
      </c>
      <c r="AB67" s="106">
        <f t="shared" si="3"/>
        <v>-42.174584538767789</v>
      </c>
      <c r="AC67" s="138">
        <f t="shared" si="1"/>
        <v>-0.17131583246708354</v>
      </c>
      <c r="AD67" s="122">
        <f>ROW()</f>
        <v>67</v>
      </c>
    </row>
    <row r="68" spans="1:30" ht="15.6">
      <c r="A68" s="73" t="s">
        <v>114</v>
      </c>
      <c r="B68" s="184">
        <f>'Canada minus BC Emissions by Yr'!B68*1000000/Indicators!C$19</f>
        <v>121.31631314642178</v>
      </c>
      <c r="C68" s="105"/>
      <c r="D68" s="105"/>
      <c r="E68" s="105"/>
      <c r="F68" s="105"/>
      <c r="G68" s="105"/>
      <c r="H68" s="105"/>
      <c r="I68" s="105"/>
      <c r="J68" s="105"/>
      <c r="K68" s="105"/>
      <c r="L68" s="184">
        <f>'Canada minus BC Emissions by Yr'!L68*1000000/Indicators!M$19</f>
        <v>99.799823616610055</v>
      </c>
      <c r="M68" s="184">
        <f>'Canada minus BC Emissions by Yr'!M68*1000000/Indicators!N$19</f>
        <v>83.457489065631819</v>
      </c>
      <c r="N68" s="184">
        <f>'Canada minus BC Emissions by Yr'!N68*1000000/Indicators!O$19</f>
        <v>102.64588817986417</v>
      </c>
      <c r="O68" s="184">
        <f>'Canada minus BC Emissions by Yr'!O68*1000000/Indicators!P$19</f>
        <v>86.051835813416474</v>
      </c>
      <c r="P68" s="184">
        <f>'Canada minus BC Emissions by Yr'!P68*1000000/Indicators!Q$19</f>
        <v>75.101154530288625</v>
      </c>
      <c r="Q68" s="184">
        <f>'Canada minus BC Emissions by Yr'!Q68*1000000/Indicators!R$19</f>
        <v>43.803555511184953</v>
      </c>
      <c r="R68" s="184">
        <f>'Canada minus BC Emissions by Yr'!R68*1000000/Indicators!S$19</f>
        <v>47.253372484990017</v>
      </c>
      <c r="S68" s="184">
        <f>'Canada minus BC Emissions by Yr'!S68*1000000/Indicators!T$19</f>
        <v>17.056678092131534</v>
      </c>
      <c r="T68" s="184">
        <f>'Canada minus BC Emissions by Yr'!T68*1000000/Indicators!U$19</f>
        <v>14.973317920550619</v>
      </c>
      <c r="U68" s="184">
        <f>'Canada minus BC Emissions by Yr'!U68*1000000/Indicators!V$19</f>
        <v>6.2780025335161076</v>
      </c>
      <c r="V68" s="184">
        <f>'Canada minus BC Emissions by Yr'!V68*1000000/Indicators!W$19</f>
        <v>6.1433266657258825</v>
      </c>
      <c r="W68" s="184">
        <f>'Canada minus BC Emissions by Yr'!W68*1000000/Indicators!X$19</f>
        <v>6.1144320017871445</v>
      </c>
      <c r="X68" s="184">
        <f>'Canada minus BC Emissions by Yr'!X68*1000000/Indicators!Y$19</f>
        <v>8.1912353123780584</v>
      </c>
      <c r="Y68" s="184">
        <f>'Canada minus BC Emissions by Yr'!Y68*1000000/Indicators!Z$19</f>
        <v>6.9487766859626641</v>
      </c>
      <c r="Z68" s="106">
        <f t="shared" si="8"/>
        <v>69.396224661764705</v>
      </c>
      <c r="AA68" s="106">
        <f t="shared" si="2"/>
        <v>8.1081818533200796</v>
      </c>
      <c r="AB68" s="106">
        <f t="shared" si="3"/>
        <v>-61.288042808444629</v>
      </c>
      <c r="AC68" s="138">
        <f t="shared" si="1"/>
        <v>-0.88316105245149668</v>
      </c>
      <c r="AD68" s="122">
        <f>ROW()</f>
        <v>68</v>
      </c>
    </row>
    <row r="69" spans="1:30" s="130" customFormat="1" ht="16.8">
      <c r="A69" s="128" t="s">
        <v>121</v>
      </c>
      <c r="B69" s="184">
        <f>'Canada minus BC Emissions by Yr'!B69*1000000/Indicators!C$19</f>
        <v>46.846130380527057</v>
      </c>
      <c r="C69" s="105"/>
      <c r="D69" s="105"/>
      <c r="E69" s="105"/>
      <c r="F69" s="105"/>
      <c r="G69" s="105"/>
      <c r="H69" s="105"/>
      <c r="I69" s="105"/>
      <c r="J69" s="105"/>
      <c r="K69" s="105"/>
      <c r="L69" s="184">
        <f>'Canada minus BC Emissions by Yr'!L69*1000000/Indicators!M$19</f>
        <v>121.75260408494999</v>
      </c>
      <c r="M69" s="184">
        <f>'Canada minus BC Emissions by Yr'!M69*1000000/Indicators!N$19</f>
        <v>132.59641746474827</v>
      </c>
      <c r="N69" s="184">
        <f>'Canada minus BC Emissions by Yr'!N69*1000000/Indicators!O$19</f>
        <v>141.22735623266132</v>
      </c>
      <c r="O69" s="184">
        <f>'Canada minus BC Emissions by Yr'!O69*1000000/Indicators!P$19</f>
        <v>151.28721849620942</v>
      </c>
      <c r="P69" s="184">
        <f>'Canada minus BC Emissions by Yr'!P69*1000000/Indicators!Q$19</f>
        <v>159.18106490010285</v>
      </c>
      <c r="Q69" s="184">
        <f>'Canada minus BC Emissions by Yr'!Q69*1000000/Indicators!R$19</f>
        <v>163.4042625072033</v>
      </c>
      <c r="R69" s="184">
        <f>'Canada minus BC Emissions by Yr'!R69*1000000/Indicators!S$19</f>
        <v>164.16746995312988</v>
      </c>
      <c r="S69" s="184">
        <f>'Canada minus BC Emissions by Yr'!S69*1000000/Indicators!T$19</f>
        <v>168.97826967245933</v>
      </c>
      <c r="T69" s="184">
        <f>'Canada minus BC Emissions by Yr'!T69*1000000/Indicators!U$19</f>
        <v>166.35741693303754</v>
      </c>
      <c r="U69" s="184">
        <f>'Canada minus BC Emissions by Yr'!U69*1000000/Indicators!V$19</f>
        <v>167.32621215230105</v>
      </c>
      <c r="V69" s="184">
        <f>'Canada minus BC Emissions by Yr'!V69*1000000/Indicators!W$19</f>
        <v>168.12311199276601</v>
      </c>
      <c r="W69" s="184">
        <f>'Canada minus BC Emissions by Yr'!W69*1000000/Indicators!X$19</f>
        <v>173.15931573354533</v>
      </c>
      <c r="X69" s="184">
        <f>'Canada minus BC Emissions by Yr'!X69*1000000/Indicators!Y$19</f>
        <v>179.17879502059552</v>
      </c>
      <c r="Y69" s="184">
        <f>'Canada minus BC Emissions by Yr'!Y69*1000000/Indicators!Z$19</f>
        <v>182.37863233166712</v>
      </c>
      <c r="Z69" s="106">
        <f t="shared" si="8"/>
        <v>150.32433291393306</v>
      </c>
      <c r="AA69" s="106">
        <f t="shared" si="2"/>
        <v>172.75391402731876</v>
      </c>
      <c r="AB69" s="106">
        <f t="shared" si="3"/>
        <v>22.429581113385694</v>
      </c>
      <c r="AC69" s="138">
        <f t="shared" si="1"/>
        <v>0.14920792049167159</v>
      </c>
      <c r="AD69" s="129">
        <f>ROW()</f>
        <v>69</v>
      </c>
    </row>
    <row r="70" spans="1:30">
      <c r="A70" s="75" t="s">
        <v>74</v>
      </c>
      <c r="B70" s="184">
        <f>'Canada minus BC Emissions by Yr'!B70*1000000/Indicators!C$19</f>
        <v>292.68877674661212</v>
      </c>
      <c r="C70" s="105"/>
      <c r="D70" s="105"/>
      <c r="E70" s="105"/>
      <c r="F70" s="105"/>
      <c r="G70" s="105"/>
      <c r="H70" s="105"/>
      <c r="I70" s="105"/>
      <c r="J70" s="105"/>
      <c r="K70" s="105"/>
      <c r="L70" s="184">
        <f>'Canada minus BC Emissions by Yr'!L70*1000000/Indicators!M$19</f>
        <v>389.06634384207291</v>
      </c>
      <c r="M70" s="184">
        <f>'Canada minus BC Emissions by Yr'!M70*1000000/Indicators!N$19</f>
        <v>387.41877613667782</v>
      </c>
      <c r="N70" s="184">
        <f>'Canada minus BC Emissions by Yr'!N70*1000000/Indicators!O$19</f>
        <v>451.15240071897318</v>
      </c>
      <c r="O70" s="184">
        <f>'Canada minus BC Emissions by Yr'!O70*1000000/Indicators!P$19</f>
        <v>517.6052222763185</v>
      </c>
      <c r="P70" s="184">
        <f>'Canada minus BC Emissions by Yr'!P70*1000000/Indicators!Q$19</f>
        <v>541.57603674120037</v>
      </c>
      <c r="Q70" s="184">
        <f>'Canada minus BC Emissions by Yr'!Q70*1000000/Indicators!R$19</f>
        <v>542.83109286512706</v>
      </c>
      <c r="R70" s="184">
        <f>'Canada minus BC Emissions by Yr'!R70*1000000/Indicators!S$19</f>
        <v>579.55659596815383</v>
      </c>
      <c r="S70" s="184">
        <f>'Canada minus BC Emissions by Yr'!S70*1000000/Indicators!T$19</f>
        <v>605.95372807908473</v>
      </c>
      <c r="T70" s="184">
        <f>'Canada minus BC Emissions by Yr'!T70*1000000/Indicators!U$19</f>
        <v>528.82010142254251</v>
      </c>
      <c r="U70" s="184">
        <f>'Canada minus BC Emissions by Yr'!U70*1000000/Indicators!V$19</f>
        <v>523.22502319115017</v>
      </c>
      <c r="V70" s="184">
        <f>'Canada minus BC Emissions by Yr'!V70*1000000/Indicators!W$19</f>
        <v>551.5471521734778</v>
      </c>
      <c r="W70" s="184">
        <f>'Canada minus BC Emissions by Yr'!W70*1000000/Indicators!X$19</f>
        <v>487.62233684581759</v>
      </c>
      <c r="X70" s="184">
        <f>'Canada minus BC Emissions by Yr'!X70*1000000/Indicators!Y$19</f>
        <v>614.17676000157485</v>
      </c>
      <c r="Y70" s="184">
        <f>'Canada minus BC Emissions by Yr'!Y70*1000000/Indicators!Z$19</f>
        <v>573.64582928753259</v>
      </c>
      <c r="Z70" s="106">
        <f t="shared" si="8"/>
        <v>501.89502457845106</v>
      </c>
      <c r="AA70" s="106">
        <f t="shared" si="2"/>
        <v>546.50620048701592</v>
      </c>
      <c r="AB70" s="106">
        <f t="shared" si="3"/>
        <v>44.61117590856486</v>
      </c>
      <c r="AC70" s="138">
        <f t="shared" si="1"/>
        <v>8.8885471510769476E-2</v>
      </c>
      <c r="AD70" s="122">
        <f>ROW()</f>
        <v>70</v>
      </c>
    </row>
    <row r="71" spans="1:30">
      <c r="A71" s="75" t="s">
        <v>75</v>
      </c>
      <c r="B71" s="184">
        <f>'Canada minus BC Emissions by Yr'!B71*1000000/Indicators!C$19</f>
        <v>6.1309447298861546</v>
      </c>
      <c r="C71" s="105"/>
      <c r="D71" s="105"/>
      <c r="E71" s="105"/>
      <c r="F71" s="105"/>
      <c r="G71" s="105"/>
      <c r="H71" s="105"/>
      <c r="I71" s="105"/>
      <c r="J71" s="105"/>
      <c r="K71" s="105"/>
      <c r="L71" s="184">
        <f>'Canada minus BC Emissions by Yr'!L71*1000000/Indicators!M$19</f>
        <v>14.002415927044826</v>
      </c>
      <c r="M71" s="184">
        <f>'Canada minus BC Emissions by Yr'!M71*1000000/Indicators!N$19</f>
        <v>12.878846810842527</v>
      </c>
      <c r="N71" s="184">
        <f>'Canada minus BC Emissions by Yr'!N71*1000000/Indicators!O$19</f>
        <v>11.796664915148462</v>
      </c>
      <c r="O71" s="184">
        <f>'Canada minus BC Emissions by Yr'!O71*1000000/Indicators!P$19</f>
        <v>13.598548831837029</v>
      </c>
      <c r="P71" s="184">
        <f>'Canada minus BC Emissions by Yr'!P71*1000000/Indicators!Q$19</f>
        <v>12.203577462711262</v>
      </c>
      <c r="Q71" s="184">
        <f>'Canada minus BC Emissions by Yr'!Q71*1000000/Indicators!R$19</f>
        <v>11.149565366211947</v>
      </c>
      <c r="R71" s="184">
        <f>'Canada minus BC Emissions by Yr'!R71*1000000/Indicators!S$19</f>
        <v>9.8404340541753701</v>
      </c>
      <c r="S71" s="184">
        <f>'Canada minus BC Emissions by Yr'!S71*1000000/Indicators!T$19</f>
        <v>9.4091111146856967</v>
      </c>
      <c r="T71" s="184">
        <f>'Canada minus BC Emissions by Yr'!T71*1000000/Indicators!U$19</f>
        <v>9.9333180395967506</v>
      </c>
      <c r="U71" s="184">
        <f>'Canada minus BC Emissions by Yr'!U71*1000000/Indicators!V$19</f>
        <v>7.4270149263334941</v>
      </c>
      <c r="V71" s="184">
        <f>'Canada minus BC Emissions by Yr'!V71*1000000/Indicators!W$19</f>
        <v>7.0577624084483919</v>
      </c>
      <c r="W71" s="184">
        <f>'Canada minus BC Emissions by Yr'!W71*1000000/Indicators!X$19</f>
        <v>7.5799196887537947</v>
      </c>
      <c r="X71" s="184">
        <f>'Canada minus BC Emissions by Yr'!X71*1000000/Indicators!Y$19</f>
        <v>9.508221995534571</v>
      </c>
      <c r="Y71" s="184">
        <f>'Canada minus BC Emissions by Yr'!Y71*1000000/Indicators!Z$19</f>
        <v>8.5510042660693255</v>
      </c>
      <c r="Z71" s="106">
        <f t="shared" si="8"/>
        <v>11.859895560332141</v>
      </c>
      <c r="AA71" s="106">
        <f t="shared" si="2"/>
        <v>8.3428735541227219</v>
      </c>
      <c r="AB71" s="106">
        <f t="shared" si="3"/>
        <v>-3.5170220062094195</v>
      </c>
      <c r="AC71" s="138">
        <f t="shared" si="1"/>
        <v>-0.2965474685943123</v>
      </c>
      <c r="AD71" s="122">
        <f>ROW()</f>
        <v>71</v>
      </c>
    </row>
    <row r="72" spans="1:30">
      <c r="A72" s="65" t="s">
        <v>5</v>
      </c>
      <c r="B72" s="107">
        <f>'Canada minus BC Emissions by Yr'!B72*1000000/Indicators!C$19</f>
        <v>1911.3127215000338</v>
      </c>
      <c r="C72" s="107"/>
      <c r="D72" s="107"/>
      <c r="E72" s="107"/>
      <c r="F72" s="107"/>
      <c r="G72" s="107"/>
      <c r="H72" s="107"/>
      <c r="I72" s="107"/>
      <c r="J72" s="107"/>
      <c r="K72" s="107"/>
      <c r="L72" s="107">
        <f>'Canada minus BC Emissions by Yr'!L72*1000000/Indicators!M$19</f>
        <v>2112.7153810116547</v>
      </c>
      <c r="M72" s="107">
        <f>'Canada minus BC Emissions by Yr'!M72*1000000/Indicators!N$19</f>
        <v>2049.3713139128017</v>
      </c>
      <c r="N72" s="107">
        <f>'Canada minus BC Emissions by Yr'!N72*1000000/Indicators!O$19</f>
        <v>2025.953519702497</v>
      </c>
      <c r="O72" s="107">
        <f>'Canada minus BC Emissions by Yr'!O72*1000000/Indicators!P$19</f>
        <v>2076.3364482919451</v>
      </c>
      <c r="P72" s="107">
        <f>'Canada minus BC Emissions by Yr'!P72*1000000/Indicators!Q$19</f>
        <v>2090.7432083650624</v>
      </c>
      <c r="Q72" s="107">
        <f>'Canada minus BC Emissions by Yr'!Q72*1000000/Indicators!R$19</f>
        <v>2107.831095528144</v>
      </c>
      <c r="R72" s="107">
        <f>'Canada minus BC Emissions by Yr'!R72*1000000/Indicators!S$19</f>
        <v>2060.362835700595</v>
      </c>
      <c r="S72" s="107">
        <f>'Canada minus BC Emissions by Yr'!S72*1000000/Indicators!T$19</f>
        <v>2007.4422794068203</v>
      </c>
      <c r="T72" s="107">
        <f>'Canada minus BC Emissions by Yr'!T72*1000000/Indicators!U$19</f>
        <v>2024.4574058877356</v>
      </c>
      <c r="U72" s="107">
        <f>'Canada minus BC Emissions by Yr'!U72*1000000/Indicators!V$19</f>
        <v>1905.3446822472936</v>
      </c>
      <c r="V72" s="107">
        <f>'Canada minus BC Emissions by Yr'!V72*1000000/Indicators!W$19</f>
        <v>1852.6036310148452</v>
      </c>
      <c r="W72" s="107">
        <f>'Canada minus BC Emissions by Yr'!W72*1000000/Indicators!X$19</f>
        <v>1800.7921024941143</v>
      </c>
      <c r="X72" s="107">
        <f>'Canada minus BC Emissions by Yr'!X72*1000000/Indicators!Y$19</f>
        <v>1845.84520298649</v>
      </c>
      <c r="Y72" s="107">
        <f>'Canada minus BC Emissions by Yr'!Y72*1000000/Indicators!Z$19</f>
        <v>1887.0465997678111</v>
      </c>
      <c r="Z72" s="107">
        <f t="shared" si="8"/>
        <v>2066.3445102399396</v>
      </c>
      <c r="AA72" s="107">
        <f t="shared" si="2"/>
        <v>1886.0149373997149</v>
      </c>
      <c r="AB72" s="107">
        <f t="shared" si="3"/>
        <v>-180.32957284022473</v>
      </c>
      <c r="AC72" s="133">
        <f t="shared" si="1"/>
        <v>-8.7269848733638924E-2</v>
      </c>
      <c r="AD72" s="122">
        <f>ROW()</f>
        <v>72</v>
      </c>
    </row>
    <row r="73" spans="1:30">
      <c r="A73" s="69" t="s">
        <v>76</v>
      </c>
      <c r="B73" s="184">
        <f>'Canada minus BC Emissions by Yr'!B73*1000000/Indicators!C$19</f>
        <v>885.14575052326563</v>
      </c>
      <c r="C73" s="105"/>
      <c r="D73" s="105"/>
      <c r="E73" s="105"/>
      <c r="F73" s="105"/>
      <c r="G73" s="105"/>
      <c r="H73" s="105"/>
      <c r="I73" s="105"/>
      <c r="J73" s="105"/>
      <c r="K73" s="105"/>
      <c r="L73" s="184">
        <f>'Canada minus BC Emissions by Yr'!L73*1000000/Indicators!M$19</f>
        <v>986.65754734210816</v>
      </c>
      <c r="M73" s="184">
        <f>'Canada minus BC Emissions by Yr'!M73*1000000/Indicators!N$19</f>
        <v>1012.1609878225277</v>
      </c>
      <c r="N73" s="184">
        <f>'Canada minus BC Emissions by Yr'!N73*1000000/Indicators!O$19</f>
        <v>999.13543455179217</v>
      </c>
      <c r="O73" s="184">
        <f>'Canada minus BC Emissions by Yr'!O73*1000000/Indicators!P$19</f>
        <v>1024.0551419878288</v>
      </c>
      <c r="P73" s="184">
        <f>'Canada minus BC Emissions by Yr'!P73*1000000/Indicators!Q$19</f>
        <v>1048.5015233752995</v>
      </c>
      <c r="Q73" s="184">
        <f>'Canada minus BC Emissions by Yr'!Q73*1000000/Indicators!R$19</f>
        <v>1039.4998751094743</v>
      </c>
      <c r="R73" s="184">
        <f>'Canada minus BC Emissions by Yr'!R73*1000000/Indicators!S$19</f>
        <v>998.7115797576962</v>
      </c>
      <c r="S73" s="184">
        <f>'Canada minus BC Emissions by Yr'!S73*1000000/Indicators!T$19</f>
        <v>957.48389208306799</v>
      </c>
      <c r="T73" s="184">
        <f>'Canada minus BC Emissions by Yr'!T73*1000000/Indicators!U$19</f>
        <v>950.10984021573063</v>
      </c>
      <c r="U73" s="184">
        <f>'Canada minus BC Emissions by Yr'!U73*1000000/Indicators!V$19</f>
        <v>875.45766649065069</v>
      </c>
      <c r="V73" s="184">
        <f>'Canada minus BC Emissions by Yr'!V73*1000000/Indicators!W$19</f>
        <v>834.26894536164957</v>
      </c>
      <c r="W73" s="184">
        <f>'Canada minus BC Emissions by Yr'!W73*1000000/Indicators!X$19</f>
        <v>792.89778513567376</v>
      </c>
      <c r="X73" s="184">
        <f>'Canada minus BC Emissions by Yr'!X73*1000000/Indicators!Y$19</f>
        <v>782.90299564524355</v>
      </c>
      <c r="Y73" s="184">
        <f>'Canada minus BC Emissions by Yr'!Y73*1000000/Indicators!Z$19</f>
        <v>773.42624003816707</v>
      </c>
      <c r="Z73" s="106">
        <f t="shared" si="8"/>
        <v>1008.2757477537243</v>
      </c>
      <c r="AA73" s="106">
        <f t="shared" si="2"/>
        <v>834.84391214785239</v>
      </c>
      <c r="AB73" s="106">
        <f t="shared" si="3"/>
        <v>-173.43183560587192</v>
      </c>
      <c r="AC73" s="138">
        <f t="shared" si="1"/>
        <v>-0.17200833798913648</v>
      </c>
      <c r="AD73" s="122">
        <f>ROW()</f>
        <v>73</v>
      </c>
    </row>
    <row r="74" spans="1:30">
      <c r="A74" s="69" t="s">
        <v>77</v>
      </c>
      <c r="B74" s="184">
        <f>'Canada minus BC Emissions by Yr'!B74*1000000/Indicators!C$19</f>
        <v>293.68059637792499</v>
      </c>
      <c r="C74" s="105"/>
      <c r="D74" s="105"/>
      <c r="E74" s="105"/>
      <c r="F74" s="105"/>
      <c r="G74" s="105"/>
      <c r="H74" s="105"/>
      <c r="I74" s="105"/>
      <c r="J74" s="105"/>
      <c r="K74" s="105"/>
      <c r="L74" s="184">
        <f>'Canada minus BC Emissions by Yr'!L74*1000000/Indicators!M$19</f>
        <v>326.08574133463532</v>
      </c>
      <c r="M74" s="184">
        <f>'Canada minus BC Emissions by Yr'!M74*1000000/Indicators!N$19</f>
        <v>329.52148669737727</v>
      </c>
      <c r="N74" s="184">
        <f>'Canada minus BC Emissions by Yr'!N74*1000000/Indicators!O$19</f>
        <v>332.75887929651248</v>
      </c>
      <c r="O74" s="184">
        <f>'Canada minus BC Emissions by Yr'!O74*1000000/Indicators!P$19</f>
        <v>329.33452171960334</v>
      </c>
      <c r="P74" s="184">
        <f>'Canada minus BC Emissions by Yr'!P74*1000000/Indicators!Q$19</f>
        <v>333.14898394600817</v>
      </c>
      <c r="Q74" s="184">
        <f>'Canada minus BC Emissions by Yr'!Q74*1000000/Indicators!R$19</f>
        <v>333.92230666047783</v>
      </c>
      <c r="R74" s="184">
        <f>'Canada minus BC Emissions by Yr'!R74*1000000/Indicators!S$19</f>
        <v>327.93741956531284</v>
      </c>
      <c r="S74" s="184">
        <f>'Canada minus BC Emissions by Yr'!S74*1000000/Indicators!T$19</f>
        <v>311.38514984240612</v>
      </c>
      <c r="T74" s="184">
        <f>'Canada minus BC Emissions by Yr'!T74*1000000/Indicators!U$19</f>
        <v>298.07824256579488</v>
      </c>
      <c r="U74" s="184">
        <f>'Canada minus BC Emissions by Yr'!U74*1000000/Indicators!V$19</f>
        <v>281.7084383120748</v>
      </c>
      <c r="V74" s="184">
        <f>'Canada minus BC Emissions by Yr'!V74*1000000/Indicators!W$19</f>
        <v>272.184970939415</v>
      </c>
      <c r="W74" s="184">
        <f>'Canada minus BC Emissions by Yr'!W74*1000000/Indicators!X$19</f>
        <v>266.14169779172551</v>
      </c>
      <c r="X74" s="184">
        <f>'Canada minus BC Emissions by Yr'!X74*1000000/Indicators!Y$19</f>
        <v>263.00628053737057</v>
      </c>
      <c r="Y74" s="184">
        <f>'Canada minus BC Emissions by Yr'!Y74*1000000/Indicators!Z$19</f>
        <v>259.7605562924507</v>
      </c>
      <c r="Z74" s="106">
        <f t="shared" si="8"/>
        <v>328.01181113279165</v>
      </c>
      <c r="AA74" s="106">
        <f t="shared" si="2"/>
        <v>273.48003107313855</v>
      </c>
      <c r="AB74" s="106">
        <f t="shared" si="3"/>
        <v>-54.531780059653101</v>
      </c>
      <c r="AC74" s="138">
        <f t="shared" si="1"/>
        <v>-0.16624944044340087</v>
      </c>
      <c r="AD74" s="122">
        <f>ROW()</f>
        <v>74</v>
      </c>
    </row>
    <row r="75" spans="1:30">
      <c r="A75" s="69" t="s">
        <v>78</v>
      </c>
      <c r="B75" s="184">
        <f>'Canada minus BC Emissions by Yr'!B75*1000000/Indicators!C$19</f>
        <v>676.13749580345245</v>
      </c>
      <c r="C75" s="105"/>
      <c r="D75" s="105"/>
      <c r="E75" s="105"/>
      <c r="F75" s="105"/>
      <c r="G75" s="105"/>
      <c r="H75" s="105"/>
      <c r="I75" s="105"/>
      <c r="J75" s="105"/>
      <c r="K75" s="105"/>
      <c r="L75" s="184">
        <f>'Canada minus BC Emissions by Yr'!L75*1000000/Indicators!M$19</f>
        <v>696.31558410055891</v>
      </c>
      <c r="M75" s="184">
        <f>'Canada minus BC Emissions by Yr'!M75*1000000/Indicators!N$19</f>
        <v>649.42845028174418</v>
      </c>
      <c r="N75" s="184">
        <f>'Canada minus BC Emissions by Yr'!N75*1000000/Indicators!O$19</f>
        <v>607.02298926851688</v>
      </c>
      <c r="O75" s="184">
        <f>'Canada minus BC Emissions by Yr'!O75*1000000/Indicators!P$19</f>
        <v>673.04054910660886</v>
      </c>
      <c r="P75" s="184">
        <f>'Canada minus BC Emissions by Yr'!P75*1000000/Indicators!Q$19</f>
        <v>666.82673926409927</v>
      </c>
      <c r="Q75" s="184">
        <f>'Canada minus BC Emissions by Yr'!Q75*1000000/Indicators!R$19</f>
        <v>660.38068930317809</v>
      </c>
      <c r="R75" s="184">
        <f>'Canada minus BC Emissions by Yr'!R75*1000000/Indicators!S$19</f>
        <v>656.62544620824599</v>
      </c>
      <c r="S75" s="184">
        <f>'Canada minus BC Emissions by Yr'!S75*1000000/Indicators!T$19</f>
        <v>683.16556099568004</v>
      </c>
      <c r="T75" s="184">
        <f>'Canada minus BC Emissions by Yr'!T75*1000000/Indicators!U$19</f>
        <v>711.04438907385929</v>
      </c>
      <c r="U75" s="184">
        <f>'Canada minus BC Emissions by Yr'!U75*1000000/Indicators!V$19</f>
        <v>669.911466319645</v>
      </c>
      <c r="V75" s="184">
        <f>'Canada minus BC Emissions by Yr'!V75*1000000/Indicators!W$19</f>
        <v>695.84167927404792</v>
      </c>
      <c r="W75" s="184">
        <f>'Canada minus BC Emissions by Yr'!W75*1000000/Indicators!X$19</f>
        <v>655.47127965469383</v>
      </c>
      <c r="X75" s="184">
        <f>'Canada minus BC Emissions by Yr'!X75*1000000/Indicators!Y$19</f>
        <v>714.64593035867017</v>
      </c>
      <c r="Y75" s="184">
        <f>'Canada minus BC Emissions by Yr'!Y75*1000000/Indicators!Z$19</f>
        <v>769.58500567584042</v>
      </c>
      <c r="Z75" s="104">
        <f t="shared" si="8"/>
        <v>661.60075106607906</v>
      </c>
      <c r="AA75" s="104">
        <f t="shared" si="2"/>
        <v>702.74995839279279</v>
      </c>
      <c r="AB75" s="104">
        <f t="shared" si="3"/>
        <v>41.149207326713736</v>
      </c>
      <c r="AC75" s="137">
        <f t="shared" si="1"/>
        <v>6.2196433816629468E-2</v>
      </c>
      <c r="AD75" s="122">
        <f>ROW()</f>
        <v>75</v>
      </c>
    </row>
    <row r="76" spans="1:30">
      <c r="A76" s="73" t="s">
        <v>79</v>
      </c>
      <c r="B76" s="184">
        <f>'Canada minus BC Emissions by Yr'!B76*1000000/Indicators!C$19</f>
        <v>557.42956272666459</v>
      </c>
      <c r="C76" s="105"/>
      <c r="D76" s="105"/>
      <c r="E76" s="105"/>
      <c r="F76" s="105"/>
      <c r="G76" s="105"/>
      <c r="H76" s="105"/>
      <c r="I76" s="105"/>
      <c r="J76" s="105"/>
      <c r="K76" s="105"/>
      <c r="L76" s="184">
        <f>'Canada minus BC Emissions by Yr'!L76*1000000/Indicators!M$19</f>
        <v>587.70947930882414</v>
      </c>
      <c r="M76" s="184">
        <f>'Canada minus BC Emissions by Yr'!M76*1000000/Indicators!N$19</f>
        <v>505.31364502257486</v>
      </c>
      <c r="N76" s="184">
        <f>'Canada minus BC Emissions by Yr'!N76*1000000/Indicators!O$19</f>
        <v>500.93574695145725</v>
      </c>
      <c r="O76" s="184">
        <f>'Canada minus BC Emissions by Yr'!O76*1000000/Indicators!P$19</f>
        <v>531.84326342763052</v>
      </c>
      <c r="P76" s="184">
        <f>'Canada minus BC Emissions by Yr'!P76*1000000/Indicators!Q$19</f>
        <v>562.98744138252698</v>
      </c>
      <c r="Q76" s="184">
        <f>'Canada minus BC Emissions by Yr'!Q76*1000000/Indicators!R$19</f>
        <v>521.82477086573863</v>
      </c>
      <c r="R76" s="184">
        <f>'Canada minus BC Emissions by Yr'!R76*1000000/Indicators!S$19</f>
        <v>518.88391826818315</v>
      </c>
      <c r="S76" s="184">
        <f>'Canada minus BC Emissions by Yr'!S76*1000000/Indicators!T$19</f>
        <v>547.04103280912079</v>
      </c>
      <c r="T76" s="184">
        <f>'Canada minus BC Emissions by Yr'!T76*1000000/Indicators!U$19</f>
        <v>576.23836982270689</v>
      </c>
      <c r="U76" s="184">
        <f>'Canada minus BC Emissions by Yr'!U76*1000000/Indicators!V$19</f>
        <v>536.33628895533707</v>
      </c>
      <c r="V76" s="184">
        <f>'Canada minus BC Emissions by Yr'!V76*1000000/Indicators!W$19</f>
        <v>563.78983237736202</v>
      </c>
      <c r="W76" s="184">
        <f>'Canada minus BC Emissions by Yr'!W76*1000000/Indicators!X$19</f>
        <v>558.1546525077747</v>
      </c>
      <c r="X76" s="184">
        <f>'Canada minus BC Emissions by Yr'!X76*1000000/Indicators!Y$19</f>
        <v>585.29236925580631</v>
      </c>
      <c r="Y76" s="184">
        <f>'Canada minus BC Emissions by Yr'!Y76*1000000/Indicators!Z$19</f>
        <v>642.03849081050976</v>
      </c>
      <c r="Z76" s="106">
        <f t="shared" si="8"/>
        <v>534.56741225450708</v>
      </c>
      <c r="AA76" s="106">
        <f t="shared" si="2"/>
        <v>576.97500062158281</v>
      </c>
      <c r="AB76" s="106">
        <f t="shared" si="3"/>
        <v>42.407588367075732</v>
      </c>
      <c r="AC76" s="138">
        <f t="shared" si="1"/>
        <v>7.9330665122709573E-2</v>
      </c>
      <c r="AD76" s="122">
        <f>ROW()</f>
        <v>76</v>
      </c>
    </row>
    <row r="77" spans="1:30">
      <c r="A77" s="73" t="s">
        <v>80</v>
      </c>
      <c r="B77" s="184">
        <f>'Canada minus BC Emissions by Yr'!B77*1000000/Indicators!C$19</f>
        <v>118.70793307678782</v>
      </c>
      <c r="C77" s="105"/>
      <c r="D77" s="105"/>
      <c r="E77" s="105"/>
      <c r="F77" s="105"/>
      <c r="G77" s="105"/>
      <c r="H77" s="105"/>
      <c r="I77" s="105"/>
      <c r="J77" s="105"/>
      <c r="K77" s="105"/>
      <c r="L77" s="184">
        <f>'Canada minus BC Emissions by Yr'!L77*1000000/Indicators!M$19</f>
        <v>146.13448562974349</v>
      </c>
      <c r="M77" s="184">
        <f>'Canada minus BC Emissions by Yr'!M77*1000000/Indicators!N$19</f>
        <v>144.11480525916932</v>
      </c>
      <c r="N77" s="184">
        <f>'Canada minus BC Emissions by Yr'!N77*1000000/Indicators!O$19</f>
        <v>106.08724231705968</v>
      </c>
      <c r="O77" s="184">
        <f>'Canada minus BC Emissions by Yr'!O77*1000000/Indicators!P$19</f>
        <v>141.1972856789784</v>
      </c>
      <c r="P77" s="184">
        <f>'Canada minus BC Emissions by Yr'!P77*1000000/Indicators!Q$19</f>
        <v>139.83254799539196</v>
      </c>
      <c r="Q77" s="184">
        <f>'Canada minus BC Emissions by Yr'!Q77*1000000/Indicators!R$19</f>
        <v>138.55591843743957</v>
      </c>
      <c r="R77" s="184">
        <f>'Canada minus BC Emissions by Yr'!R77*1000000/Indicators!S$19</f>
        <v>137.74152794006289</v>
      </c>
      <c r="S77" s="184">
        <f>'Canada minus BC Emissions by Yr'!S77*1000000/Indicators!T$19</f>
        <v>136.12452818655927</v>
      </c>
      <c r="T77" s="184">
        <f>'Canada minus BC Emissions by Yr'!T77*1000000/Indicators!U$19</f>
        <v>134.80601925115235</v>
      </c>
      <c r="U77" s="184">
        <f>'Canada minus BC Emissions by Yr'!U77*1000000/Indicators!V$19</f>
        <v>133.57517736430796</v>
      </c>
      <c r="V77" s="184">
        <f>'Canada minus BC Emissions by Yr'!V77*1000000/Indicators!W$19</f>
        <v>132.05184689668604</v>
      </c>
      <c r="W77" s="184">
        <f>'Canada minus BC Emissions by Yr'!W77*1000000/Indicators!X$19</f>
        <v>130.8246029331176</v>
      </c>
      <c r="X77" s="184">
        <f>'Canada minus BC Emissions by Yr'!X77*1000000/Indicators!Y$19</f>
        <v>129.35356110286398</v>
      </c>
      <c r="Y77" s="184">
        <f>'Canada minus BC Emissions by Yr'!Y77*1000000/Indicators!Z$19</f>
        <v>160.25524875799636</v>
      </c>
      <c r="Z77" s="106">
        <f t="shared" si="8"/>
        <v>136.22354268055057</v>
      </c>
      <c r="AA77" s="106">
        <f t="shared" si="2"/>
        <v>136.81107605102071</v>
      </c>
      <c r="AB77" s="106">
        <f t="shared" si="3"/>
        <v>0.58753337047014043</v>
      </c>
      <c r="AC77" s="138">
        <f t="shared" si="1"/>
        <v>4.3130090358017535E-3</v>
      </c>
      <c r="AD77" s="122">
        <f>ROW()</f>
        <v>77</v>
      </c>
    </row>
    <row r="78" spans="1:30">
      <c r="A78" s="69" t="s">
        <v>6</v>
      </c>
      <c r="B78" s="184">
        <f>'Canada minus BC Emissions by Yr'!B78*1000000/Indicators!C$19</f>
        <v>8.1970481855690398</v>
      </c>
      <c r="C78" s="105"/>
      <c r="D78" s="105"/>
      <c r="E78" s="105"/>
      <c r="F78" s="105"/>
      <c r="G78" s="105"/>
      <c r="H78" s="105"/>
      <c r="I78" s="105"/>
      <c r="J78" s="105"/>
      <c r="K78" s="105"/>
      <c r="L78" s="184">
        <f>'Canada minus BC Emissions by Yr'!L78*1000000/Indicators!M$19</f>
        <v>3.7528380838008744</v>
      </c>
      <c r="M78" s="184">
        <f>'Canada minus BC Emissions by Yr'!M78*1000000/Indicators!N$19</f>
        <v>3.7114406829199313</v>
      </c>
      <c r="N78" s="184">
        <f>'Canada minus BC Emissions by Yr'!N78*1000000/Indicators!O$19</f>
        <v>3.6686131472015986</v>
      </c>
      <c r="O78" s="184">
        <f>'Canada minus BC Emissions by Yr'!O78*1000000/Indicators!P$19</f>
        <v>3.6340255703848428</v>
      </c>
      <c r="P78" s="184">
        <f>'Canada minus BC Emissions by Yr'!P78*1000000/Indicators!Q$19</f>
        <v>1.4397300045527861</v>
      </c>
      <c r="Q78" s="184">
        <f>'Canada minus BC Emissions by Yr'!Q78*1000000/Indicators!R$19</f>
        <v>1.7827472848758852</v>
      </c>
      <c r="R78" s="184">
        <f>'Canada minus BC Emissions by Yr'!R78*1000000/Indicators!S$19</f>
        <v>1.7649874082268322</v>
      </c>
      <c r="S78" s="184">
        <f>'Canada minus BC Emissions by Yr'!S78*1000000/Indicators!T$19</f>
        <v>1.3987510551828273</v>
      </c>
      <c r="T78" s="184">
        <f>'Canada minus BC Emissions by Yr'!T78*1000000/Indicators!U$19</f>
        <v>1.7303216830659058</v>
      </c>
      <c r="U78" s="184">
        <f>'Canada minus BC Emissions by Yr'!U78*1000000/Indicators!V$19</f>
        <v>1.7112801977637537</v>
      </c>
      <c r="V78" s="184">
        <f>'Canada minus BC Emissions by Yr'!V78*1000000/Indicators!W$19</f>
        <v>1.0155944528230987</v>
      </c>
      <c r="W78" s="184">
        <f>'Canada minus BC Emissions by Yr'!W78*1000000/Indicators!X$19</f>
        <v>1.0052392735859541</v>
      </c>
      <c r="X78" s="184">
        <f>'Canada minus BC Emissions by Yr'!X78*1000000/Indicators!Y$19</f>
        <v>1.3241101119376206</v>
      </c>
      <c r="Y78" s="184">
        <f>'Canada minus BC Emissions by Yr'!Y78*1000000/Indicators!Z$19</f>
        <v>1.6354366946332883</v>
      </c>
      <c r="Z78" s="106"/>
      <c r="AA78" s="106"/>
      <c r="AB78" s="106"/>
      <c r="AC78" s="138"/>
      <c r="AD78" s="122">
        <f>ROW()</f>
        <v>78</v>
      </c>
    </row>
    <row r="79" spans="1:30">
      <c r="A79" s="75" t="s">
        <v>122</v>
      </c>
      <c r="B79" s="184">
        <f>'Canada minus BC Emissions by Yr'!B79*1000000/Indicators!C$19</f>
        <v>39.95478242425277</v>
      </c>
      <c r="C79" s="105"/>
      <c r="D79" s="105"/>
      <c r="E79" s="105"/>
      <c r="F79" s="105"/>
      <c r="G79" s="105"/>
      <c r="H79" s="105"/>
      <c r="I79" s="105"/>
      <c r="J79" s="105"/>
      <c r="K79" s="105"/>
      <c r="L79" s="184">
        <f>'Canada minus BC Emissions by Yr'!L79*1000000/Indicators!M$19</f>
        <v>73.633803563945222</v>
      </c>
      <c r="M79" s="184">
        <f>'Canada minus BC Emissions by Yr'!M79*1000000/Indicators!N$19</f>
        <v>35.99174501363305</v>
      </c>
      <c r="N79" s="184">
        <f>'Canada minus BC Emissions by Yr'!N79*1000000/Indicators!O$19</f>
        <v>72.361763996868916</v>
      </c>
      <c r="O79" s="184">
        <f>'Canada minus BC Emissions by Yr'!O79*1000000/Indicators!P$19</f>
        <v>71.710388900212919</v>
      </c>
      <c r="P79" s="184">
        <f>'Canada minus BC Emissions by Yr'!P79*1000000/Indicators!Q$19</f>
        <v>35.067311756891613</v>
      </c>
      <c r="Q79" s="184">
        <f>'Canada minus BC Emissions by Yr'!Q79*1000000/Indicators!R$19</f>
        <v>34.80778418774468</v>
      </c>
      <c r="R79" s="184">
        <f>'Canada minus BC Emissions by Yr'!R79*1000000/Indicators!S$19</f>
        <v>34.728692371896216</v>
      </c>
      <c r="S79" s="184">
        <f>'Canada minus BC Emissions by Yr'!S79*1000000/Indicators!T$19</f>
        <v>69.395187037494225</v>
      </c>
      <c r="T79" s="184">
        <f>'Canada minus BC Emissions by Yr'!T79*1000000/Indicators!U$19</f>
        <v>68.685577398482806</v>
      </c>
      <c r="U79" s="184">
        <f>'Canada minus BC Emissions by Yr'!U79*1000000/Indicators!V$19</f>
        <v>67.999429938340526</v>
      </c>
      <c r="V79" s="184">
        <f>'Canada minus BC Emissions by Yr'!V79*1000000/Indicators!W$19</f>
        <v>67.23460965345096</v>
      </c>
      <c r="W79" s="184">
        <f>'Canada minus BC Emissions by Yr'!W79*1000000/Indicators!X$19</f>
        <v>66.176554440302155</v>
      </c>
      <c r="X79" s="184">
        <f>'Canada minus BC Emissions by Yr'!X79*1000000/Indicators!Y$19</f>
        <v>65.428344766141407</v>
      </c>
      <c r="Y79" s="184">
        <f>'Canada minus BC Emissions by Yr'!Y79*1000000/Indicators!Z$19</f>
        <v>97.358291318419489</v>
      </c>
      <c r="Z79" s="106">
        <f>AVERAGE(L79:S79)</f>
        <v>53.462084603585858</v>
      </c>
      <c r="AA79" s="106">
        <f t="shared" ref="AA79:AA83" si="9">AVERAGE(T79:Y79)</f>
        <v>72.147134585856222</v>
      </c>
      <c r="AB79" s="106">
        <f t="shared" si="3"/>
        <v>18.685049982270364</v>
      </c>
      <c r="AC79" s="138">
        <f t="shared" si="1"/>
        <v>0.34950096167812178</v>
      </c>
      <c r="AD79" s="122">
        <f>ROW()</f>
        <v>79</v>
      </c>
    </row>
    <row r="80" spans="1:30">
      <c r="A80" s="65" t="s">
        <v>82</v>
      </c>
      <c r="B80" s="107">
        <f>'Canada minus BC Emissions by Yr'!B80*1000000/Indicators!C$19</f>
        <v>807.99650377035005</v>
      </c>
      <c r="C80" s="107"/>
      <c r="D80" s="107"/>
      <c r="E80" s="107"/>
      <c r="F80" s="107"/>
      <c r="G80" s="107"/>
      <c r="H80" s="107"/>
      <c r="I80" s="107"/>
      <c r="J80" s="107"/>
      <c r="K80" s="107"/>
      <c r="L80" s="107">
        <f>'Canada minus BC Emissions by Yr'!L80*1000000/Indicators!M$19</f>
        <v>786.16956518711288</v>
      </c>
      <c r="M80" s="107">
        <f>'Canada minus BC Emissions by Yr'!M80*1000000/Indicators!N$19</f>
        <v>810.48294195382948</v>
      </c>
      <c r="N80" s="107">
        <f>'Canada minus BC Emissions by Yr'!N80*1000000/Indicators!O$19</f>
        <v>800.16015446173833</v>
      </c>
      <c r="O80" s="107">
        <f>'Canada minus BC Emissions by Yr'!O80*1000000/Indicators!P$19</f>
        <v>791.86785364832099</v>
      </c>
      <c r="P80" s="107">
        <f>'Canada minus BC Emissions by Yr'!P80*1000000/Indicators!Q$19</f>
        <v>822.14188371508703</v>
      </c>
      <c r="Q80" s="107">
        <f>'Canada minus BC Emissions by Yr'!Q80*1000000/Indicators!R$19</f>
        <v>816.12393708489867</v>
      </c>
      <c r="R80" s="107">
        <f>'Canada minus BC Emissions by Yr'!R80*1000000/Indicators!S$19</f>
        <v>838.66017271393366</v>
      </c>
      <c r="S80" s="107">
        <f>'Canada minus BC Emissions by Yr'!S80*1000000/Indicators!T$19</f>
        <v>793.93846883708034</v>
      </c>
      <c r="T80" s="107">
        <f>'Canada minus BC Emissions by Yr'!T80*1000000/Indicators!U$19</f>
        <v>785.0721716104124</v>
      </c>
      <c r="U80" s="107">
        <f>'Canada minus BC Emissions by Yr'!U80*1000000/Indicators!V$19</f>
        <v>774.28179517215983</v>
      </c>
      <c r="V80" s="107">
        <f>'Canada minus BC Emissions by Yr'!V80*1000000/Indicators!W$19</f>
        <v>735.19279748725137</v>
      </c>
      <c r="W80" s="107">
        <f>'Canada minus BC Emissions by Yr'!W80*1000000/Indicators!X$19</f>
        <v>694.64348690762461</v>
      </c>
      <c r="X80" s="107">
        <f>'Canada minus BC Emissions by Yr'!X80*1000000/Indicators!Y$19</f>
        <v>695.88706380020255</v>
      </c>
      <c r="Y80" s="107">
        <f>'Canada minus BC Emissions by Yr'!Y80*1000000/Indicators!Z$19</f>
        <v>659.7959637044421</v>
      </c>
      <c r="Z80" s="107">
        <f>AVERAGE(L80:S80)</f>
        <v>807.44312220025006</v>
      </c>
      <c r="AA80" s="107">
        <f t="shared" si="9"/>
        <v>724.14554644701548</v>
      </c>
      <c r="AB80" s="107">
        <f t="shared" si="3"/>
        <v>-83.297575753234582</v>
      </c>
      <c r="AC80" s="133">
        <f t="shared" si="1"/>
        <v>-0.10316215899672541</v>
      </c>
      <c r="AD80" s="122">
        <f>ROW()</f>
        <v>80</v>
      </c>
    </row>
    <row r="81" spans="1:30">
      <c r="A81" s="69" t="s">
        <v>83</v>
      </c>
      <c r="B81" s="184">
        <f>'Canada minus BC Emissions by Yr'!B81*1000000/Indicators!C$19</f>
        <v>733.27933533516978</v>
      </c>
      <c r="C81" s="105"/>
      <c r="D81" s="105"/>
      <c r="E81" s="105"/>
      <c r="F81" s="105"/>
      <c r="G81" s="105"/>
      <c r="H81" s="105"/>
      <c r="I81" s="105"/>
      <c r="J81" s="105"/>
      <c r="K81" s="105"/>
      <c r="L81" s="184">
        <f>'Canada minus BC Emissions by Yr'!L81*1000000/Indicators!M$19</f>
        <v>756.60461044598196</v>
      </c>
      <c r="M81" s="184">
        <f>'Canada minus BC Emissions by Yr'!M81*1000000/Indicators!N$19</f>
        <v>744.09318916926316</v>
      </c>
      <c r="N81" s="184">
        <f>'Canada minus BC Emissions by Yr'!N81*1000000/Indicators!O$19</f>
        <v>734.54006132359473</v>
      </c>
      <c r="O81" s="184">
        <f>'Canada minus BC Emissions by Yr'!O81*1000000/Indicators!P$19</f>
        <v>763.15479946538096</v>
      </c>
      <c r="P81" s="184">
        <f>'Canada minus BC Emissions by Yr'!P81*1000000/Indicators!Q$19</f>
        <v>757.71362258061447</v>
      </c>
      <c r="Q81" s="184">
        <f>'Canada minus BC Emissions by Yr'!Q81*1000000/Indicators!R$19</f>
        <v>752.24129368343563</v>
      </c>
      <c r="R81" s="184">
        <f>'Canada minus BC Emissions by Yr'!R81*1000000/Indicators!S$19</f>
        <v>775.39208599265839</v>
      </c>
      <c r="S81" s="184">
        <f>'Canada minus BC Emissions by Yr'!S81*1000000/Indicators!T$19</f>
        <v>766.24375466215167</v>
      </c>
      <c r="T81" s="184">
        <f>'Canada minus BC Emissions by Yr'!T81*1000000/Indicators!U$19</f>
        <v>722.95950301025459</v>
      </c>
      <c r="U81" s="184">
        <f>'Canada minus BC Emissions by Yr'!U81*1000000/Indicators!V$19</f>
        <v>747.03748996299032</v>
      </c>
      <c r="V81" s="184">
        <f>'Canada minus BC Emissions by Yr'!V81*1000000/Indicators!W$19</f>
        <v>674.39137581300531</v>
      </c>
      <c r="W81" s="184">
        <f>'Canada minus BC Emissions by Yr'!W81*1000000/Indicators!X$19</f>
        <v>667.93363141701241</v>
      </c>
      <c r="X81" s="184">
        <f>'Canada minus BC Emissions by Yr'!X81*1000000/Indicators!Y$19</f>
        <v>636.37975430692973</v>
      </c>
      <c r="Y81" s="184">
        <f>'Canada minus BC Emissions by Yr'!Y81*1000000/Indicators!Z$19</f>
        <v>633.67417473681633</v>
      </c>
      <c r="Z81" s="106">
        <f>AVERAGE(L81:S81)</f>
        <v>756.24792716538502</v>
      </c>
      <c r="AA81" s="106">
        <f t="shared" si="9"/>
        <v>680.39598820783488</v>
      </c>
      <c r="AB81" s="106">
        <f t="shared" si="3"/>
        <v>-75.851938957550146</v>
      </c>
      <c r="AC81" s="114">
        <f t="shared" si="1"/>
        <v>-0.10030035948906736</v>
      </c>
      <c r="AD81" s="122">
        <f>ROW()</f>
        <v>81</v>
      </c>
    </row>
    <row r="82" spans="1:30">
      <c r="A82" s="69" t="s">
        <v>84</v>
      </c>
      <c r="B82" s="184">
        <f>'Canada minus BC Emissions by Yr'!B82*1000000/Indicators!C$19</f>
        <v>31.721405942725546</v>
      </c>
      <c r="C82" s="105"/>
      <c r="D82" s="105"/>
      <c r="E82" s="105"/>
      <c r="F82" s="105"/>
      <c r="G82" s="105"/>
      <c r="H82" s="105"/>
      <c r="I82" s="105"/>
      <c r="J82" s="105"/>
      <c r="K82" s="105"/>
      <c r="L82" s="184">
        <f>'Canada minus BC Emissions by Yr'!L82*1000000/Indicators!M$19</f>
        <v>30.937215222572181</v>
      </c>
      <c r="M82" s="184">
        <f>'Canada minus BC Emissions by Yr'!M82*1000000/Indicators!N$19</f>
        <v>30.88206642626773</v>
      </c>
      <c r="N82" s="184">
        <f>'Canada minus BC Emissions by Yr'!N82*1000000/Indicators!O$19</f>
        <v>30.874815910369311</v>
      </c>
      <c r="O82" s="184">
        <f>'Canada minus BC Emissions by Yr'!O82*1000000/Indicators!P$19</f>
        <v>30.598433953321024</v>
      </c>
      <c r="P82" s="184">
        <f>'Canada minus BC Emissions by Yr'!P82*1000000/Indicators!Q$19</f>
        <v>30.612490435071699</v>
      </c>
      <c r="Q82" s="184">
        <f>'Canada minus BC Emissions by Yr'!Q82*1000000/Indicators!R$19</f>
        <v>30.322029278148506</v>
      </c>
      <c r="R82" s="184">
        <f>'Canada minus BC Emissions by Yr'!R82*1000000/Indicators!S$19</f>
        <v>30.327848369444119</v>
      </c>
      <c r="S82" s="184">
        <f>'Canada minus BC Emissions by Yr'!S82*1000000/Indicators!T$19</f>
        <v>30.30897082673971</v>
      </c>
      <c r="T82" s="184">
        <f>'Canada minus BC Emissions by Yr'!T82*1000000/Indicators!U$19</f>
        <v>30.007997337736565</v>
      </c>
      <c r="U82" s="184">
        <f>'Canada minus BC Emissions by Yr'!U82*1000000/Indicators!V$19</f>
        <v>29.629960749616657</v>
      </c>
      <c r="V82" s="184">
        <f>'Canada minus BC Emissions by Yr'!V82*1000000/Indicators!W$19</f>
        <v>29.22896663104931</v>
      </c>
      <c r="W82" s="184">
        <f>'Canada minus BC Emissions by Yr'!W82*1000000/Indicators!X$19</f>
        <v>28.920281229844523</v>
      </c>
      <c r="X82" s="184">
        <f>'Canada minus BC Emissions by Yr'!X82*1000000/Indicators!Y$19</f>
        <v>28.527607876303854</v>
      </c>
      <c r="Y82" s="184">
        <f>'Canada minus BC Emissions by Yr'!Y82*1000000/Indicators!Z$19</f>
        <v>31.43501490776061</v>
      </c>
      <c r="Z82" s="106">
        <f>AVERAGE(L82:S82)</f>
        <v>30.607983802741785</v>
      </c>
      <c r="AA82" s="106">
        <f t="shared" si="9"/>
        <v>29.624971455385253</v>
      </c>
      <c r="AB82" s="106">
        <f t="shared" ref="AB82:AB84" si="10">AA82-Z82</f>
        <v>-0.98301234735653154</v>
      </c>
      <c r="AC82" s="138">
        <f t="shared" si="1"/>
        <v>-3.2116207120721094E-2</v>
      </c>
      <c r="AD82" s="122">
        <f>ROW()</f>
        <v>82</v>
      </c>
    </row>
    <row r="83" spans="1:30">
      <c r="A83" s="69" t="s">
        <v>85</v>
      </c>
      <c r="B83" s="184">
        <f>'Canada minus BC Emissions by Yr'!B83*1000000/Indicators!C$19</f>
        <v>26.601666121316608</v>
      </c>
      <c r="C83" s="105"/>
      <c r="D83" s="105"/>
      <c r="E83" s="105"/>
      <c r="F83" s="105"/>
      <c r="G83" s="105"/>
      <c r="H83" s="105"/>
      <c r="I83" s="105"/>
      <c r="J83" s="105"/>
      <c r="K83" s="105"/>
      <c r="L83" s="184">
        <f>'Canada minus BC Emissions by Yr'!L83*1000000/Indicators!M$19</f>
        <v>24.522322296784594</v>
      </c>
      <c r="M83" s="184">
        <f>'Canada minus BC Emissions by Yr'!M83*1000000/Indicators!N$19</f>
        <v>25.486796514414767</v>
      </c>
      <c r="N83" s="184">
        <f>'Canada minus BC Emissions by Yr'!N83*1000000/Indicators!O$19</f>
        <v>24.473160415609733</v>
      </c>
      <c r="O83" s="184">
        <f>'Canada minus BC Emissions by Yr'!O83*1000000/Indicators!P$19</f>
        <v>20.64557876600497</v>
      </c>
      <c r="P83" s="184">
        <f>'Canada minus BC Emissions by Yr'!P83*1000000/Indicators!Q$19</f>
        <v>22.297930662978555</v>
      </c>
      <c r="Q83" s="184">
        <f>'Canada minus BC Emissions by Yr'!Q83*1000000/Indicators!R$19</f>
        <v>21.794482043133755</v>
      </c>
      <c r="R83" s="184">
        <f>'Canada minus BC Emissions by Yr'!R83*1000000/Indicators!S$19</f>
        <v>20.938323975888611</v>
      </c>
      <c r="S83" s="184">
        <f>'Canada minus BC Emissions by Yr'!S83*1000000/Indicators!T$19</f>
        <v>19.765760231114108</v>
      </c>
      <c r="T83" s="184">
        <f>'Canada minus BC Emissions by Yr'!T83*1000000/Indicators!U$19</f>
        <v>20.684548154186214</v>
      </c>
      <c r="U83" s="184">
        <f>'Canada minus BC Emissions by Yr'!U83*1000000/Indicators!V$19</f>
        <v>19.518730990928997</v>
      </c>
      <c r="V83" s="184">
        <f>'Canada minus BC Emissions by Yr'!V83*1000000/Indicators!W$19</f>
        <v>20.062384577868396</v>
      </c>
      <c r="W83" s="184">
        <f>'Canada minus BC Emissions by Yr'!W83*1000000/Indicators!X$19</f>
        <v>19.234678763934717</v>
      </c>
      <c r="X83" s="184">
        <f>'Canada minus BC Emissions by Yr'!X83*1000000/Indicators!Y$19</f>
        <v>21.379903305421259</v>
      </c>
      <c r="Y83" s="184">
        <f>'Canada minus BC Emissions by Yr'!Y83*1000000/Indicators!Z$19</f>
        <v>15.94745109009793</v>
      </c>
      <c r="Z83" s="106">
        <f>AVERAGE(L83:S83)</f>
        <v>22.490544363241135</v>
      </c>
      <c r="AA83" s="106">
        <f t="shared" si="9"/>
        <v>19.471282813739588</v>
      </c>
      <c r="AB83" s="106">
        <f t="shared" si="10"/>
        <v>-3.0192615495015467</v>
      </c>
      <c r="AC83" s="138">
        <f t="shared" si="1"/>
        <v>-0.13424581907569436</v>
      </c>
      <c r="AD83" s="122">
        <f>ROW()</f>
        <v>83</v>
      </c>
    </row>
    <row r="84" spans="1:30" s="143" customFormat="1">
      <c r="A84" s="157" t="s">
        <v>123</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f t="shared" si="10"/>
        <v>0</v>
      </c>
      <c r="AC84" s="146"/>
      <c r="AD84" s="142">
        <f>ROW()</f>
        <v>84</v>
      </c>
    </row>
    <row r="85" spans="1:30" s="143" customFormat="1">
      <c r="A85" s="139" t="s">
        <v>7</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1"/>
      <c r="AD85" s="142">
        <f>ROW()</f>
        <v>85</v>
      </c>
    </row>
    <row r="86" spans="1:30" s="143" customFormat="1">
      <c r="A86" s="144" t="s">
        <v>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6"/>
      <c r="AD86" s="142">
        <f>ROW()</f>
        <v>86</v>
      </c>
    </row>
    <row r="87" spans="1:30" s="143" customFormat="1">
      <c r="A87" s="144" t="s">
        <v>87</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c r="AD87" s="142">
        <f>ROW()</f>
        <v>87</v>
      </c>
    </row>
    <row r="88" spans="1:30" s="143" customFormat="1">
      <c r="A88" s="149" t="s">
        <v>88</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c r="AD88" s="142">
        <f>ROW()</f>
        <v>88</v>
      </c>
    </row>
    <row r="89" spans="1:30" s="143" customFormat="1">
      <c r="A89" s="149" t="s">
        <v>89</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8"/>
      <c r="AD89" s="142">
        <f>ROW()</f>
        <v>89</v>
      </c>
    </row>
    <row r="90" spans="1:30" s="143" customFormat="1">
      <c r="A90" s="150" t="s">
        <v>10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2">
        <f>ROW()</f>
        <v>90</v>
      </c>
    </row>
    <row r="91" spans="1:30" s="143" customFormat="1">
      <c r="A91" s="151" t="s">
        <v>11</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3"/>
      <c r="AD91" s="142">
        <f>ROW()</f>
        <v>91</v>
      </c>
    </row>
    <row r="92" spans="1:30" s="143" customFormat="1">
      <c r="A92" s="154" t="s">
        <v>90</v>
      </c>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8"/>
      <c r="AD92" s="142">
        <f>ROW()</f>
        <v>92</v>
      </c>
    </row>
    <row r="93" spans="1:30" s="143" customFormat="1">
      <c r="A93" s="154" t="s">
        <v>91</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8"/>
      <c r="AD93" s="142">
        <f>ROW()</f>
        <v>93</v>
      </c>
    </row>
    <row r="94" spans="1:30" s="143" customFormat="1">
      <c r="A94" s="154" t="s">
        <v>92</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8"/>
      <c r="AD94" s="142">
        <f>ROW()</f>
        <v>94</v>
      </c>
    </row>
    <row r="95" spans="1:30" s="143" customFormat="1">
      <c r="A95" s="155" t="s">
        <v>120</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8"/>
      <c r="AD95" s="142">
        <f>ROW()</f>
        <v>95</v>
      </c>
    </row>
    <row r="96" spans="1:30" s="143" customFormat="1">
      <c r="A96" s="151" t="s">
        <v>12</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3"/>
      <c r="AD96" s="142">
        <f>ROW()</f>
        <v>96</v>
      </c>
    </row>
    <row r="97" spans="1:30" s="143" customFormat="1">
      <c r="A97" s="151" t="s">
        <v>13</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3"/>
      <c r="AD97" s="142">
        <f>ROW()</f>
        <v>97</v>
      </c>
    </row>
    <row r="98" spans="1:30" s="143" customFormat="1">
      <c r="A98" s="156" t="s">
        <v>14</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3"/>
      <c r="AD98" s="142">
        <f>ROW()</f>
        <v>98</v>
      </c>
    </row>
    <row r="99" spans="1:30" s="143" customFormat="1">
      <c r="A99" s="156" t="s">
        <v>101</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3"/>
      <c r="AD99" s="142">
        <f>ROW()</f>
        <v>99</v>
      </c>
    </row>
    <row r="100" spans="1:30">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30">
      <c r="A101" s="9"/>
      <c r="B101" s="4"/>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30">
      <c r="A102" s="4"/>
      <c r="AD102" s="122">
        <f>ROW()</f>
        <v>102</v>
      </c>
    </row>
    <row r="129" spans="1:25">
      <c r="A129" s="4"/>
      <c r="B129" s="4"/>
      <c r="C129" s="4"/>
      <c r="D129" s="4"/>
      <c r="E129" s="4"/>
      <c r="F129" s="17"/>
      <c r="G129" s="17"/>
      <c r="H129" s="17"/>
      <c r="I129" s="17"/>
      <c r="J129" s="17"/>
      <c r="K129" s="17"/>
      <c r="L129" s="17"/>
      <c r="M129" s="17"/>
      <c r="N129" s="17"/>
      <c r="O129" s="17"/>
      <c r="P129" s="17"/>
      <c r="Q129" s="17"/>
      <c r="R129" s="17"/>
      <c r="S129" s="17"/>
      <c r="T129" s="17"/>
      <c r="U129" s="17"/>
      <c r="V129" s="17"/>
      <c r="W129" s="17"/>
      <c r="X129" s="17"/>
      <c r="Y129" s="17"/>
    </row>
    <row r="130" spans="1:25">
      <c r="A130" s="4"/>
      <c r="B130" s="4"/>
      <c r="C130" s="4"/>
      <c r="D130" s="4"/>
      <c r="E130" s="4"/>
      <c r="F130" s="17"/>
      <c r="G130" s="17"/>
      <c r="H130" s="17"/>
      <c r="I130" s="17"/>
      <c r="J130" s="17"/>
      <c r="K130" s="17"/>
      <c r="L130" s="17"/>
      <c r="M130" s="17"/>
      <c r="N130" s="17"/>
      <c r="O130" s="17"/>
      <c r="P130" s="17"/>
      <c r="Q130" s="17"/>
      <c r="R130" s="17"/>
      <c r="S130" s="17"/>
      <c r="T130" s="17"/>
      <c r="U130" s="17"/>
      <c r="V130" s="17"/>
      <c r="W130" s="17"/>
      <c r="X130" s="17"/>
      <c r="Y130" s="17"/>
    </row>
    <row r="131" spans="1:25">
      <c r="A131" s="4"/>
      <c r="B131" s="4"/>
      <c r="C131" s="4"/>
      <c r="D131" s="4"/>
      <c r="E131" s="4"/>
      <c r="F131" s="17"/>
      <c r="G131" s="17"/>
      <c r="H131" s="17"/>
      <c r="I131" s="17"/>
      <c r="J131" s="17"/>
      <c r="K131" s="17"/>
      <c r="L131" s="17"/>
      <c r="M131" s="17"/>
      <c r="N131" s="17"/>
      <c r="O131" s="17"/>
      <c r="P131" s="17"/>
      <c r="Q131" s="17"/>
      <c r="R131" s="17"/>
      <c r="S131" s="17"/>
      <c r="T131" s="17"/>
      <c r="U131" s="17"/>
      <c r="V131" s="17"/>
      <c r="W131" s="17"/>
      <c r="X131" s="17"/>
      <c r="Y131" s="17"/>
    </row>
    <row r="132" spans="1:25">
      <c r="A132" s="4"/>
      <c r="B132" s="4"/>
      <c r="C132" s="4"/>
      <c r="D132" s="4"/>
      <c r="E132" s="4"/>
      <c r="F132" s="17"/>
      <c r="G132" s="17"/>
      <c r="H132" s="17"/>
      <c r="I132" s="17"/>
      <c r="J132" s="17"/>
      <c r="K132" s="17"/>
      <c r="L132" s="17"/>
      <c r="M132" s="17"/>
      <c r="N132" s="17"/>
      <c r="O132" s="17"/>
      <c r="P132" s="17"/>
      <c r="Q132" s="17"/>
      <c r="R132" s="17"/>
      <c r="S132" s="17"/>
      <c r="T132" s="17"/>
      <c r="U132" s="17"/>
      <c r="V132" s="17"/>
      <c r="W132" s="17"/>
      <c r="X132" s="17"/>
      <c r="Y132" s="17"/>
    </row>
    <row r="133" spans="1:25">
      <c r="A133" s="4"/>
      <c r="B133" s="4"/>
      <c r="C133" s="4"/>
      <c r="D133" s="4"/>
      <c r="E133" s="4"/>
      <c r="F133" s="17"/>
      <c r="G133" s="17"/>
      <c r="H133" s="17"/>
      <c r="I133" s="17"/>
      <c r="J133" s="17"/>
      <c r="K133" s="17"/>
      <c r="L133" s="17"/>
      <c r="M133" s="17"/>
      <c r="N133" s="17"/>
      <c r="O133" s="17"/>
      <c r="P133" s="17"/>
      <c r="Q133" s="17"/>
      <c r="R133" s="17"/>
      <c r="S133" s="17"/>
      <c r="T133" s="17"/>
      <c r="U133" s="17"/>
      <c r="V133" s="17"/>
      <c r="W133" s="17"/>
      <c r="X133" s="17"/>
      <c r="Y133" s="17"/>
    </row>
    <row r="134" spans="1:25">
      <c r="A134" s="4"/>
      <c r="B134" s="4"/>
      <c r="C134" s="4"/>
      <c r="D134" s="4"/>
      <c r="E134" s="4"/>
      <c r="F134" s="17"/>
      <c r="G134" s="17"/>
      <c r="H134" s="17"/>
      <c r="I134" s="17"/>
      <c r="J134" s="17"/>
      <c r="K134" s="17"/>
      <c r="L134" s="17"/>
      <c r="M134" s="17"/>
      <c r="N134" s="17"/>
      <c r="O134" s="17"/>
      <c r="P134" s="17"/>
      <c r="Q134" s="17"/>
      <c r="R134" s="17"/>
      <c r="S134" s="17"/>
      <c r="T134" s="17"/>
      <c r="U134" s="17"/>
      <c r="V134" s="17"/>
      <c r="W134" s="17"/>
      <c r="X134" s="17"/>
      <c r="Y134" s="17"/>
    </row>
    <row r="135" spans="1:25">
      <c r="A135" s="4"/>
      <c r="B135" s="4"/>
      <c r="C135" s="4"/>
      <c r="D135" s="4"/>
      <c r="E135" s="4"/>
      <c r="F135" s="17"/>
      <c r="G135" s="17"/>
      <c r="H135" s="17"/>
      <c r="I135" s="17"/>
      <c r="J135" s="17"/>
      <c r="K135" s="17"/>
      <c r="L135" s="17"/>
      <c r="M135" s="17"/>
      <c r="N135" s="17"/>
      <c r="O135" s="17"/>
      <c r="P135" s="17"/>
      <c r="Q135" s="17"/>
      <c r="R135" s="17"/>
      <c r="S135" s="17"/>
      <c r="T135" s="17"/>
      <c r="U135" s="17"/>
      <c r="V135" s="17"/>
      <c r="W135" s="17"/>
      <c r="X135" s="17"/>
      <c r="Y135" s="17"/>
    </row>
    <row r="136" spans="1:25">
      <c r="A136" s="4"/>
      <c r="B136" s="4"/>
      <c r="C136" s="4"/>
      <c r="D136" s="4"/>
      <c r="E136" s="4"/>
      <c r="F136" s="17"/>
      <c r="G136" s="17"/>
      <c r="H136" s="17"/>
      <c r="I136" s="17"/>
      <c r="J136" s="17"/>
      <c r="K136" s="17"/>
      <c r="L136" s="17"/>
      <c r="M136" s="17"/>
      <c r="N136" s="17"/>
      <c r="O136" s="17"/>
      <c r="P136" s="17"/>
      <c r="Q136" s="17"/>
      <c r="R136" s="17"/>
      <c r="S136" s="17"/>
      <c r="T136" s="17"/>
      <c r="U136" s="17"/>
      <c r="V136" s="17"/>
      <c r="W136" s="17"/>
      <c r="X136" s="17"/>
      <c r="Y136" s="17"/>
    </row>
    <row r="137" spans="1:25">
      <c r="A137" s="4"/>
      <c r="B137" s="4"/>
      <c r="C137" s="4"/>
      <c r="D137" s="4"/>
      <c r="E137" s="4"/>
      <c r="F137" s="17"/>
      <c r="G137" s="17"/>
      <c r="H137" s="17"/>
      <c r="I137" s="17"/>
      <c r="J137" s="17"/>
      <c r="K137" s="17"/>
      <c r="L137" s="17"/>
      <c r="M137" s="17"/>
      <c r="N137" s="17"/>
      <c r="O137" s="17"/>
      <c r="P137" s="17"/>
      <c r="Q137" s="17"/>
      <c r="R137" s="17"/>
      <c r="S137" s="17"/>
      <c r="T137" s="17"/>
      <c r="U137" s="17"/>
      <c r="V137" s="17"/>
      <c r="W137" s="17"/>
      <c r="X137" s="17"/>
      <c r="Y137" s="17"/>
    </row>
    <row r="138" spans="1:25">
      <c r="A138" s="4"/>
      <c r="B138" s="4"/>
      <c r="C138" s="4"/>
      <c r="D138" s="4"/>
      <c r="E138" s="4"/>
      <c r="F138" s="17"/>
      <c r="G138" s="17"/>
      <c r="H138" s="17"/>
      <c r="I138" s="17"/>
      <c r="J138" s="17"/>
      <c r="K138" s="17"/>
      <c r="L138" s="17"/>
      <c r="M138" s="17"/>
      <c r="N138" s="17"/>
      <c r="O138" s="17"/>
      <c r="P138" s="17"/>
      <c r="Q138" s="17"/>
      <c r="R138" s="17"/>
      <c r="S138" s="17"/>
      <c r="T138" s="17"/>
      <c r="U138" s="17"/>
      <c r="V138" s="17"/>
      <c r="W138" s="17"/>
      <c r="X138" s="17"/>
      <c r="Y138" s="17"/>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sheetData>
  <mergeCells count="6">
    <mergeCell ref="AC10:AC12"/>
    <mergeCell ref="R11:Y11"/>
    <mergeCell ref="C12:K12"/>
    <mergeCell ref="Z10:Z12"/>
    <mergeCell ref="AA10:AA12"/>
    <mergeCell ref="AB10:AB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AF165"/>
  <sheetViews>
    <sheetView workbookViewId="0">
      <pane xSplit="1" ySplit="12" topLeftCell="B13" activePane="bottomRight" state="frozen"/>
      <selection pane="topRight" activeCell="B1" sqref="B1"/>
      <selection pane="bottomLeft" activeCell="A8" sqref="A8"/>
      <selection pane="bottomRight"/>
    </sheetView>
  </sheetViews>
  <sheetFormatPr defaultColWidth="9.109375" defaultRowHeight="14.4"/>
  <cols>
    <col min="1" max="1" width="51.6640625" style="1" customWidth="1"/>
    <col min="2" max="2" width="11" style="1" customWidth="1"/>
    <col min="3" max="11" width="2.6640625" style="1" customWidth="1"/>
    <col min="12" max="25" width="11" style="1" customWidth="1"/>
    <col min="26" max="29" width="11" style="134" customWidth="1"/>
    <col min="30" max="30" width="2.109375" style="1" customWidth="1"/>
    <col min="31" max="16384" width="9.109375" style="1"/>
  </cols>
  <sheetData>
    <row r="1" spans="1:32" ht="15.6">
      <c r="A1" s="195" t="s">
        <v>171</v>
      </c>
      <c r="AD1" s="122">
        <f>ROW()</f>
        <v>1</v>
      </c>
    </row>
    <row r="2" spans="1:32" ht="21">
      <c r="B2" s="6" t="s">
        <v>151</v>
      </c>
      <c r="C2" s="7"/>
      <c r="D2" s="7"/>
      <c r="E2" s="7"/>
      <c r="F2" s="7"/>
      <c r="AD2" s="122">
        <f>ROW()</f>
        <v>2</v>
      </c>
    </row>
    <row r="3" spans="1:32">
      <c r="A3" s="8"/>
      <c r="B3" s="121"/>
      <c r="C3" s="121"/>
      <c r="D3" s="159"/>
      <c r="E3" s="159"/>
      <c r="F3" s="159"/>
      <c r="G3" s="159"/>
      <c r="H3" s="159"/>
      <c r="I3" s="159"/>
      <c r="J3" s="159"/>
      <c r="K3" s="159"/>
      <c r="L3" s="159"/>
      <c r="M3" s="159"/>
      <c r="N3" s="159"/>
      <c r="O3" s="159"/>
      <c r="P3" s="159"/>
      <c r="Q3" s="159"/>
      <c r="R3" s="159"/>
      <c r="S3" s="159"/>
      <c r="T3" s="159"/>
      <c r="U3" s="159"/>
      <c r="V3" s="159"/>
      <c r="W3" s="159"/>
      <c r="X3" s="159"/>
      <c r="Y3" s="159"/>
      <c r="AD3" s="122">
        <f>ROW()</f>
        <v>3</v>
      </c>
    </row>
    <row r="4" spans="1:32">
      <c r="A4" s="8"/>
      <c r="B4" s="4" t="s">
        <v>172</v>
      </c>
      <c r="C4" s="121"/>
      <c r="D4" s="159"/>
      <c r="E4" s="159"/>
      <c r="F4" s="159"/>
      <c r="G4" s="159"/>
      <c r="H4" s="159"/>
      <c r="I4" s="159"/>
      <c r="J4" s="159"/>
      <c r="K4" s="159"/>
      <c r="L4" s="159"/>
      <c r="M4" s="159"/>
      <c r="N4" s="159"/>
      <c r="O4" s="159"/>
      <c r="P4" s="159"/>
      <c r="Q4" s="159"/>
      <c r="R4" s="159"/>
      <c r="S4" s="159"/>
      <c r="T4" s="159"/>
      <c r="U4" s="159"/>
      <c r="V4" s="159"/>
      <c r="W4" s="159"/>
      <c r="X4" s="159"/>
      <c r="Y4" s="159"/>
      <c r="AD4" s="122">
        <f>ROW()</f>
        <v>4</v>
      </c>
    </row>
    <row r="5" spans="1:32">
      <c r="A5" s="8"/>
      <c r="C5" s="121"/>
      <c r="D5" s="159"/>
      <c r="E5" s="159"/>
      <c r="F5" s="159"/>
      <c r="G5" s="159"/>
      <c r="H5" s="159"/>
      <c r="I5" s="159"/>
      <c r="J5" s="159"/>
      <c r="K5" s="159"/>
      <c r="L5" s="159"/>
      <c r="M5" s="159"/>
      <c r="N5" s="159"/>
      <c r="O5" s="159"/>
      <c r="P5" s="159"/>
      <c r="Q5" s="159"/>
      <c r="R5" s="159"/>
      <c r="S5" s="159"/>
      <c r="T5" s="159"/>
      <c r="U5" s="159"/>
      <c r="V5" s="159"/>
      <c r="W5" s="159"/>
      <c r="X5" s="159"/>
      <c r="Y5" s="159"/>
      <c r="AD5" s="122">
        <f>ROW()</f>
        <v>5</v>
      </c>
    </row>
    <row r="6" spans="1:32">
      <c r="A6" s="8"/>
      <c r="B6" s="121"/>
      <c r="C6" s="121"/>
      <c r="D6" s="159"/>
      <c r="E6" s="159"/>
      <c r="F6" s="159"/>
      <c r="G6" s="159"/>
      <c r="H6" s="159"/>
      <c r="I6" s="159"/>
      <c r="J6" s="159"/>
      <c r="K6" s="159"/>
      <c r="L6" s="159"/>
      <c r="M6" s="159"/>
      <c r="N6" s="159"/>
      <c r="O6" s="159"/>
      <c r="P6" s="159"/>
      <c r="Q6" s="159"/>
      <c r="R6" s="159"/>
      <c r="S6" s="159"/>
      <c r="T6" s="159"/>
      <c r="U6" s="159"/>
      <c r="V6" s="159"/>
      <c r="W6" s="159"/>
      <c r="X6" s="159"/>
      <c r="Y6" s="159"/>
      <c r="AD6" s="122">
        <f>ROW()</f>
        <v>6</v>
      </c>
    </row>
    <row r="7" spans="1:32">
      <c r="A7" s="8"/>
      <c r="B7" s="121"/>
      <c r="C7" s="121"/>
      <c r="D7" s="159"/>
      <c r="E7" s="159"/>
      <c r="F7" s="159"/>
      <c r="G7" s="159"/>
      <c r="H7" s="159"/>
      <c r="I7" s="159"/>
      <c r="J7" s="159"/>
      <c r="K7" s="159"/>
      <c r="L7" s="159"/>
      <c r="M7" s="159"/>
      <c r="N7" s="159"/>
      <c r="O7" s="159"/>
      <c r="P7" s="159"/>
      <c r="Q7" s="159"/>
      <c r="R7" s="159"/>
      <c r="S7" s="159"/>
      <c r="T7" s="159"/>
      <c r="U7" s="159"/>
      <c r="V7" s="159"/>
      <c r="W7" s="159"/>
      <c r="X7" s="159"/>
      <c r="Y7" s="159"/>
      <c r="AD7" s="122">
        <f>ROW()</f>
        <v>7</v>
      </c>
    </row>
    <row r="8" spans="1:32">
      <c r="A8" s="8"/>
      <c r="B8" s="121"/>
      <c r="C8" s="121"/>
      <c r="D8" s="159"/>
      <c r="E8" s="159"/>
      <c r="F8" s="159"/>
      <c r="G8" s="159"/>
      <c r="H8" s="159"/>
      <c r="I8" s="159"/>
      <c r="J8" s="159"/>
      <c r="K8" s="159"/>
      <c r="L8" s="159"/>
      <c r="M8" s="159"/>
      <c r="N8" s="159"/>
      <c r="O8" s="159"/>
      <c r="P8" s="159"/>
      <c r="Q8" s="159"/>
      <c r="R8" s="159"/>
      <c r="S8" s="159"/>
      <c r="T8" s="159"/>
      <c r="U8" s="159"/>
      <c r="V8" s="159"/>
      <c r="W8" s="159"/>
      <c r="X8" s="159"/>
      <c r="Y8" s="159"/>
      <c r="AD8" s="122">
        <f>ROW()</f>
        <v>8</v>
      </c>
    </row>
    <row r="9" spans="1:32" ht="15" thickBot="1">
      <c r="A9" s="8"/>
      <c r="C9" s="121"/>
      <c r="D9" s="121"/>
      <c r="E9" s="121"/>
      <c r="F9" s="121"/>
      <c r="G9" s="121"/>
      <c r="H9" s="121"/>
      <c r="I9" s="121"/>
      <c r="J9" s="121"/>
      <c r="K9" s="121"/>
      <c r="L9" s="121"/>
      <c r="M9" s="121"/>
      <c r="N9" s="121"/>
      <c r="O9" s="121"/>
      <c r="P9" s="121"/>
      <c r="Q9" s="121"/>
      <c r="R9" s="121"/>
      <c r="S9" s="121"/>
      <c r="T9" s="121"/>
      <c r="U9" s="121"/>
      <c r="V9" s="121"/>
      <c r="W9" s="121"/>
      <c r="X9" s="121"/>
      <c r="Y9" s="121"/>
      <c r="AD9" s="122">
        <f>ROW()</f>
        <v>9</v>
      </c>
      <c r="AF9" s="4"/>
    </row>
    <row r="10" spans="1:32" ht="14.7" customHeight="1">
      <c r="Z10" s="358" t="s">
        <v>432</v>
      </c>
      <c r="AA10" s="358" t="s">
        <v>433</v>
      </c>
      <c r="AB10" s="358" t="s">
        <v>434</v>
      </c>
      <c r="AC10" s="358" t="s">
        <v>435</v>
      </c>
      <c r="AD10" s="122">
        <f>ROW()</f>
        <v>10</v>
      </c>
    </row>
    <row r="11" spans="1:32" ht="15" customHeight="1" thickBot="1">
      <c r="A11" s="16"/>
      <c r="B11" s="115"/>
      <c r="C11" s="115"/>
      <c r="D11" s="115"/>
      <c r="E11" s="115"/>
      <c r="F11" s="116"/>
      <c r="G11" s="116"/>
      <c r="H11" s="116"/>
      <c r="I11" s="116"/>
      <c r="J11" s="116"/>
      <c r="K11" s="116"/>
      <c r="L11" s="116"/>
      <c r="M11" s="116"/>
      <c r="N11" s="116"/>
      <c r="O11" s="116"/>
      <c r="P11" s="116"/>
      <c r="Q11" s="116"/>
      <c r="R11" s="375" t="str">
        <f>CONCATENATE("See Row ",AD14, " note re change in formula for Row ",AD13, " starting in 2006.")</f>
        <v>See Row 14 note re change in formula for Row 13 starting in 2006.</v>
      </c>
      <c r="S11" s="376"/>
      <c r="T11" s="376"/>
      <c r="U11" s="376"/>
      <c r="V11" s="376"/>
      <c r="W11" s="376"/>
      <c r="X11" s="376"/>
      <c r="Y11" s="377"/>
      <c r="Z11" s="359"/>
      <c r="AA11" s="359"/>
      <c r="AB11" s="359"/>
      <c r="AC11" s="359"/>
      <c r="AD11" s="122">
        <f>ROW()</f>
        <v>11</v>
      </c>
    </row>
    <row r="12" spans="1:32">
      <c r="A12" s="28" t="s">
        <v>33</v>
      </c>
      <c r="B12" s="117">
        <v>1990</v>
      </c>
      <c r="C12" s="378" t="s">
        <v>131</v>
      </c>
      <c r="D12" s="379"/>
      <c r="E12" s="379"/>
      <c r="F12" s="379"/>
      <c r="G12" s="379"/>
      <c r="H12" s="379"/>
      <c r="I12" s="379"/>
      <c r="J12" s="379"/>
      <c r="K12" s="380"/>
      <c r="L12" s="117">
        <v>2000</v>
      </c>
      <c r="M12" s="117">
        <v>2001</v>
      </c>
      <c r="N12" s="117">
        <v>2002</v>
      </c>
      <c r="O12" s="117">
        <v>2003</v>
      </c>
      <c r="P12" s="117">
        <v>2004</v>
      </c>
      <c r="Q12" s="117">
        <v>2005</v>
      </c>
      <c r="R12" s="163">
        <v>2006</v>
      </c>
      <c r="S12" s="117">
        <v>2007</v>
      </c>
      <c r="T12" s="117">
        <v>2008</v>
      </c>
      <c r="U12" s="117">
        <v>2009</v>
      </c>
      <c r="V12" s="117">
        <v>2010</v>
      </c>
      <c r="W12" s="117">
        <v>2011</v>
      </c>
      <c r="X12" s="117">
        <v>2012</v>
      </c>
      <c r="Y12" s="164">
        <v>2013</v>
      </c>
      <c r="Z12" s="360"/>
      <c r="AA12" s="360"/>
      <c r="AB12" s="360"/>
      <c r="AC12" s="360"/>
      <c r="AD12" s="122">
        <f>ROW()</f>
        <v>12</v>
      </c>
    </row>
    <row r="13" spans="1:32">
      <c r="A13" s="32" t="s">
        <v>34</v>
      </c>
      <c r="B13" s="33">
        <f>'Canada minus BC Emissions by Yr'!B13*1000/Indicators!C$20</f>
        <v>641.15963377645937</v>
      </c>
      <c r="C13" s="33"/>
      <c r="D13" s="33"/>
      <c r="E13" s="33"/>
      <c r="F13" s="33"/>
      <c r="G13" s="33"/>
      <c r="H13" s="33"/>
      <c r="I13" s="33"/>
      <c r="J13" s="33"/>
      <c r="K13" s="33"/>
      <c r="L13" s="33">
        <f>'Canada minus BC Emissions by Yr'!L13*1000/Indicators!M$20</f>
        <v>585.35399899389415</v>
      </c>
      <c r="M13" s="33">
        <f>'Canada minus BC Emissions by Yr'!M13*1000/Indicators!N$20</f>
        <v>564.79794861666448</v>
      </c>
      <c r="N13" s="33">
        <f>'Canada minus BC Emissions by Yr'!N13*1000/Indicators!O$20</f>
        <v>554.78690115041775</v>
      </c>
      <c r="O13" s="33">
        <f>'Canada minus BC Emissions by Yr'!O13*1000/Indicators!P$20</f>
        <v>558.23919358397166</v>
      </c>
      <c r="P13" s="33">
        <f>'Canada minus BC Emissions by Yr'!P13*1000/Indicators!Q$20</f>
        <v>542.08079784676863</v>
      </c>
      <c r="Q13" s="33">
        <f>'Canada minus BC Emissions by Yr'!Q13*1000/Indicators!R$20</f>
        <v>521.51786629701212</v>
      </c>
      <c r="R13" s="33">
        <f>'Canada minus BC Emissions by Yr'!R13*1000/Indicators!S$20</f>
        <v>501.89147948433043</v>
      </c>
      <c r="S13" s="33">
        <f>'Canada minus BC Emissions by Yr'!S13*1000/Indicators!T$20</f>
        <v>507.81480473973102</v>
      </c>
      <c r="T13" s="33">
        <f>'Canada minus BC Emissions by Yr'!T13*1000/Indicators!U$20</f>
        <v>487.15385785461018</v>
      </c>
      <c r="U13" s="161">
        <f>'Canada minus BC Emissions by Yr'!U13*1000/Indicators!V$20</f>
        <v>472.44272154959731</v>
      </c>
      <c r="V13" s="161">
        <f>'Canada minus BC Emissions by Yr'!V13*1000/Indicators!W$20</f>
        <v>463.08113783612743</v>
      </c>
      <c r="W13" s="161">
        <f>'Canada minus BC Emissions by Yr'!W13*1000/Indicators!X$20</f>
        <v>450.86071152663806</v>
      </c>
      <c r="X13" s="33">
        <f>'Canada minus BC Emissions by Yr'!X13*1000/Indicators!Y$20</f>
        <v>445.97795969660444</v>
      </c>
      <c r="Y13" s="33">
        <f>'Canada minus BC Emissions by Yr'!Y13*1000/Indicators!Z$20</f>
        <v>444.17301269144883</v>
      </c>
      <c r="Z13" s="34">
        <f>AVERAGE(L13:S13)</f>
        <v>542.06037383909882</v>
      </c>
      <c r="AA13" s="34">
        <f>AVERAGE(T13:Y13)</f>
        <v>460.61490019250442</v>
      </c>
      <c r="AB13" s="34">
        <f t="shared" ref="AB13:AB15" si="0">AA13-Z13</f>
        <v>-81.445473646594394</v>
      </c>
      <c r="AC13" s="135">
        <f t="shared" ref="AC13:AC83" si="1">AB13/Z13</f>
        <v>-0.15025166490175884</v>
      </c>
      <c r="AD13" s="122">
        <f>ROW()</f>
        <v>13</v>
      </c>
    </row>
    <row r="14" spans="1:32">
      <c r="A14" s="126" t="str">
        <f>CONCATENATE("'TOTAL' figures above are sum of 'ENERGY' (Row ",AD15, "), 'INDUSTRIAL PROCESSES AND PRODUCT USE' (Row ",AD59, "), 'AGRICULTURE' (Row ",AD75, ") and 'WASTE' (Row ",AD83, "). However, beginning in 2006 (partially in that year, fully in subsequent years, TOTAL also includes Row ",AD88, " (Afforestation + Deforestation). Thus the pre-2006 TOTAL figures aren't consistent with post-2006.")</f>
        <v>'TOTAL' figures above are sum of 'ENERGY' (Row 15), 'INDUSTRIAL PROCESSES AND PRODUCT USE' (Row 59), 'AGRICULTURE' (Row 75) and 'WASTE' (Row 83). However, beginning in 2006 (partially in that year, fully in subsequent years, TOTAL also includes Row 88 (Afforestation + Deforestation). Thus the pre-2006 TOTAL figures aren't consistent with post-2006.</v>
      </c>
      <c r="B14" s="126"/>
      <c r="C14" s="126"/>
      <c r="D14" s="126"/>
      <c r="E14" s="126"/>
      <c r="F14" s="126"/>
      <c r="G14" s="126"/>
      <c r="H14" s="126"/>
      <c r="I14" s="126"/>
      <c r="J14" s="126"/>
      <c r="K14" s="126"/>
      <c r="L14" s="126"/>
      <c r="M14" s="126"/>
      <c r="N14" s="126"/>
      <c r="O14" s="126"/>
      <c r="P14" s="126"/>
      <c r="Q14" s="126"/>
      <c r="R14" s="126"/>
      <c r="S14" s="126"/>
      <c r="T14" s="126"/>
      <c r="U14" s="126"/>
      <c r="V14" s="126"/>
      <c r="W14" s="126"/>
      <c r="X14" s="34"/>
      <c r="Y14" s="34"/>
      <c r="Z14" s="34"/>
      <c r="AA14" s="34"/>
      <c r="AB14" s="34"/>
      <c r="AC14" s="221"/>
      <c r="AD14" s="122">
        <f>ROW()</f>
        <v>14</v>
      </c>
    </row>
    <row r="15" spans="1:32">
      <c r="A15" s="108" t="s">
        <v>35</v>
      </c>
      <c r="B15" s="109">
        <f>'Canada minus BC Emissions by Yr'!B15*1000/Indicators!C$20</f>
        <v>505.77688836909351</v>
      </c>
      <c r="C15" s="109"/>
      <c r="D15" s="109"/>
      <c r="E15" s="109"/>
      <c r="F15" s="109"/>
      <c r="G15" s="109"/>
      <c r="H15" s="109"/>
      <c r="I15" s="109"/>
      <c r="J15" s="109"/>
      <c r="K15" s="109"/>
      <c r="L15" s="109">
        <f>'Canada minus BC Emissions by Yr'!L15*1000/Indicators!M$20</f>
        <v>476.41778303009676</v>
      </c>
      <c r="M15" s="109">
        <f>'Canada minus BC Emissions by Yr'!M15*1000/Indicators!N$20</f>
        <v>459.93313149605501</v>
      </c>
      <c r="N15" s="109">
        <f>'Canada minus BC Emissions by Yr'!N15*1000/Indicators!O$20</f>
        <v>451.03172352013274</v>
      </c>
      <c r="O15" s="109">
        <f>'Canada minus BC Emissions by Yr'!O15*1000/Indicators!P$20</f>
        <v>453.48957981375446</v>
      </c>
      <c r="P15" s="109">
        <f>'Canada minus BC Emissions by Yr'!P15*1000/Indicators!Q$20</f>
        <v>435.32281940419131</v>
      </c>
      <c r="Q15" s="109">
        <f>'Canada minus BC Emissions by Yr'!Q15*1000/Indicators!R$20</f>
        <v>418.17320110095119</v>
      </c>
      <c r="R15" s="109">
        <f>'Canada minus BC Emissions by Yr'!R15*1000/Indicators!S$20</f>
        <v>401.86455135573999</v>
      </c>
      <c r="S15" s="109">
        <f>'Canada minus BC Emissions by Yr'!S15*1000/Indicators!T$20</f>
        <v>411.62486880065256</v>
      </c>
      <c r="T15" s="109">
        <f>'Canada minus BC Emissions by Yr'!T15*1000/Indicators!U$20</f>
        <v>393.34799741405476</v>
      </c>
      <c r="U15" s="109">
        <f>'Canada minus BC Emissions by Yr'!U15*1000/Indicators!V$20</f>
        <v>382.45256132139298</v>
      </c>
      <c r="V15" s="109">
        <f>'Canada minus BC Emissions by Yr'!V15*1000/Indicators!W$20</f>
        <v>377.18648966103081</v>
      </c>
      <c r="W15" s="109">
        <f>'Canada minus BC Emissions by Yr'!W15*1000/Indicators!X$20</f>
        <v>368.01808130912917</v>
      </c>
      <c r="X15" s="109">
        <f>'Canada minus BC Emissions by Yr'!X15*1000/Indicators!Y$20</f>
        <v>361.15018207479784</v>
      </c>
      <c r="Y15" s="109">
        <f>'Canada minus BC Emissions by Yr'!Y15*1000/Indicators!Z$20</f>
        <v>360.772291991423</v>
      </c>
      <c r="Z15" s="110">
        <f>AVERAGE(L15:S15)</f>
        <v>438.48220731519677</v>
      </c>
      <c r="AA15" s="110">
        <f t="shared" ref="AA15:AA77" si="2">AVERAGE(T15:Y15)</f>
        <v>373.82126729530478</v>
      </c>
      <c r="AB15" s="110">
        <f t="shared" si="0"/>
        <v>-64.660940019891996</v>
      </c>
      <c r="AC15" s="111">
        <f t="shared" si="1"/>
        <v>-0.14746536790125989</v>
      </c>
      <c r="AD15" s="122">
        <f>ROW()</f>
        <v>15</v>
      </c>
    </row>
    <row r="16" spans="1:32">
      <c r="A16" s="123" t="str">
        <f>CONCATENATE("'ENERGY' figures above are sum of 'Stationary Combustion Sources' (Row ",AD22, "), 'Transport' (Row ",AD34, "), and 'Fugitive Sources' (Row ",AD54, ").")</f>
        <v>'ENERGY' figures above are sum of 'Stationary Combustion Sources' (Row 22), 'Transport' (Row 34), and 'Fugitive Sources' (Row 54).</v>
      </c>
      <c r="B16" s="109"/>
      <c r="C16" s="109"/>
      <c r="D16" s="109"/>
      <c r="E16" s="109"/>
      <c r="F16" s="109"/>
      <c r="G16" s="109"/>
      <c r="H16" s="109"/>
      <c r="I16" s="109"/>
      <c r="J16" s="109"/>
      <c r="K16" s="109"/>
      <c r="L16" s="109"/>
      <c r="M16" s="109"/>
      <c r="N16" s="109"/>
      <c r="O16" s="109"/>
      <c r="P16" s="109"/>
      <c r="Q16" s="109"/>
      <c r="R16" s="109"/>
      <c r="S16" s="110"/>
      <c r="T16" s="110"/>
      <c r="U16" s="110"/>
      <c r="V16" s="110"/>
      <c r="W16" s="110"/>
      <c r="X16" s="110"/>
      <c r="Y16" s="110"/>
      <c r="Z16" s="119"/>
      <c r="AA16" s="119"/>
      <c r="AB16" s="119"/>
      <c r="AC16" s="119"/>
      <c r="AD16" s="122">
        <f>ROW()</f>
        <v>16</v>
      </c>
    </row>
    <row r="17" spans="1:30">
      <c r="A17" s="206" t="str">
        <f>CONCATENATE("'FOSSIL FUEL COMBUSTION is a new subtotal created by the Carbon Tax Center. It equals the sum of Rows ",AD20, " (Stationary Combustion Sources) and ",AD32, " (Transport).")</f>
        <v>'FOSSIL FUEL COMBUSTION is a new subtotal created by the Carbon Tax Center. It equals the sum of Rows 20 (Stationary Combustion Sources) and 32 (Transport).</v>
      </c>
      <c r="B17" s="166"/>
      <c r="C17" s="166"/>
      <c r="D17" s="166"/>
      <c r="E17" s="166"/>
      <c r="F17" s="166"/>
      <c r="G17" s="166"/>
      <c r="H17" s="166"/>
      <c r="I17" s="166"/>
      <c r="J17" s="166"/>
      <c r="K17" s="166"/>
      <c r="L17" s="166"/>
      <c r="M17" s="166"/>
      <c r="N17" s="166"/>
      <c r="O17" s="166"/>
      <c r="P17" s="166"/>
      <c r="Q17" s="166"/>
      <c r="R17" s="166"/>
      <c r="S17" s="167"/>
      <c r="T17" s="167"/>
      <c r="U17" s="167"/>
      <c r="V17" s="167"/>
      <c r="W17" s="167"/>
      <c r="X17" s="167"/>
      <c r="Y17" s="167"/>
      <c r="Z17" s="207"/>
      <c r="AA17" s="207"/>
      <c r="AB17" s="207"/>
      <c r="AC17" s="207"/>
      <c r="AD17" s="122">
        <f>ROW()</f>
        <v>17</v>
      </c>
    </row>
    <row r="18" spans="1:30">
      <c r="A18" s="165" t="s">
        <v>124</v>
      </c>
      <c r="B18" s="166">
        <f>'Canada minus BC Emissions by Yr'!B18*1000/Indicators!C$20</f>
        <v>454.48578633795893</v>
      </c>
      <c r="C18" s="166"/>
      <c r="D18" s="166"/>
      <c r="E18" s="166"/>
      <c r="F18" s="166"/>
      <c r="G18" s="166"/>
      <c r="H18" s="166"/>
      <c r="I18" s="166"/>
      <c r="J18" s="166"/>
      <c r="K18" s="166"/>
      <c r="L18" s="166">
        <f>'Canada minus BC Emissions by Yr'!L18*1000/Indicators!M$20</f>
        <v>421.96561369758155</v>
      </c>
      <c r="M18" s="166">
        <f>'Canada minus BC Emissions by Yr'!M18*1000/Indicators!N$20</f>
        <v>407.47280219591539</v>
      </c>
      <c r="N18" s="166">
        <f>'Canada minus BC Emissions by Yr'!N18*1000/Indicators!O$20</f>
        <v>401.9912356483938</v>
      </c>
      <c r="O18" s="166">
        <f>'Canada minus BC Emissions by Yr'!O18*1000/Indicators!P$20</f>
        <v>406.03850898064127</v>
      </c>
      <c r="P18" s="166">
        <f>'Canada minus BC Emissions by Yr'!P18*1000/Indicators!Q$20</f>
        <v>389.18081399034776</v>
      </c>
      <c r="Q18" s="166">
        <f>'Canada minus BC Emissions by Yr'!Q18*1000/Indicators!R$20</f>
        <v>375.01504672975551</v>
      </c>
      <c r="R18" s="166">
        <f>'Canada minus BC Emissions by Yr'!R18*1000/Indicators!S$20</f>
        <v>360.23714489826568</v>
      </c>
      <c r="S18" s="166">
        <f>'Canada minus BC Emissions by Yr'!S18*1000/Indicators!T$20</f>
        <v>371.47996231559972</v>
      </c>
      <c r="T18" s="166">
        <f>'Canada minus BC Emissions by Yr'!T18*1000/Indicators!U$20</f>
        <v>354.69851522026846</v>
      </c>
      <c r="U18" s="166">
        <f>'Canada minus BC Emissions by Yr'!U18*1000/Indicators!V$20</f>
        <v>345.28256959658694</v>
      </c>
      <c r="V18" s="166">
        <f>'Canada minus BC Emissions by Yr'!V18*1000/Indicators!W$20</f>
        <v>341.18654438626794</v>
      </c>
      <c r="W18" s="166">
        <f>'Canada minus BC Emissions by Yr'!W18*1000/Indicators!X$20</f>
        <v>332.74864419064323</v>
      </c>
      <c r="X18" s="166">
        <f>'Canada minus BC Emissions by Yr'!X18*1000/Indicators!Y$20</f>
        <v>325.02924096335084</v>
      </c>
      <c r="Y18" s="166">
        <f>'Canada minus BC Emissions by Yr'!Y18*1000/Indicators!Z$20</f>
        <v>324.7889956661943</v>
      </c>
      <c r="Z18" s="166">
        <f>AVERAGE(L18:S18)</f>
        <v>391.67264105706255</v>
      </c>
      <c r="AA18" s="166">
        <f t="shared" si="2"/>
        <v>337.2890850038853</v>
      </c>
      <c r="AB18" s="166">
        <f t="shared" ref="AB18:AB81" si="3">AA18-Z18</f>
        <v>-54.383556053177244</v>
      </c>
      <c r="AC18" s="168">
        <f t="shared" ref="AC18:AC19" si="4">AB18/Z18</f>
        <v>-0.13884951449865027</v>
      </c>
      <c r="AD18" s="122">
        <f>ROW()</f>
        <v>18</v>
      </c>
    </row>
    <row r="19" spans="1:30">
      <c r="A19" s="165" t="s">
        <v>179</v>
      </c>
      <c r="B19" s="166">
        <f>'Canada minus BC Emissions by Yr'!B19*1000/Indicators!C$20</f>
        <v>347.4220258198697</v>
      </c>
      <c r="C19" s="166"/>
      <c r="D19" s="166"/>
      <c r="E19" s="166"/>
      <c r="F19" s="166"/>
      <c r="G19" s="166"/>
      <c r="H19" s="166"/>
      <c r="I19" s="166"/>
      <c r="J19" s="166"/>
      <c r="K19" s="166"/>
      <c r="L19" s="166">
        <f>'Canada minus BC Emissions by Yr'!L19*1000/Indicators!M$20</f>
        <v>310.88893482733937</v>
      </c>
      <c r="M19" s="166">
        <f>'Canada minus BC Emissions by Yr'!M19*1000/Indicators!N$20</f>
        <v>298.01116347607501</v>
      </c>
      <c r="N19" s="166">
        <f>'Canada minus BC Emissions by Yr'!N19*1000/Indicators!O$20</f>
        <v>298.26399310863133</v>
      </c>
      <c r="O19" s="166">
        <f>'Canada minus BC Emissions by Yr'!O19*1000/Indicators!P$20</f>
        <v>300.22812036439177</v>
      </c>
      <c r="P19" s="166">
        <f>'Canada minus BC Emissions by Yr'!P19*1000/Indicators!Q$20</f>
        <v>292.15653200106993</v>
      </c>
      <c r="Q19" s="166">
        <f>'Canada minus BC Emissions by Yr'!Q19*1000/Indicators!R$20</f>
        <v>281.56681990436078</v>
      </c>
      <c r="R19" s="166">
        <f>'Canada minus BC Emissions by Yr'!R19*1000/Indicators!S$20</f>
        <v>273.57044743582622</v>
      </c>
      <c r="S19" s="166">
        <f>'Canada minus BC Emissions by Yr'!S19*1000/Indicators!T$20</f>
        <v>282.45851385237842</v>
      </c>
      <c r="T19" s="166">
        <f>'Canada minus BC Emissions by Yr'!T19*1000/Indicators!U$20</f>
        <v>272.01916679126975</v>
      </c>
      <c r="U19" s="166">
        <f>'Canada minus BC Emissions by Yr'!U19*1000/Indicators!V$20</f>
        <v>272.04259099185782</v>
      </c>
      <c r="V19" s="166">
        <f>'Canada minus BC Emissions by Yr'!V19*1000/Indicators!W$20</f>
        <v>268.83413021295218</v>
      </c>
      <c r="W19" s="166">
        <f>'Canada minus BC Emissions by Yr'!W19*1000/Indicators!X$20</f>
        <v>267.40571410980158</v>
      </c>
      <c r="X19" s="166">
        <f>'Canada minus BC Emissions by Yr'!X19*1000/Indicators!Y$20</f>
        <v>264.7314913808205</v>
      </c>
      <c r="Y19" s="166">
        <f>'Canada minus BC Emissions by Yr'!Y19*1000/Indicators!Z$20</f>
        <v>266.63648288022949</v>
      </c>
      <c r="Z19" s="166">
        <f>AVERAGE(L19:S19)</f>
        <v>292.1430656212591</v>
      </c>
      <c r="AA19" s="166">
        <f t="shared" si="2"/>
        <v>268.61159606115524</v>
      </c>
      <c r="AB19" s="166">
        <f t="shared" si="3"/>
        <v>-23.531469560103858</v>
      </c>
      <c r="AC19" s="168">
        <f t="shared" si="4"/>
        <v>-8.0547760084816081E-2</v>
      </c>
      <c r="AD19" s="122">
        <f>ROW()</f>
        <v>19</v>
      </c>
    </row>
    <row r="20" spans="1:30">
      <c r="A20" s="92" t="s">
        <v>36</v>
      </c>
      <c r="B20" s="93">
        <f>'Canada minus BC Emissions by Yr'!B20*1000/Indicators!C$20</f>
        <v>306.86542962995617</v>
      </c>
      <c r="C20" s="93"/>
      <c r="D20" s="93"/>
      <c r="E20" s="93"/>
      <c r="F20" s="93"/>
      <c r="G20" s="93"/>
      <c r="H20" s="93"/>
      <c r="I20" s="93"/>
      <c r="J20" s="93"/>
      <c r="K20" s="93"/>
      <c r="L20" s="93">
        <f>'Canada minus BC Emissions by Yr'!L20*1000/Indicators!M$20</f>
        <v>286.11439302034779</v>
      </c>
      <c r="M20" s="93">
        <f>'Canada minus BC Emissions by Yr'!M20*1000/Indicators!N$20</f>
        <v>275.79548199520741</v>
      </c>
      <c r="N20" s="93">
        <f>'Canada minus BC Emissions by Yr'!N20*1000/Indicators!O$20</f>
        <v>272.77646207103766</v>
      </c>
      <c r="O20" s="93">
        <f>'Canada minus BC Emissions by Yr'!O20*1000/Indicators!P$20</f>
        <v>275.54036715047499</v>
      </c>
      <c r="P20" s="93">
        <f>'Canada minus BC Emissions by Yr'!P20*1000/Indicators!Q$20</f>
        <v>259.99528069539031</v>
      </c>
      <c r="Q20" s="93">
        <f>'Canada minus BC Emissions by Yr'!Q20*1000/Indicators!R$20</f>
        <v>245.57028861221255</v>
      </c>
      <c r="R20" s="93">
        <f>'Canada minus BC Emissions by Yr'!R20*1000/Indicators!S$20</f>
        <v>233.46694242088603</v>
      </c>
      <c r="S20" s="93">
        <f>'Canada minus BC Emissions by Yr'!S20*1000/Indicators!T$20</f>
        <v>245.1906191881472</v>
      </c>
      <c r="T20" s="93">
        <f>'Canada minus BC Emissions by Yr'!T20*1000/Indicators!U$20</f>
        <v>230.93668131553579</v>
      </c>
      <c r="U20" s="93">
        <f>'Canada minus BC Emissions by Yr'!U20*1000/Indicators!V$20</f>
        <v>221.62294236478917</v>
      </c>
      <c r="V20" s="93">
        <f>'Canada minus BC Emissions by Yr'!V20*1000/Indicators!W$20</f>
        <v>214.7837393582933</v>
      </c>
      <c r="W20" s="93">
        <f>'Canada minus BC Emissions by Yr'!W20*1000/Indicators!X$20</f>
        <v>209.67285500009942</v>
      </c>
      <c r="X20" s="93">
        <f>'Canada minus BC Emissions by Yr'!X20*1000/Indicators!Y$20</f>
        <v>205.20172987396396</v>
      </c>
      <c r="Y20" s="93">
        <f>'Canada minus BC Emissions by Yr'!Y20*1000/Indicators!Z$20</f>
        <v>204.52139776374267</v>
      </c>
      <c r="Z20" s="94">
        <f>AVERAGE(L20:S20)</f>
        <v>261.80622939421301</v>
      </c>
      <c r="AA20" s="94">
        <f t="shared" si="2"/>
        <v>214.45655761273738</v>
      </c>
      <c r="AB20" s="94">
        <f t="shared" si="3"/>
        <v>-47.349671781475621</v>
      </c>
      <c r="AC20" s="112">
        <f t="shared" si="1"/>
        <v>-0.18085769727877316</v>
      </c>
      <c r="AD20" s="122">
        <f>ROW()</f>
        <v>20</v>
      </c>
    </row>
    <row r="21" spans="1:30">
      <c r="A21" s="124" t="str">
        <f>CONCATENATE("'Stationary Combustion Sources'  above are sum of eight elements in Rows ",AD22, "-",AD29, ".")</f>
        <v>'Stationary Combustion Sources'  above are sum of eight elements in Rows 22-29.</v>
      </c>
      <c r="B21" s="93"/>
      <c r="C21" s="93"/>
      <c r="D21" s="93"/>
      <c r="E21" s="93"/>
      <c r="F21" s="93"/>
      <c r="G21" s="93"/>
      <c r="H21" s="93"/>
      <c r="I21" s="93"/>
      <c r="J21" s="93"/>
      <c r="K21" s="93"/>
      <c r="L21" s="93"/>
      <c r="M21" s="93"/>
      <c r="N21" s="93"/>
      <c r="O21" s="93"/>
      <c r="P21" s="93"/>
      <c r="Q21" s="93"/>
      <c r="R21" s="93"/>
      <c r="S21" s="94"/>
      <c r="T21" s="94"/>
      <c r="U21" s="94"/>
      <c r="V21" s="94"/>
      <c r="W21" s="94"/>
      <c r="X21" s="94"/>
      <c r="Y21" s="94"/>
      <c r="Z21" s="119"/>
      <c r="AA21" s="119"/>
      <c r="AB21" s="119"/>
      <c r="AC21" s="119"/>
      <c r="AD21" s="122">
        <f>ROW()</f>
        <v>21</v>
      </c>
    </row>
    <row r="22" spans="1:30">
      <c r="A22" s="95" t="s">
        <v>37</v>
      </c>
      <c r="B22" s="191">
        <f>'Canada minus BC Emissions by Yr'!B22*1000/Indicators!C$20</f>
        <v>107.06376051808915</v>
      </c>
      <c r="C22" s="96"/>
      <c r="D22" s="96"/>
      <c r="E22" s="96"/>
      <c r="F22" s="96"/>
      <c r="G22" s="96"/>
      <c r="H22" s="96"/>
      <c r="I22" s="96"/>
      <c r="J22" s="96"/>
      <c r="K22" s="96"/>
      <c r="L22" s="191">
        <f>'Canada minus BC Emissions by Yr'!L22*1000/Indicators!M$20</f>
        <v>111.07667887024218</v>
      </c>
      <c r="M22" s="191">
        <f>'Canada minus BC Emissions by Yr'!M22*1000/Indicators!N$20</f>
        <v>109.46163871984047</v>
      </c>
      <c r="N22" s="191">
        <f>'Canada minus BC Emissions by Yr'!N22*1000/Indicators!O$20</f>
        <v>103.72724253976246</v>
      </c>
      <c r="O22" s="191">
        <f>'Canada minus BC Emissions by Yr'!O22*1000/Indicators!P$20</f>
        <v>105.81038861624951</v>
      </c>
      <c r="P22" s="191">
        <f>'Canada minus BC Emissions by Yr'!P22*1000/Indicators!Q$20</f>
        <v>97.024281989277895</v>
      </c>
      <c r="Q22" s="191">
        <f>'Canada minus BC Emissions by Yr'!Q22*1000/Indicators!R$20</f>
        <v>93.448226825394727</v>
      </c>
      <c r="R22" s="191">
        <f>'Canada minus BC Emissions by Yr'!R22*1000/Indicators!S$20</f>
        <v>86.666697462439515</v>
      </c>
      <c r="S22" s="191">
        <f>'Canada minus BC Emissions by Yr'!S22*1000/Indicators!T$20</f>
        <v>89.021448463221347</v>
      </c>
      <c r="T22" s="191">
        <f>'Canada minus BC Emissions by Yr'!T22*1000/Indicators!U$20</f>
        <v>82.67934842899875</v>
      </c>
      <c r="U22" s="191">
        <f>'Canada minus BC Emissions by Yr'!U22*1000/Indicators!V$20</f>
        <v>73.239978604729103</v>
      </c>
      <c r="V22" s="191">
        <f>'Canada minus BC Emissions by Yr'!V22*1000/Indicators!W$20</f>
        <v>72.352414173315722</v>
      </c>
      <c r="W22" s="191">
        <f>'Canada minus BC Emissions by Yr'!W22*1000/Indicators!X$20</f>
        <v>65.342930080841668</v>
      </c>
      <c r="X22" s="191">
        <f>'Canada minus BC Emissions by Yr'!X22*1000/Indicators!Y$20</f>
        <v>60.297749582530351</v>
      </c>
      <c r="Y22" s="191">
        <f>'Canada minus BC Emissions by Yr'!Y22*1000/Indicators!Z$20</f>
        <v>58.152512785964802</v>
      </c>
      <c r="Z22" s="127">
        <f t="shared" ref="Z22:Z30" si="5">AVERAGE(L22:S22)</f>
        <v>99.529575435803508</v>
      </c>
      <c r="AA22" s="127">
        <f t="shared" si="2"/>
        <v>68.677488942730065</v>
      </c>
      <c r="AB22" s="127">
        <f t="shared" si="3"/>
        <v>-30.852086493073443</v>
      </c>
      <c r="AC22" s="136">
        <f t="shared" si="1"/>
        <v>-0.30997908267952989</v>
      </c>
      <c r="AD22" s="122">
        <f>ROW()</f>
        <v>22</v>
      </c>
    </row>
    <row r="23" spans="1:30">
      <c r="A23" s="99" t="s">
        <v>38</v>
      </c>
      <c r="B23" s="191">
        <f>'Canada minus BC Emissions by Yr'!B23*1000/Indicators!C$20</f>
        <v>18.039213806601762</v>
      </c>
      <c r="C23" s="96"/>
      <c r="D23" s="96"/>
      <c r="E23" s="96"/>
      <c r="F23" s="96"/>
      <c r="G23" s="96"/>
      <c r="H23" s="96"/>
      <c r="I23" s="96"/>
      <c r="J23" s="96"/>
      <c r="K23" s="96"/>
      <c r="L23" s="191">
        <f>'Canada minus BC Emissions by Yr'!L23*1000/Indicators!M$20</f>
        <v>14.272122803792913</v>
      </c>
      <c r="M23" s="191">
        <f>'Canada minus BC Emissions by Yr'!M23*1000/Indicators!N$20</f>
        <v>14.840668081350572</v>
      </c>
      <c r="N23" s="191">
        <f>'Canada minus BC Emissions by Yr'!N23*1000/Indicators!O$20</f>
        <v>15.211422095123737</v>
      </c>
      <c r="O23" s="191">
        <f>'Canada minus BC Emissions by Yr'!O23*1000/Indicators!P$20</f>
        <v>15.760152597808176</v>
      </c>
      <c r="P23" s="191">
        <f>'Canada minus BC Emissions by Yr'!P23*1000/Indicators!Q$20</f>
        <v>16.576510957263544</v>
      </c>
      <c r="Q23" s="191">
        <f>'Canada minus BC Emissions by Yr'!Q23*1000/Indicators!R$20</f>
        <v>14.857614799141697</v>
      </c>
      <c r="R23" s="191">
        <f>'Canada minus BC Emissions by Yr'!R23*1000/Indicators!S$20</f>
        <v>14.410961315888917</v>
      </c>
      <c r="S23" s="191">
        <f>'Canada minus BC Emissions by Yr'!S23*1000/Indicators!T$20</f>
        <v>14.87568643665908</v>
      </c>
      <c r="T23" s="191">
        <f>'Canada minus BC Emissions by Yr'!T23*1000/Indicators!U$20</f>
        <v>14.08932997140616</v>
      </c>
      <c r="U23" s="191">
        <f>'Canada minus BC Emissions by Yr'!U23*1000/Indicators!V$20</f>
        <v>13.672008071148658</v>
      </c>
      <c r="V23" s="191">
        <f>'Canada minus BC Emissions by Yr'!V23*1000/Indicators!W$20</f>
        <v>12.469485849392365</v>
      </c>
      <c r="W23" s="191">
        <f>'Canada minus BC Emissions by Yr'!W23*1000/Indicators!X$20</f>
        <v>11.489342498180671</v>
      </c>
      <c r="X23" s="191">
        <f>'Canada minus BC Emissions by Yr'!X23*1000/Indicators!Y$20</f>
        <v>12.617533457470632</v>
      </c>
      <c r="Y23" s="191">
        <f>'Canada minus BC Emissions by Yr'!Y23*1000/Indicators!Z$20</f>
        <v>11.729601807117671</v>
      </c>
      <c r="Z23" s="127">
        <f t="shared" si="5"/>
        <v>15.100642385878578</v>
      </c>
      <c r="AA23" s="127">
        <f t="shared" si="2"/>
        <v>12.677883609119361</v>
      </c>
      <c r="AB23" s="127">
        <f t="shared" si="3"/>
        <v>-2.4227587767592169</v>
      </c>
      <c r="AC23" s="136">
        <f t="shared" si="1"/>
        <v>-0.16044077562057021</v>
      </c>
      <c r="AD23" s="122">
        <f>ROW()</f>
        <v>23</v>
      </c>
    </row>
    <row r="24" spans="1:30">
      <c r="A24" s="95" t="s">
        <v>39</v>
      </c>
      <c r="B24" s="191">
        <f>'Canada minus BC Emissions by Yr'!B24*1000/Indicators!C$20</f>
        <v>43.888167263913928</v>
      </c>
      <c r="C24" s="96"/>
      <c r="D24" s="96"/>
      <c r="E24" s="96"/>
      <c r="F24" s="96"/>
      <c r="G24" s="96"/>
      <c r="H24" s="96"/>
      <c r="I24" s="96"/>
      <c r="J24" s="96"/>
      <c r="K24" s="96"/>
      <c r="L24" s="191">
        <f>'Canada minus BC Emissions by Yr'!L24*1000/Indicators!M$20</f>
        <v>51.524604846115515</v>
      </c>
      <c r="M24" s="191">
        <f>'Canada minus BC Emissions by Yr'!M24*1000/Indicators!N$20</f>
        <v>51.381825996516682</v>
      </c>
      <c r="N24" s="191">
        <f>'Canada minus BC Emissions by Yr'!N24*1000/Indicators!O$20</f>
        <v>52.302503203411021</v>
      </c>
      <c r="O24" s="191">
        <f>'Canada minus BC Emissions by Yr'!O24*1000/Indicators!P$20</f>
        <v>53.708756107235686</v>
      </c>
      <c r="P24" s="191">
        <f>'Canada minus BC Emissions by Yr'!P24*1000/Indicators!Q$20</f>
        <v>50.196920322829172</v>
      </c>
      <c r="Q24" s="191">
        <f>'Canada minus BC Emissions by Yr'!Q24*1000/Indicators!R$20</f>
        <v>47.532874382320252</v>
      </c>
      <c r="R24" s="191">
        <f>'Canada minus BC Emissions by Yr'!R24*1000/Indicators!S$20</f>
        <v>48.500338569994625</v>
      </c>
      <c r="S24" s="191">
        <f>'Canada minus BC Emissions by Yr'!S24*1000/Indicators!T$20</f>
        <v>54.038755821077444</v>
      </c>
      <c r="T24" s="191">
        <f>'Canada minus BC Emissions by Yr'!T24*1000/Indicators!U$20</f>
        <v>50.719443210715269</v>
      </c>
      <c r="U24" s="191">
        <f>'Canada minus BC Emissions by Yr'!U24*1000/Indicators!V$20</f>
        <v>53.397707196940033</v>
      </c>
      <c r="V24" s="191">
        <f>'Canada minus BC Emissions by Yr'!V24*1000/Indicators!W$20</f>
        <v>52.951771639734794</v>
      </c>
      <c r="W24" s="191">
        <f>'Canada minus BC Emissions by Yr'!W24*1000/Indicators!X$20</f>
        <v>52.200777626721049</v>
      </c>
      <c r="X24" s="191">
        <f>'Canada minus BC Emissions by Yr'!X24*1000/Indicators!Y$20</f>
        <v>57.413125278466751</v>
      </c>
      <c r="Y24" s="191">
        <f>'Canada minus BC Emissions by Yr'!Y24*1000/Indicators!Z$20</f>
        <v>58.175182085454942</v>
      </c>
      <c r="Z24" s="127">
        <f t="shared" si="5"/>
        <v>51.148322406187546</v>
      </c>
      <c r="AA24" s="127">
        <f t="shared" si="2"/>
        <v>54.143001173005473</v>
      </c>
      <c r="AB24" s="127">
        <f t="shared" si="3"/>
        <v>2.9946787668179269</v>
      </c>
      <c r="AC24" s="136">
        <f t="shared" si="1"/>
        <v>5.8548914723655782E-2</v>
      </c>
      <c r="AD24" s="122">
        <f>ROW()</f>
        <v>24</v>
      </c>
    </row>
    <row r="25" spans="1:30">
      <c r="A25" s="99" t="s">
        <v>40</v>
      </c>
      <c r="B25" s="191">
        <f>'Canada minus BC Emissions by Yr'!B25*1000/Indicators!C$20</f>
        <v>56.768518730238007</v>
      </c>
      <c r="C25" s="96"/>
      <c r="D25" s="96"/>
      <c r="E25" s="96"/>
      <c r="F25" s="96"/>
      <c r="G25" s="96"/>
      <c r="H25" s="96"/>
      <c r="I25" s="96"/>
      <c r="J25" s="96"/>
      <c r="K25" s="96"/>
      <c r="L25" s="191">
        <f>'Canada minus BC Emissions by Yr'!L25*1000/Indicators!M$20</f>
        <v>41.614265807629117</v>
      </c>
      <c r="M25" s="191">
        <f>'Canada minus BC Emissions by Yr'!M25*1000/Indicators!N$20</f>
        <v>37.413426928901785</v>
      </c>
      <c r="N25" s="191">
        <f>'Canada minus BC Emissions by Yr'!N25*1000/Indicators!O$20</f>
        <v>36.972796966747147</v>
      </c>
      <c r="O25" s="191">
        <f>'Canada minus BC Emissions by Yr'!O25*1000/Indicators!P$20</f>
        <v>34.527448906352028</v>
      </c>
      <c r="P25" s="191">
        <f>'Canada minus BC Emissions by Yr'!P25*1000/Indicators!Q$20</f>
        <v>35.024725658317159</v>
      </c>
      <c r="Q25" s="191">
        <f>'Canada minus BC Emissions by Yr'!Q25*1000/Indicators!R$20</f>
        <v>32.257484680574983</v>
      </c>
      <c r="R25" s="191">
        <f>'Canada minus BC Emissions by Yr'!R25*1000/Indicators!S$20</f>
        <v>31.223864352548784</v>
      </c>
      <c r="S25" s="191">
        <f>'Canada minus BC Emissions by Yr'!S25*1000/Indicators!T$20</f>
        <v>31.514850419218675</v>
      </c>
      <c r="T25" s="191">
        <f>'Canada minus BC Emissions by Yr'!T25*1000/Indicators!U$20</f>
        <v>29.697863278563226</v>
      </c>
      <c r="U25" s="191">
        <f>'Canada minus BC Emissions by Yr'!U25*1000/Indicators!V$20</f>
        <v>27.064261197412662</v>
      </c>
      <c r="V25" s="191">
        <f>'Canada minus BC Emissions by Yr'!V25*1000/Indicators!W$20</f>
        <v>26.736489159548597</v>
      </c>
      <c r="W25" s="191">
        <f>'Canada minus BC Emissions by Yr'!W25*1000/Indicators!X$20</f>
        <v>28.389592455750908</v>
      </c>
      <c r="X25" s="191">
        <f>'Canada minus BC Emissions by Yr'!X25*1000/Indicators!Y$20</f>
        <v>27.524485434083804</v>
      </c>
      <c r="Y25" s="191">
        <f>'Canada minus BC Emissions by Yr'!Y25*1000/Indicators!Z$20</f>
        <v>27.95987235663657</v>
      </c>
      <c r="Z25" s="127">
        <f t="shared" si="5"/>
        <v>35.068607965036207</v>
      </c>
      <c r="AA25" s="127">
        <f t="shared" si="2"/>
        <v>27.895427313665962</v>
      </c>
      <c r="AB25" s="127">
        <f t="shared" si="3"/>
        <v>-7.1731806513702452</v>
      </c>
      <c r="AC25" s="136">
        <f t="shared" si="1"/>
        <v>-0.20454705982404509</v>
      </c>
      <c r="AD25" s="122">
        <f>ROW()</f>
        <v>25</v>
      </c>
    </row>
    <row r="26" spans="1:30">
      <c r="A26" s="99" t="s">
        <v>41</v>
      </c>
      <c r="B26" s="191">
        <f>'Canada minus BC Emissions by Yr'!B26*1000/Indicators!C$20</f>
        <v>1.7969393224691754</v>
      </c>
      <c r="C26" s="96"/>
      <c r="D26" s="96"/>
      <c r="E26" s="96"/>
      <c r="F26" s="96"/>
      <c r="G26" s="96"/>
      <c r="H26" s="96"/>
      <c r="I26" s="96"/>
      <c r="J26" s="96"/>
      <c r="K26" s="96"/>
      <c r="L26" s="191">
        <f>'Canada minus BC Emissions by Yr'!L26*1000/Indicators!M$20</f>
        <v>0.86352663961374276</v>
      </c>
      <c r="M26" s="191">
        <f>'Canada minus BC Emissions by Yr'!M26*1000/Indicators!N$20</f>
        <v>0.80932526945925587</v>
      </c>
      <c r="N26" s="191">
        <f>'Canada minus BC Emissions by Yr'!N26*1000/Indicators!O$20</f>
        <v>0.98256719226391942</v>
      </c>
      <c r="O26" s="191">
        <f>'Canada minus BC Emissions by Yr'!O26*1000/Indicators!P$20</f>
        <v>1.0226512621884718</v>
      </c>
      <c r="P26" s="191">
        <f>'Canada minus BC Emissions by Yr'!P26*1000/Indicators!Q$20</f>
        <v>1.0315007096613837</v>
      </c>
      <c r="Q26" s="191">
        <f>'Canada minus BC Emissions by Yr'!Q26*1000/Indicators!R$20</f>
        <v>1.0192232727267185</v>
      </c>
      <c r="R26" s="191">
        <f>'Canada minus BC Emissions by Yr'!R26*1000/Indicators!S$20</f>
        <v>0.95284348028601817</v>
      </c>
      <c r="S26" s="191">
        <f>'Canada minus BC Emissions by Yr'!S26*1000/Indicators!T$20</f>
        <v>0.93109780279187737</v>
      </c>
      <c r="T26" s="191">
        <f>'Canada minus BC Emissions by Yr'!T26*1000/Indicators!U$20</f>
        <v>0.92085659210302107</v>
      </c>
      <c r="U26" s="191">
        <f>'Canada minus BC Emissions by Yr'!U26*1000/Indicators!V$20</f>
        <v>0.8588186138869629</v>
      </c>
      <c r="V26" s="191">
        <f>'Canada minus BC Emissions by Yr'!V26*1000/Indicators!W$20</f>
        <v>1.0254033899631585</v>
      </c>
      <c r="W26" s="191">
        <f>'Canada minus BC Emissions by Yr'!W26*1000/Indicators!X$20</f>
        <v>0.87256605263763365</v>
      </c>
      <c r="X26" s="191">
        <f>'Canada minus BC Emissions by Yr'!X26*1000/Indicators!Y$20</f>
        <v>0.86869146722356727</v>
      </c>
      <c r="Y26" s="191">
        <f>'Canada minus BC Emissions by Yr'!Y26*1000/Indicators!Z$20</f>
        <v>0.85745847992651392</v>
      </c>
      <c r="Z26" s="127">
        <f t="shared" si="5"/>
        <v>0.95159195362392357</v>
      </c>
      <c r="AA26" s="127">
        <f t="shared" si="2"/>
        <v>0.90063243262347614</v>
      </c>
      <c r="AB26" s="127">
        <f t="shared" si="3"/>
        <v>-5.0959521000447427E-2</v>
      </c>
      <c r="AC26" s="136">
        <f t="shared" si="1"/>
        <v>-5.3551862020669229E-2</v>
      </c>
      <c r="AD26" s="122">
        <f>ROW()</f>
        <v>26</v>
      </c>
    </row>
    <row r="27" spans="1:30">
      <c r="A27" s="99" t="s">
        <v>42</v>
      </c>
      <c r="B27" s="191">
        <f>'Canada minus BC Emissions by Yr'!B27*1000/Indicators!C$20</f>
        <v>26.221060665610644</v>
      </c>
      <c r="C27" s="96"/>
      <c r="D27" s="96"/>
      <c r="E27" s="96"/>
      <c r="F27" s="96"/>
      <c r="G27" s="96"/>
      <c r="H27" s="96"/>
      <c r="I27" s="96"/>
      <c r="J27" s="96"/>
      <c r="K27" s="96"/>
      <c r="L27" s="191">
        <f>'Canada minus BC Emissions by Yr'!L27*1000/Indicators!M$20</f>
        <v>25.513145394620992</v>
      </c>
      <c r="M27" s="191">
        <f>'Canada minus BC Emissions by Yr'!M27*1000/Indicators!N$20</f>
        <v>24.547437363422553</v>
      </c>
      <c r="N27" s="191">
        <f>'Canada minus BC Emissions by Yr'!N27*1000/Indicators!O$20</f>
        <v>24.556976940443271</v>
      </c>
      <c r="O27" s="191">
        <f>'Canada minus BC Emissions by Yr'!O27*1000/Indicators!P$20</f>
        <v>25.682821422013166</v>
      </c>
      <c r="P27" s="191">
        <f>'Canada minus BC Emissions by Yr'!P27*1000/Indicators!Q$20</f>
        <v>24.004615943134194</v>
      </c>
      <c r="Q27" s="191">
        <f>'Canada minus BC Emissions by Yr'!Q27*1000/Indicators!R$20</f>
        <v>22.146348504257482</v>
      </c>
      <c r="R27" s="191">
        <f>'Canada minus BC Emissions by Yr'!R27*1000/Indicators!S$20</f>
        <v>19.572114512606191</v>
      </c>
      <c r="S27" s="191">
        <f>'Canada minus BC Emissions by Yr'!S27*1000/Indicators!T$20</f>
        <v>20.074542309784619</v>
      </c>
      <c r="T27" s="191">
        <f>'Canada minus BC Emissions by Yr'!T27*1000/Indicators!U$20</f>
        <v>19.274109101516085</v>
      </c>
      <c r="U27" s="191">
        <f>'Canada minus BC Emissions by Yr'!U27*1000/Indicators!V$20</f>
        <v>19.926452256285952</v>
      </c>
      <c r="V27" s="191">
        <f>'Canada minus BC Emissions by Yr'!V27*1000/Indicators!W$20</f>
        <v>18.445222818337065</v>
      </c>
      <c r="W27" s="191">
        <f>'Canada minus BC Emissions by Yr'!W27*1000/Indicators!X$20</f>
        <v>19.011531946214596</v>
      </c>
      <c r="X27" s="191">
        <f>'Canada minus BC Emissions by Yr'!X27*1000/Indicators!Y$20</f>
        <v>17.373716731871784</v>
      </c>
      <c r="Y27" s="191">
        <f>'Canada minus BC Emissions by Yr'!Y27*1000/Indicators!Z$20</f>
        <v>17.651781122595462</v>
      </c>
      <c r="Z27" s="127">
        <f t="shared" si="5"/>
        <v>23.262250298785307</v>
      </c>
      <c r="AA27" s="127">
        <f t="shared" si="2"/>
        <v>18.613802329470158</v>
      </c>
      <c r="AB27" s="127">
        <f t="shared" si="3"/>
        <v>-4.6484479693151499</v>
      </c>
      <c r="AC27" s="136">
        <f t="shared" si="1"/>
        <v>-0.19982795772590753</v>
      </c>
      <c r="AD27" s="122">
        <f>ROW()</f>
        <v>27</v>
      </c>
    </row>
    <row r="28" spans="1:30">
      <c r="A28" s="99" t="s">
        <v>43</v>
      </c>
      <c r="B28" s="191">
        <f>'Canada minus BC Emissions by Yr'!B28*1000/Indicators!C$20</f>
        <v>50.463397808484864</v>
      </c>
      <c r="C28" s="96"/>
      <c r="D28" s="96"/>
      <c r="E28" s="96"/>
      <c r="F28" s="96"/>
      <c r="G28" s="96"/>
      <c r="H28" s="96"/>
      <c r="I28" s="96"/>
      <c r="J28" s="96"/>
      <c r="K28" s="96"/>
      <c r="L28" s="191">
        <f>'Canada minus BC Emissions by Yr'!L28*1000/Indicators!M$20</f>
        <v>38.494841159624293</v>
      </c>
      <c r="M28" s="191">
        <f>'Canada minus BC Emissions by Yr'!M28*1000/Indicators!N$20</f>
        <v>35.138571288154402</v>
      </c>
      <c r="N28" s="191">
        <f>'Canada minus BC Emissions by Yr'!N28*1000/Indicators!O$20</f>
        <v>36.55541038676683</v>
      </c>
      <c r="O28" s="191">
        <f>'Canada minus BC Emissions by Yr'!O28*1000/Indicators!P$20</f>
        <v>37.198431621186444</v>
      </c>
      <c r="P28" s="191">
        <f>'Canada minus BC Emissions by Yr'!P28*1000/Indicators!Q$20</f>
        <v>34.798456415905797</v>
      </c>
      <c r="Q28" s="191">
        <f>'Canada minus BC Emissions by Yr'!Q28*1000/Indicators!R$20</f>
        <v>32.649689934382003</v>
      </c>
      <c r="R28" s="191">
        <f>'Canada minus BC Emissions by Yr'!R28*1000/Indicators!S$20</f>
        <v>30.26089178409498</v>
      </c>
      <c r="S28" s="191">
        <f>'Canada minus BC Emissions by Yr'!S28*1000/Indicators!T$20</f>
        <v>32.814299108456069</v>
      </c>
      <c r="T28" s="191">
        <f>'Canada minus BC Emissions by Yr'!T28*1000/Indicators!U$20</f>
        <v>32.068619863562738</v>
      </c>
      <c r="U28" s="191">
        <f>'Canada minus BC Emissions by Yr'!U28*1000/Indicators!V$20</f>
        <v>31.434758759446733</v>
      </c>
      <c r="V28" s="191">
        <f>'Canada minus BC Emissions by Yr'!V28*1000/Indicators!W$20</f>
        <v>29.235585961967729</v>
      </c>
      <c r="W28" s="191">
        <f>'Canada minus BC Emissions by Yr'!W28*1000/Indicators!X$20</f>
        <v>30.008274731498791</v>
      </c>
      <c r="X28" s="191">
        <f>'Canada minus BC Emissions by Yr'!X28*1000/Indicators!Y$20</f>
        <v>27.220726042914499</v>
      </c>
      <c r="Y28" s="191">
        <f>'Canada minus BC Emissions by Yr'!Y28*1000/Indicators!Z$20</f>
        <v>27.796272682448596</v>
      </c>
      <c r="Z28" s="127">
        <f t="shared" si="5"/>
        <v>34.738823962321355</v>
      </c>
      <c r="AA28" s="127">
        <f t="shared" si="2"/>
        <v>29.627373006973183</v>
      </c>
      <c r="AB28" s="127">
        <f t="shared" si="3"/>
        <v>-5.1114509553481717</v>
      </c>
      <c r="AC28" s="136">
        <f t="shared" si="1"/>
        <v>-0.14713943571872745</v>
      </c>
      <c r="AD28" s="122">
        <f>ROW()</f>
        <v>28</v>
      </c>
    </row>
    <row r="29" spans="1:30">
      <c r="A29" s="99" t="s">
        <v>44</v>
      </c>
      <c r="B29" s="191">
        <f>'Canada minus BC Emissions by Yr'!B29*1000/Indicators!C$20</f>
        <v>2.3844016821847194</v>
      </c>
      <c r="C29" s="96"/>
      <c r="D29" s="96"/>
      <c r="E29" s="96"/>
      <c r="F29" s="96"/>
      <c r="G29" s="96"/>
      <c r="H29" s="96"/>
      <c r="I29" s="96"/>
      <c r="J29" s="96"/>
      <c r="K29" s="96"/>
      <c r="L29" s="191">
        <f>'Canada minus BC Emissions by Yr'!L29*1000/Indicators!M$20</f>
        <v>1.9375952706726796</v>
      </c>
      <c r="M29" s="191">
        <f>'Canada minus BC Emissions by Yr'!M29*1000/Indicators!N$20</f>
        <v>1.5856189855840461</v>
      </c>
      <c r="N29" s="191">
        <f>'Canada minus BC Emissions by Yr'!N29*1000/Indicators!O$20</f>
        <v>1.6693130061249732</v>
      </c>
      <c r="O29" s="191">
        <f>'Canada minus BC Emissions by Yr'!O29*1000/Indicators!P$20</f>
        <v>1.7893240012117786</v>
      </c>
      <c r="P29" s="191">
        <f>'Canada minus BC Emissions by Yr'!P29*1000/Indicators!Q$20</f>
        <v>1.675418621731116</v>
      </c>
      <c r="Q29" s="191">
        <f>'Canada minus BC Emissions by Yr'!Q29*1000/Indicators!R$20</f>
        <v>1.552169135727226</v>
      </c>
      <c r="R29" s="191">
        <f>'Canada minus BC Emissions by Yr'!R29*1000/Indicators!S$20</f>
        <v>1.4848769023862141</v>
      </c>
      <c r="S29" s="191">
        <f>'Canada minus BC Emissions by Yr'!S29*1000/Indicators!T$20</f>
        <v>1.8688001886285199</v>
      </c>
      <c r="T29" s="191">
        <f>'Canada minus BC Emissions by Yr'!T29*1000/Indicators!U$20</f>
        <v>1.8553323445022367</v>
      </c>
      <c r="U29" s="191">
        <f>'Canada minus BC Emissions by Yr'!U29*1000/Indicators!V$20</f>
        <v>1.8582248350943558</v>
      </c>
      <c r="V29" s="191">
        <f>'Canada minus BC Emissions by Yr'!V29*1000/Indicators!W$20</f>
        <v>1.8617524239101795</v>
      </c>
      <c r="W29" s="191">
        <f>'Canada minus BC Emissions by Yr'!W29*1000/Indicators!X$20</f>
        <v>2.2183984743745544</v>
      </c>
      <c r="X29" s="191">
        <f>'Canada minus BC Emissions by Yr'!X29*1000/Indicators!Y$20</f>
        <v>2.1731874281200567</v>
      </c>
      <c r="Y29" s="191">
        <f>'Canada minus BC Emissions by Yr'!Y29*1000/Indicators!Z$20</f>
        <v>2.145037741495448</v>
      </c>
      <c r="Z29" s="127">
        <f t="shared" si="5"/>
        <v>1.6953895140083191</v>
      </c>
      <c r="AA29" s="127">
        <f t="shared" si="2"/>
        <v>2.0186555412494722</v>
      </c>
      <c r="AB29" s="127">
        <f t="shared" si="3"/>
        <v>0.32326602724115316</v>
      </c>
      <c r="AC29" s="136">
        <f t="shared" si="1"/>
        <v>0.19067360306887385</v>
      </c>
      <c r="AD29" s="122">
        <f>ROW()</f>
        <v>29</v>
      </c>
    </row>
    <row r="30" spans="1:30">
      <c r="A30" s="205" t="s">
        <v>178</v>
      </c>
      <c r="B30" s="93">
        <f>'Canada minus BC Emissions by Yr'!B30*1000/Indicators!C$20</f>
        <v>199.80166911186703</v>
      </c>
      <c r="C30" s="93"/>
      <c r="D30" s="93"/>
      <c r="E30" s="93"/>
      <c r="F30" s="93"/>
      <c r="G30" s="93"/>
      <c r="H30" s="93"/>
      <c r="I30" s="93"/>
      <c r="J30" s="93"/>
      <c r="K30" s="93"/>
      <c r="L30" s="93">
        <f>'Canada minus BC Emissions by Yr'!L30*1000/Indicators!M$20</f>
        <v>175.03771415010561</v>
      </c>
      <c r="M30" s="93">
        <f>'Canada minus BC Emissions by Yr'!M30*1000/Indicators!N$20</f>
        <v>166.33384327536695</v>
      </c>
      <c r="N30" s="93">
        <f>'Canada minus BC Emissions by Yr'!N30*1000/Indicators!O$20</f>
        <v>169.04921953127524</v>
      </c>
      <c r="O30" s="93">
        <f>'Canada minus BC Emissions by Yr'!O30*1000/Indicators!P$20</f>
        <v>169.72997853422549</v>
      </c>
      <c r="P30" s="93">
        <f>'Canada minus BC Emissions by Yr'!P30*1000/Indicators!Q$20</f>
        <v>162.97099870611243</v>
      </c>
      <c r="Q30" s="93">
        <f>'Canada minus BC Emissions by Yr'!Q30*1000/Indicators!R$20</f>
        <v>152.12206178681785</v>
      </c>
      <c r="R30" s="93">
        <f>'Canada minus BC Emissions by Yr'!R30*1000/Indicators!S$20</f>
        <v>146.80024495844651</v>
      </c>
      <c r="S30" s="93">
        <f>'Canada minus BC Emissions by Yr'!S30*1000/Indicators!T$20</f>
        <v>156.16917072492586</v>
      </c>
      <c r="T30" s="93">
        <f>'Canada minus BC Emissions by Yr'!T30*1000/Indicators!U$20</f>
        <v>148.25733288653706</v>
      </c>
      <c r="U30" s="93">
        <f>'Canada minus BC Emissions by Yr'!U30*1000/Indicators!V$20</f>
        <v>148.38296376006005</v>
      </c>
      <c r="V30" s="93">
        <f>'Canada minus BC Emissions by Yr'!V30*1000/Indicators!W$20</f>
        <v>142.43132518497757</v>
      </c>
      <c r="W30" s="93">
        <f>'Canada minus BC Emissions by Yr'!W30*1000/Indicators!X$20</f>
        <v>144.32992491925776</v>
      </c>
      <c r="X30" s="93">
        <f>'Canada minus BC Emissions by Yr'!X30*1000/Indicators!Y$20</f>
        <v>144.90398029143358</v>
      </c>
      <c r="Y30" s="93">
        <f>'Canada minus BC Emissions by Yr'!Y30*1000/Indicators!Z$20</f>
        <v>146.36888497777787</v>
      </c>
      <c r="Z30" s="94">
        <f t="shared" si="5"/>
        <v>162.2766539584095</v>
      </c>
      <c r="AA30" s="94">
        <f t="shared" si="2"/>
        <v>145.77906867000732</v>
      </c>
      <c r="AB30" s="94">
        <f t="shared" si="3"/>
        <v>-16.497585288402178</v>
      </c>
      <c r="AC30" s="112">
        <f t="shared" si="1"/>
        <v>-0.10166333163752814</v>
      </c>
      <c r="AD30" s="122">
        <f>ROW()</f>
        <v>30</v>
      </c>
    </row>
    <row r="31" spans="1:30">
      <c r="A31" s="99"/>
      <c r="B31" s="191"/>
      <c r="C31" s="96"/>
      <c r="D31" s="96"/>
      <c r="E31" s="96"/>
      <c r="F31" s="96"/>
      <c r="G31" s="96"/>
      <c r="H31" s="96"/>
      <c r="I31" s="96"/>
      <c r="J31" s="96"/>
      <c r="K31" s="96"/>
      <c r="L31" s="191"/>
      <c r="M31" s="191"/>
      <c r="N31" s="191"/>
      <c r="O31" s="191"/>
      <c r="P31" s="191"/>
      <c r="Q31" s="191"/>
      <c r="R31" s="191"/>
      <c r="S31" s="191"/>
      <c r="T31" s="191"/>
      <c r="U31" s="191"/>
      <c r="V31" s="191"/>
      <c r="W31" s="191"/>
      <c r="X31" s="191"/>
      <c r="Y31" s="191"/>
      <c r="Z31" s="94"/>
      <c r="AA31" s="94"/>
      <c r="AB31" s="94"/>
      <c r="AC31" s="112"/>
      <c r="AD31" s="122">
        <f>ROW()</f>
        <v>31</v>
      </c>
    </row>
    <row r="32" spans="1:30" ht="16.2">
      <c r="A32" s="100" t="s">
        <v>45</v>
      </c>
      <c r="B32" s="93">
        <f>'Canada minus BC Emissions by Yr'!B32*1000/Indicators!C$20</f>
        <v>147.6203567080027</v>
      </c>
      <c r="C32" s="93"/>
      <c r="D32" s="93"/>
      <c r="E32" s="93"/>
      <c r="F32" s="93"/>
      <c r="G32" s="93"/>
      <c r="H32" s="93"/>
      <c r="I32" s="93"/>
      <c r="J32" s="93"/>
      <c r="K32" s="93"/>
      <c r="L32" s="93">
        <f>'Canada minus BC Emissions by Yr'!L32*1000/Indicators!M$20</f>
        <v>135.85122067723375</v>
      </c>
      <c r="M32" s="93">
        <f>'Canada minus BC Emissions by Yr'!M32*1000/Indicators!N$20</f>
        <v>131.67732020070804</v>
      </c>
      <c r="N32" s="93">
        <f>'Canada minus BC Emissions by Yr'!N32*1000/Indicators!O$20</f>
        <v>129.21477357735611</v>
      </c>
      <c r="O32" s="93">
        <f>'Canada minus BC Emissions by Yr'!O32*1000/Indicators!P$20</f>
        <v>130.49814183016628</v>
      </c>
      <c r="P32" s="93">
        <f>'Canada minus BC Emissions by Yr'!P32*1000/Indicators!Q$20</f>
        <v>129.18553329495748</v>
      </c>
      <c r="Q32" s="93">
        <f>'Canada minus BC Emissions by Yr'!Q32*1000/Indicators!R$20</f>
        <v>129.4447581175429</v>
      </c>
      <c r="R32" s="93">
        <f>'Canada minus BC Emissions by Yr'!R32*1000/Indicators!S$20</f>
        <v>126.77020247737971</v>
      </c>
      <c r="S32" s="93">
        <f>'Canada minus BC Emissions by Yr'!S32*1000/Indicators!T$20</f>
        <v>126.28934312745251</v>
      </c>
      <c r="T32" s="93">
        <f>'Canada minus BC Emissions by Yr'!T32*1000/Indicators!U$20</f>
        <v>123.76183390473268</v>
      </c>
      <c r="U32" s="93">
        <f>'Canada minus BC Emissions by Yr'!U32*1000/Indicators!V$20</f>
        <v>123.65962723179776</v>
      </c>
      <c r="V32" s="93">
        <f>'Canada minus BC Emissions by Yr'!V32*1000/Indicators!W$20</f>
        <v>126.40280502797459</v>
      </c>
      <c r="W32" s="93">
        <f>'Canada minus BC Emissions by Yr'!W32*1000/Indicators!X$20</f>
        <v>123.07578919054382</v>
      </c>
      <c r="X32" s="93">
        <f>'Canada minus BC Emissions by Yr'!X32*1000/Indicators!Y$20</f>
        <v>119.8275110893869</v>
      </c>
      <c r="Y32" s="93">
        <f>'Canada minus BC Emissions by Yr'!Y32*1000/Indicators!Z$20</f>
        <v>120.26759790245167</v>
      </c>
      <c r="Z32" s="94">
        <f>AVERAGE(L32:S32)</f>
        <v>129.8664116628496</v>
      </c>
      <c r="AA32" s="94">
        <f t="shared" si="2"/>
        <v>122.83252739114791</v>
      </c>
      <c r="AB32" s="94">
        <f t="shared" si="3"/>
        <v>-7.0338842717016945</v>
      </c>
      <c r="AC32" s="113">
        <f t="shared" si="1"/>
        <v>-5.4162459573939635E-2</v>
      </c>
      <c r="AD32" s="122">
        <f>ROW()</f>
        <v>32</v>
      </c>
    </row>
    <row r="33" spans="1:30">
      <c r="A33" s="124" t="str">
        <f>CONCATENATE("'Transport' figures above are sum of these five Rows: ",AD34, ", ", AD35, ", ", AD45, ", ",AD46, " and ",AD47, ".")</f>
        <v>'Transport' figures above are sum of these five Rows: 34, 35, 45, 46 and 47.</v>
      </c>
      <c r="B33" s="101"/>
      <c r="C33" s="101"/>
      <c r="D33" s="101"/>
      <c r="E33" s="101"/>
      <c r="F33" s="101"/>
      <c r="G33" s="101"/>
      <c r="H33" s="101"/>
      <c r="I33" s="101"/>
      <c r="J33" s="101"/>
      <c r="K33" s="101"/>
      <c r="L33" s="101"/>
      <c r="M33" s="101"/>
      <c r="N33" s="101"/>
      <c r="O33" s="101"/>
      <c r="P33" s="101"/>
      <c r="Q33" s="101"/>
      <c r="R33" s="101"/>
      <c r="S33" s="98"/>
      <c r="T33" s="98"/>
      <c r="U33" s="98"/>
      <c r="V33" s="98"/>
      <c r="W33" s="98"/>
      <c r="X33" s="98"/>
      <c r="Y33" s="98"/>
      <c r="Z33" s="119"/>
      <c r="AA33" s="119"/>
      <c r="AB33" s="119"/>
      <c r="AC33" s="119"/>
      <c r="AD33" s="122">
        <f>ROW()</f>
        <v>33</v>
      </c>
    </row>
    <row r="34" spans="1:30">
      <c r="A34" s="95" t="s">
        <v>46</v>
      </c>
      <c r="B34" s="191">
        <f>'Canada minus BC Emissions by Yr'!B34*1000/Indicators!C$20</f>
        <v>6.700120356334847</v>
      </c>
      <c r="C34" s="96"/>
      <c r="D34" s="96"/>
      <c r="E34" s="96"/>
      <c r="F34" s="96"/>
      <c r="G34" s="96"/>
      <c r="H34" s="96"/>
      <c r="I34" s="96"/>
      <c r="J34" s="96"/>
      <c r="K34" s="96"/>
      <c r="L34" s="191">
        <f>'Canada minus BC Emissions by Yr'!L34*1000/Indicators!M$20</f>
        <v>5.2549402938288718</v>
      </c>
      <c r="M34" s="191">
        <f>'Canada minus BC Emissions by Yr'!M34*1000/Indicators!N$20</f>
        <v>4.7976690803964814</v>
      </c>
      <c r="N34" s="191">
        <f>'Canada minus BC Emissions by Yr'!N34*1000/Indicators!O$20</f>
        <v>4.5354103356895603</v>
      </c>
      <c r="O34" s="191">
        <f>'Canada minus BC Emissions by Yr'!O34*1000/Indicators!P$20</f>
        <v>4.5303570926364811</v>
      </c>
      <c r="P34" s="191">
        <f>'Canada minus BC Emissions by Yr'!P34*1000/Indicators!Q$20</f>
        <v>4.6881841882044633</v>
      </c>
      <c r="Q34" s="191">
        <f>'Canada minus BC Emissions by Yr'!Q34*1000/Indicators!R$20</f>
        <v>4.5976479741777476</v>
      </c>
      <c r="R34" s="191">
        <f>'Canada minus BC Emissions by Yr'!R34*1000/Indicators!S$20</f>
        <v>4.6687481767830068</v>
      </c>
      <c r="S34" s="191">
        <f>'Canada minus BC Emissions by Yr'!S34*1000/Indicators!T$20</f>
        <v>4.609517141697804</v>
      </c>
      <c r="T34" s="191">
        <f>'Canada minus BC Emissions by Yr'!T34*1000/Indicators!U$20</f>
        <v>4.2558492285749603</v>
      </c>
      <c r="U34" s="191">
        <f>'Canada minus BC Emissions by Yr'!U34*1000/Indicators!V$20</f>
        <v>3.8970089304820466</v>
      </c>
      <c r="V34" s="191">
        <f>'Canada minus BC Emissions by Yr'!V34*1000/Indicators!W$20</f>
        <v>3.8090130715826072</v>
      </c>
      <c r="W34" s="191">
        <f>'Canada minus BC Emissions by Yr'!W34*1000/Indicators!X$20</f>
        <v>3.5426060329681168</v>
      </c>
      <c r="X34" s="191">
        <f>'Canada minus BC Emissions by Yr'!X34*1000/Indicators!Y$20</f>
        <v>4.1103577702792693</v>
      </c>
      <c r="Y34" s="191">
        <f>'Canada minus BC Emissions by Yr'!Y34*1000/Indicators!Z$20</f>
        <v>4.1437713397670874</v>
      </c>
      <c r="Z34" s="127"/>
      <c r="AA34" s="127"/>
      <c r="AB34" s="127"/>
      <c r="AC34" s="136"/>
      <c r="AD34" s="122">
        <f>ROW()</f>
        <v>34</v>
      </c>
    </row>
    <row r="35" spans="1:30">
      <c r="A35" s="95" t="s">
        <v>47</v>
      </c>
      <c r="B35" s="191">
        <f>'Canada minus BC Emissions by Yr'!B35*1000/Indicators!C$20</f>
        <v>98.474664607437148</v>
      </c>
      <c r="C35" s="96"/>
      <c r="D35" s="96"/>
      <c r="E35" s="96"/>
      <c r="F35" s="96"/>
      <c r="G35" s="96"/>
      <c r="H35" s="96"/>
      <c r="I35" s="96"/>
      <c r="J35" s="96"/>
      <c r="K35" s="96"/>
      <c r="L35" s="191">
        <f>'Canada minus BC Emissions by Yr'!L35*1000/Indicators!M$20</f>
        <v>89.637553796677608</v>
      </c>
      <c r="M35" s="191">
        <f>'Canada minus BC Emissions by Yr'!M35*1000/Indicators!N$20</f>
        <v>90.699965680660483</v>
      </c>
      <c r="N35" s="191">
        <f>'Canada minus BC Emissions by Yr'!N35*1000/Indicators!O$20</f>
        <v>89.84572306918075</v>
      </c>
      <c r="O35" s="191">
        <f>'Canada minus BC Emissions by Yr'!O35*1000/Indicators!P$20</f>
        <v>89.647267561925531</v>
      </c>
      <c r="P35" s="191">
        <f>'Canada minus BC Emissions by Yr'!P35*1000/Indicators!Q$20</f>
        <v>89.536928960132471</v>
      </c>
      <c r="Q35" s="191">
        <f>'Canada minus BC Emissions by Yr'!Q35*1000/Indicators!R$20</f>
        <v>88.722015229166701</v>
      </c>
      <c r="R35" s="191">
        <f>'Canada minus BC Emissions by Yr'!R35*1000/Indicators!S$20</f>
        <v>87.45788272493877</v>
      </c>
      <c r="S35" s="191">
        <f>'Canada minus BC Emissions by Yr'!S35*1000/Indicators!T$20</f>
        <v>86.472638398810759</v>
      </c>
      <c r="T35" s="191">
        <f>'Canada minus BC Emissions by Yr'!T35*1000/Indicators!U$20</f>
        <v>84.802220429131367</v>
      </c>
      <c r="U35" s="191">
        <f>'Canada minus BC Emissions by Yr'!U35*1000/Indicators!V$20</f>
        <v>87.081842686306572</v>
      </c>
      <c r="V35" s="191">
        <f>'Canada minus BC Emissions by Yr'!V35*1000/Indicators!W$20</f>
        <v>85.725087715235318</v>
      </c>
      <c r="W35" s="191">
        <f>'Canada minus BC Emissions by Yr'!W35*1000/Indicators!X$20</f>
        <v>82.738394844146413</v>
      </c>
      <c r="X35" s="191">
        <f>'Canada minus BC Emissions by Yr'!X35*1000/Indicators!Y$20</f>
        <v>81.678150766656088</v>
      </c>
      <c r="Y35" s="191">
        <f>'Canada minus BC Emissions by Yr'!Y35*1000/Indicators!Z$20</f>
        <v>81.239602229437082</v>
      </c>
      <c r="Z35" s="127">
        <f>AVERAGE(L35:S35)</f>
        <v>89.002496927686636</v>
      </c>
      <c r="AA35" s="127">
        <f t="shared" si="2"/>
        <v>83.877549778485459</v>
      </c>
      <c r="AB35" s="127">
        <f t="shared" si="3"/>
        <v>-5.1249471492011764</v>
      </c>
      <c r="AC35" s="136">
        <f t="shared" si="1"/>
        <v>-5.7582060347870119E-2</v>
      </c>
      <c r="AD35" s="122">
        <f>ROW()</f>
        <v>35</v>
      </c>
    </row>
    <row r="36" spans="1:30">
      <c r="A36" s="125" t="str">
        <f>CONCATENATE("'Road Transportation figures above are sum of eight elements in Rows ",AD37, "-",AD44, ".")</f>
        <v>'Road Transportation figures above are sum of eight elements in Rows 37-44.</v>
      </c>
      <c r="B36" s="96"/>
      <c r="C36" s="96"/>
      <c r="D36" s="96"/>
      <c r="E36" s="96"/>
      <c r="F36" s="96"/>
      <c r="G36" s="96"/>
      <c r="H36" s="96"/>
      <c r="I36" s="96"/>
      <c r="J36" s="96"/>
      <c r="K36" s="96"/>
      <c r="L36" s="96"/>
      <c r="M36" s="96"/>
      <c r="N36" s="96"/>
      <c r="O36" s="96"/>
      <c r="P36" s="96"/>
      <c r="Q36" s="96"/>
      <c r="R36" s="96"/>
      <c r="S36" s="97"/>
      <c r="T36" s="97"/>
      <c r="U36" s="97"/>
      <c r="V36" s="97"/>
      <c r="W36" s="97"/>
      <c r="X36" s="97"/>
      <c r="Y36" s="97"/>
      <c r="Z36" s="119"/>
      <c r="AA36" s="119"/>
      <c r="AB36" s="119"/>
      <c r="AC36" s="119"/>
      <c r="AD36" s="122">
        <f>ROW()</f>
        <v>36</v>
      </c>
    </row>
    <row r="37" spans="1:30">
      <c r="A37" s="102" t="s">
        <v>48</v>
      </c>
      <c r="B37" s="191">
        <f>'Canada minus BC Emissions by Yr'!B37*1000/Indicators!C$20</f>
        <v>48.137346494225127</v>
      </c>
      <c r="C37" s="96"/>
      <c r="D37" s="96"/>
      <c r="E37" s="96"/>
      <c r="F37" s="96"/>
      <c r="G37" s="96"/>
      <c r="H37" s="96"/>
      <c r="I37" s="96"/>
      <c r="J37" s="96"/>
      <c r="K37" s="96"/>
      <c r="L37" s="191">
        <f>'Canada minus BC Emissions by Yr'!L37*1000/Indicators!M$20</f>
        <v>32.68801721275404</v>
      </c>
      <c r="M37" s="191">
        <f>'Canada minus BC Emissions by Yr'!M37*1000/Indicators!N$20</f>
        <v>32.099924217709322</v>
      </c>
      <c r="N37" s="191">
        <f>'Canada minus BC Emissions by Yr'!N37*1000/Indicators!O$20</f>
        <v>31.418819050015966</v>
      </c>
      <c r="O37" s="191">
        <f>'Canada minus BC Emissions by Yr'!O37*1000/Indicators!P$20</f>
        <v>30.555764752422629</v>
      </c>
      <c r="P37" s="191">
        <f>'Canada minus BC Emissions by Yr'!P37*1000/Indicators!Q$20</f>
        <v>29.241702114893329</v>
      </c>
      <c r="Q37" s="191">
        <f>'Canada minus BC Emissions by Yr'!Q37*1000/Indicators!R$20</f>
        <v>27.653987146934025</v>
      </c>
      <c r="R37" s="191">
        <f>'Canada minus BC Emissions by Yr'!R37*1000/Indicators!S$20</f>
        <v>27.143501185783965</v>
      </c>
      <c r="S37" s="191">
        <f>'Canada minus BC Emissions by Yr'!S37*1000/Indicators!T$20</f>
        <v>26.519915596065172</v>
      </c>
      <c r="T37" s="191">
        <f>'Canada minus BC Emissions by Yr'!T37*1000/Indicators!U$20</f>
        <v>25.874380100009013</v>
      </c>
      <c r="U37" s="191">
        <f>'Canada minus BC Emissions by Yr'!U37*1000/Indicators!V$20</f>
        <v>26.696904726705117</v>
      </c>
      <c r="V37" s="191">
        <f>'Canada minus BC Emissions by Yr'!V37*1000/Indicators!W$20</f>
        <v>26.159048464193759</v>
      </c>
      <c r="W37" s="191">
        <f>'Canada minus BC Emissions by Yr'!W37*1000/Indicators!X$20</f>
        <v>24.58434046142434</v>
      </c>
      <c r="X37" s="191">
        <f>'Canada minus BC Emissions by Yr'!X37*1000/Indicators!Y$20</f>
        <v>23.949864827707177</v>
      </c>
      <c r="Y37" s="191">
        <f>'Canada minus BC Emissions by Yr'!Y37*1000/Indicators!Z$20</f>
        <v>23.833466563445061</v>
      </c>
      <c r="Z37" s="127">
        <f t="shared" ref="Z37:Z51" si="6">AVERAGE(L37:S37)</f>
        <v>29.665203909572305</v>
      </c>
      <c r="AA37" s="127">
        <f t="shared" si="2"/>
        <v>25.183000857247411</v>
      </c>
      <c r="AB37" s="127">
        <f t="shared" si="3"/>
        <v>-4.4822030523248948</v>
      </c>
      <c r="AC37" s="136">
        <f t="shared" si="1"/>
        <v>-0.15109294599787285</v>
      </c>
      <c r="AD37" s="122">
        <f>ROW()</f>
        <v>37</v>
      </c>
    </row>
    <row r="38" spans="1:30">
      <c r="A38" s="102" t="s">
        <v>49</v>
      </c>
      <c r="B38" s="191">
        <f>'Canada minus BC Emissions by Yr'!B38*1000/Indicators!C$20</f>
        <v>20.962392362640628</v>
      </c>
      <c r="C38" s="96"/>
      <c r="D38" s="96"/>
      <c r="E38" s="96"/>
      <c r="F38" s="96"/>
      <c r="G38" s="96"/>
      <c r="H38" s="96"/>
      <c r="I38" s="96"/>
      <c r="J38" s="96"/>
      <c r="K38" s="96"/>
      <c r="L38" s="191">
        <f>'Canada minus BC Emissions by Yr'!L38*1000/Indicators!M$20</f>
        <v>27.721064143029146</v>
      </c>
      <c r="M38" s="191">
        <f>'Canada minus BC Emissions by Yr'!M38*1000/Indicators!N$20</f>
        <v>27.831561393159419</v>
      </c>
      <c r="N38" s="191">
        <f>'Canada minus BC Emissions by Yr'!N38*1000/Indicators!O$20</f>
        <v>28.424924932285393</v>
      </c>
      <c r="O38" s="191">
        <f>'Canada minus BC Emissions by Yr'!O38*1000/Indicators!P$20</f>
        <v>28.929924662750977</v>
      </c>
      <c r="P38" s="191">
        <f>'Canada minus BC Emissions by Yr'!P38*1000/Indicators!Q$20</f>
        <v>28.981196640023466</v>
      </c>
      <c r="Q38" s="191">
        <f>'Canada minus BC Emissions by Yr'!Q38*1000/Indicators!R$20</f>
        <v>29.194738834037338</v>
      </c>
      <c r="R38" s="191">
        <f>'Canada minus BC Emissions by Yr'!R38*1000/Indicators!S$20</f>
        <v>28.727358204578803</v>
      </c>
      <c r="S38" s="191">
        <f>'Canada minus BC Emissions by Yr'!S38*1000/Indicators!T$20</f>
        <v>28.068600957499743</v>
      </c>
      <c r="T38" s="191">
        <f>'Canada minus BC Emissions by Yr'!T38*1000/Indicators!U$20</f>
        <v>27.473984012978637</v>
      </c>
      <c r="U38" s="191">
        <f>'Canada minus BC Emissions by Yr'!U38*1000/Indicators!V$20</f>
        <v>28.326910259633916</v>
      </c>
      <c r="V38" s="191">
        <f>'Canada minus BC Emissions by Yr'!V38*1000/Indicators!W$20</f>
        <v>27.820654357846244</v>
      </c>
      <c r="W38" s="191">
        <f>'Canada minus BC Emissions by Yr'!W38*1000/Indicators!X$20</f>
        <v>26.090957644888547</v>
      </c>
      <c r="X38" s="191">
        <f>'Canada minus BC Emissions by Yr'!X38*1000/Indicators!Y$20</f>
        <v>25.697790599052833</v>
      </c>
      <c r="Y38" s="191">
        <f>'Canada minus BC Emissions by Yr'!Y38*1000/Indicators!Z$20</f>
        <v>25.787955668549682</v>
      </c>
      <c r="Z38" s="127">
        <f t="shared" si="6"/>
        <v>28.484921220920533</v>
      </c>
      <c r="AA38" s="127">
        <f t="shared" si="2"/>
        <v>26.866375423824973</v>
      </c>
      <c r="AB38" s="127">
        <f t="shared" si="3"/>
        <v>-1.6185457970955603</v>
      </c>
      <c r="AC38" s="136">
        <f t="shared" si="1"/>
        <v>-5.6821143528627056E-2</v>
      </c>
      <c r="AD38" s="122">
        <f>ROW()</f>
        <v>38</v>
      </c>
    </row>
    <row r="39" spans="1:30">
      <c r="A39" s="102" t="s">
        <v>50</v>
      </c>
      <c r="B39" s="191">
        <f>'Canada minus BC Emissions by Yr'!B39*1000/Indicators!C$20</f>
        <v>6.0331338401226278</v>
      </c>
      <c r="C39" s="96"/>
      <c r="D39" s="96"/>
      <c r="E39" s="96"/>
      <c r="F39" s="96"/>
      <c r="G39" s="96"/>
      <c r="H39" s="96"/>
      <c r="I39" s="96"/>
      <c r="J39" s="96"/>
      <c r="K39" s="96"/>
      <c r="L39" s="191">
        <f>'Canada minus BC Emissions by Yr'!L39*1000/Indicators!M$20</f>
        <v>3.1796287932953571</v>
      </c>
      <c r="M39" s="191">
        <f>'Canada minus BC Emissions by Yr'!M39*1000/Indicators!N$20</f>
        <v>3.8658272869729045</v>
      </c>
      <c r="N39" s="191">
        <f>'Canada minus BC Emissions by Yr'!N39*1000/Indicators!O$20</f>
        <v>3.702660557273791</v>
      </c>
      <c r="O39" s="191">
        <f>'Canada minus BC Emissions by Yr'!O39*1000/Indicators!P$20</f>
        <v>3.6903674506564683</v>
      </c>
      <c r="P39" s="191">
        <f>'Canada minus BC Emissions by Yr'!P39*1000/Indicators!Q$20</f>
        <v>3.8048148733294798</v>
      </c>
      <c r="Q39" s="191">
        <f>'Canada minus BC Emissions by Yr'!Q39*1000/Indicators!R$20</f>
        <v>3.669061325373228</v>
      </c>
      <c r="R39" s="191">
        <f>'Canada minus BC Emissions by Yr'!R39*1000/Indicators!S$20</f>
        <v>3.6843153298156768</v>
      </c>
      <c r="S39" s="191">
        <f>'Canada minus BC Emissions by Yr'!S39*1000/Indicators!T$20</f>
        <v>3.6740873410418886</v>
      </c>
      <c r="T39" s="191">
        <f>'Canada minus BC Emissions by Yr'!T39*1000/Indicators!U$20</f>
        <v>3.6627094969054137</v>
      </c>
      <c r="U39" s="191">
        <f>'Canada minus BC Emissions by Yr'!U39*1000/Indicators!V$20</f>
        <v>3.8152441947741194</v>
      </c>
      <c r="V39" s="191">
        <f>'Canada minus BC Emissions by Yr'!V39*1000/Indicators!W$20</f>
        <v>3.8110265503118304</v>
      </c>
      <c r="W39" s="191">
        <f>'Canada minus BC Emissions by Yr'!W39*1000/Indicators!X$20</f>
        <v>3.5619422666676481</v>
      </c>
      <c r="X39" s="191">
        <f>'Canada minus BC Emissions by Yr'!X39*1000/Indicators!Y$20</f>
        <v>3.6108232839547614</v>
      </c>
      <c r="Y39" s="191">
        <f>'Canada minus BC Emissions by Yr'!Y39*1000/Indicators!Z$20</f>
        <v>3.6935551084395413</v>
      </c>
      <c r="Z39" s="127">
        <f t="shared" si="6"/>
        <v>3.6588453697198497</v>
      </c>
      <c r="AA39" s="127">
        <f t="shared" si="2"/>
        <v>3.6925501501755522</v>
      </c>
      <c r="AB39" s="127">
        <f t="shared" si="3"/>
        <v>3.3704780455702466E-2</v>
      </c>
      <c r="AC39" s="136">
        <f t="shared" si="1"/>
        <v>9.2118625002955978E-3</v>
      </c>
      <c r="AD39" s="122">
        <f>ROW()</f>
        <v>39</v>
      </c>
    </row>
    <row r="40" spans="1:30">
      <c r="A40" s="102" t="s">
        <v>51</v>
      </c>
      <c r="B40" s="191">
        <f>'Canada minus BC Emissions by Yr'!B40*1000/Indicators!C$20</f>
        <v>0.15500553776580886</v>
      </c>
      <c r="C40" s="96"/>
      <c r="D40" s="96"/>
      <c r="E40" s="96"/>
      <c r="F40" s="96"/>
      <c r="G40" s="96"/>
      <c r="H40" s="96"/>
      <c r="I40" s="96"/>
      <c r="J40" s="96"/>
      <c r="K40" s="96"/>
      <c r="L40" s="191">
        <f>'Canada minus BC Emissions by Yr'!L40*1000/Indicators!M$20</f>
        <v>0.12586667786422831</v>
      </c>
      <c r="M40" s="191">
        <f>'Canada minus BC Emissions by Yr'!M40*1000/Indicators!N$20</f>
        <v>0.14142286370777776</v>
      </c>
      <c r="N40" s="191">
        <f>'Canada minus BC Emissions by Yr'!N40*1000/Indicators!O$20</f>
        <v>0.15749183061889227</v>
      </c>
      <c r="O40" s="191">
        <f>'Canada minus BC Emissions by Yr'!O40*1000/Indicators!P$20</f>
        <v>0.16848106573678948</v>
      </c>
      <c r="P40" s="191">
        <f>'Canada minus BC Emissions by Yr'!P40*1000/Indicators!Q$20</f>
        <v>0.17503846745069088</v>
      </c>
      <c r="Q40" s="191">
        <f>'Canada minus BC Emissions by Yr'!Q40*1000/Indicators!R$20</f>
        <v>0.17441474532047446</v>
      </c>
      <c r="R40" s="191">
        <f>'Canada minus BC Emissions by Yr'!R40*1000/Indicators!S$20</f>
        <v>0.17347353640534149</v>
      </c>
      <c r="S40" s="191">
        <f>'Canada minus BC Emissions by Yr'!S40*1000/Indicators!T$20</f>
        <v>0.17238309162130777</v>
      </c>
      <c r="T40" s="191">
        <f>'Canada minus BC Emissions by Yr'!T40*1000/Indicators!U$20</f>
        <v>0.17102062155465556</v>
      </c>
      <c r="U40" s="191">
        <f>'Canada minus BC Emissions by Yr'!U40*1000/Indicators!V$20</f>
        <v>0.17742580595917562</v>
      </c>
      <c r="V40" s="191">
        <f>'Canada minus BC Emissions by Yr'!V40*1000/Indicators!W$20</f>
        <v>0.17660821054238399</v>
      </c>
      <c r="W40" s="191">
        <f>'Canada minus BC Emissions by Yr'!W40*1000/Indicators!X$20</f>
        <v>0.16740449694420936</v>
      </c>
      <c r="X40" s="191">
        <f>'Canada minus BC Emissions by Yr'!X40*1000/Indicators!Y$20</f>
        <v>0.16706079405582244</v>
      </c>
      <c r="Y40" s="191">
        <f>'Canada minus BC Emissions by Yr'!Y40*1000/Indicators!Z$20</f>
        <v>0.16761133979782983</v>
      </c>
      <c r="Z40" s="127">
        <f t="shared" si="6"/>
        <v>0.16107153484068781</v>
      </c>
      <c r="AA40" s="127">
        <f t="shared" si="2"/>
        <v>0.17118854480901277</v>
      </c>
      <c r="AB40" s="127">
        <f t="shared" si="3"/>
        <v>1.0117009968324958E-2</v>
      </c>
      <c r="AC40" s="136">
        <f t="shared" si="1"/>
        <v>6.2810663462861155E-2</v>
      </c>
      <c r="AD40" s="122">
        <f>ROW()</f>
        <v>40</v>
      </c>
    </row>
    <row r="41" spans="1:30">
      <c r="A41" s="102" t="s">
        <v>52</v>
      </c>
      <c r="B41" s="191">
        <f>'Canada minus BC Emissions by Yr'!B41*1000/Indicators!C$20</f>
        <v>0.50086267741276547</v>
      </c>
      <c r="C41" s="96"/>
      <c r="D41" s="96"/>
      <c r="E41" s="96"/>
      <c r="F41" s="96"/>
      <c r="G41" s="96"/>
      <c r="H41" s="96"/>
      <c r="I41" s="96"/>
      <c r="J41" s="96"/>
      <c r="K41" s="96"/>
      <c r="L41" s="191">
        <f>'Canada minus BC Emissions by Yr'!L41*1000/Indicators!M$20</f>
        <v>0.36034388075923812</v>
      </c>
      <c r="M41" s="191">
        <f>'Canada minus BC Emissions by Yr'!M41*1000/Indicators!N$20</f>
        <v>0.36978680626065447</v>
      </c>
      <c r="N41" s="191">
        <f>'Canada minus BC Emissions by Yr'!N41*1000/Indicators!O$20</f>
        <v>0.38073270137454335</v>
      </c>
      <c r="O41" s="191">
        <f>'Canada minus BC Emissions by Yr'!O41*1000/Indicators!P$20</f>
        <v>0.38426607470879315</v>
      </c>
      <c r="P41" s="191">
        <f>'Canada minus BC Emissions by Yr'!P41*1000/Indicators!Q$20</f>
        <v>0.40314327384192361</v>
      </c>
      <c r="Q41" s="191">
        <f>'Canada minus BC Emissions by Yr'!Q41*1000/Indicators!R$20</f>
        <v>0.39233338522028105</v>
      </c>
      <c r="R41" s="191">
        <f>'Canada minus BC Emissions by Yr'!R41*1000/Indicators!S$20</f>
        <v>0.38829257910315418</v>
      </c>
      <c r="S41" s="191">
        <f>'Canada minus BC Emissions by Yr'!S41*1000/Indicators!T$20</f>
        <v>0.40557224046067475</v>
      </c>
      <c r="T41" s="191">
        <f>'Canada minus BC Emissions by Yr'!T41*1000/Indicators!U$20</f>
        <v>0.42293539126371982</v>
      </c>
      <c r="U41" s="191">
        <f>'Canada minus BC Emissions by Yr'!U41*1000/Indicators!V$20</f>
        <v>0.46556634906043315</v>
      </c>
      <c r="V41" s="191">
        <f>'Canada minus BC Emissions by Yr'!V41*1000/Indicators!W$20</f>
        <v>0.48289863249833131</v>
      </c>
      <c r="W41" s="191">
        <f>'Canada minus BC Emissions by Yr'!W41*1000/Indicators!X$20</f>
        <v>0.49737026755808084</v>
      </c>
      <c r="X41" s="191">
        <f>'Canada minus BC Emissions by Yr'!X41*1000/Indicators!Y$20</f>
        <v>0.51139572934843469</v>
      </c>
      <c r="Y41" s="191">
        <f>'Canada minus BC Emissions by Yr'!Y41*1000/Indicators!Z$20</f>
        <v>0.52555125445890227</v>
      </c>
      <c r="Z41" s="127">
        <f t="shared" si="6"/>
        <v>0.38555886771615783</v>
      </c>
      <c r="AA41" s="127">
        <f t="shared" si="2"/>
        <v>0.48428627069798375</v>
      </c>
      <c r="AB41" s="127">
        <f t="shared" si="3"/>
        <v>9.8727402981825918E-2</v>
      </c>
      <c r="AC41" s="136">
        <f t="shared" si="1"/>
        <v>0.25606311058706455</v>
      </c>
      <c r="AD41" s="122">
        <f>ROW()</f>
        <v>41</v>
      </c>
    </row>
    <row r="42" spans="1:30">
      <c r="A42" s="102" t="s">
        <v>53</v>
      </c>
      <c r="B42" s="191">
        <f>'Canada minus BC Emissions by Yr'!B42*1000/Indicators!C$20</f>
        <v>0.76274924521278664</v>
      </c>
      <c r="C42" s="96"/>
      <c r="D42" s="96"/>
      <c r="E42" s="96"/>
      <c r="F42" s="96"/>
      <c r="G42" s="96"/>
      <c r="H42" s="96"/>
      <c r="I42" s="96"/>
      <c r="J42" s="96"/>
      <c r="K42" s="96"/>
      <c r="L42" s="191">
        <f>'Canada minus BC Emissions by Yr'!L42*1000/Indicators!M$20</f>
        <v>1.3833045802750012</v>
      </c>
      <c r="M42" s="191">
        <f>'Canada minus BC Emissions by Yr'!M42*1000/Indicators!N$20</f>
        <v>1.3522653588092681</v>
      </c>
      <c r="N42" s="191">
        <f>'Canada minus BC Emissions by Yr'!N42*1000/Indicators!O$20</f>
        <v>1.3894955574884793</v>
      </c>
      <c r="O42" s="191">
        <f>'Canada minus BC Emissions by Yr'!O42*1000/Indicators!P$20</f>
        <v>1.3913359181824374</v>
      </c>
      <c r="P42" s="191">
        <f>'Canada minus BC Emissions by Yr'!P42*1000/Indicators!Q$20</f>
        <v>1.4036594653359347</v>
      </c>
      <c r="Q42" s="191">
        <f>'Canada minus BC Emissions by Yr'!Q42*1000/Indicators!R$20</f>
        <v>1.4329742198797077</v>
      </c>
      <c r="R42" s="191">
        <f>'Canada minus BC Emissions by Yr'!R42*1000/Indicators!S$20</f>
        <v>1.4294783887312632</v>
      </c>
      <c r="S42" s="191">
        <f>'Canada minus BC Emissions by Yr'!S42*1000/Indicators!T$20</f>
        <v>1.4392585789423182</v>
      </c>
      <c r="T42" s="191">
        <f>'Canada minus BC Emissions by Yr'!T42*1000/Indicators!U$20</f>
        <v>1.4221905173566733</v>
      </c>
      <c r="U42" s="191">
        <f>'Canada minus BC Emissions by Yr'!U42*1000/Indicators!V$20</f>
        <v>1.4745848704765763</v>
      </c>
      <c r="V42" s="191">
        <f>'Canada minus BC Emissions by Yr'!V42*1000/Indicators!W$20</f>
        <v>1.4691353664653513</v>
      </c>
      <c r="W42" s="191">
        <f>'Canada minus BC Emissions by Yr'!W42*1000/Indicators!X$20</f>
        <v>1.4018707184628532</v>
      </c>
      <c r="X42" s="191">
        <f>'Canada minus BC Emissions by Yr'!X42*1000/Indicators!Y$20</f>
        <v>1.4375468181662012</v>
      </c>
      <c r="Y42" s="191">
        <f>'Canada minus BC Emissions by Yr'!Y42*1000/Indicators!Z$20</f>
        <v>1.4398143414362254</v>
      </c>
      <c r="Z42" s="127">
        <f t="shared" si="6"/>
        <v>1.4027215084555513</v>
      </c>
      <c r="AA42" s="127">
        <f t="shared" si="2"/>
        <v>1.44085710539398</v>
      </c>
      <c r="AB42" s="127">
        <f t="shared" si="3"/>
        <v>3.8135596938428717E-2</v>
      </c>
      <c r="AC42" s="136">
        <f t="shared" si="1"/>
        <v>2.718686261567161E-2</v>
      </c>
      <c r="AD42" s="122">
        <f>ROW()</f>
        <v>42</v>
      </c>
    </row>
    <row r="43" spans="1:30">
      <c r="A43" s="102" t="s">
        <v>54</v>
      </c>
      <c r="B43" s="191">
        <f>'Canada minus BC Emissions by Yr'!B43*1000/Indicators!C$20</f>
        <v>20.269072201437233</v>
      </c>
      <c r="C43" s="96"/>
      <c r="D43" s="96"/>
      <c r="E43" s="96"/>
      <c r="F43" s="96"/>
      <c r="G43" s="96"/>
      <c r="H43" s="96"/>
      <c r="I43" s="96"/>
      <c r="J43" s="96"/>
      <c r="K43" s="96"/>
      <c r="L43" s="191">
        <f>'Canada minus BC Emissions by Yr'!L43*1000/Indicators!M$20</f>
        <v>23.64154676555134</v>
      </c>
      <c r="M43" s="191">
        <f>'Canada minus BC Emissions by Yr'!M43*1000/Indicators!N$20</f>
        <v>24.241428872150202</v>
      </c>
      <c r="N43" s="191">
        <f>'Canada minus BC Emissions by Yr'!N43*1000/Indicators!O$20</f>
        <v>23.737253559615397</v>
      </c>
      <c r="O43" s="191">
        <f>'Canada minus BC Emissions by Yr'!O43*1000/Indicators!P$20</f>
        <v>24.328380752546003</v>
      </c>
      <c r="P43" s="191">
        <f>'Canada minus BC Emissions by Yr'!P43*1000/Indicators!Q$20</f>
        <v>25.171270103843138</v>
      </c>
      <c r="Q43" s="191">
        <f>'Canada minus BC Emissions by Yr'!Q43*1000/Indicators!R$20</f>
        <v>25.580925505123886</v>
      </c>
      <c r="R43" s="191">
        <f>'Canada minus BC Emissions by Yr'!R43*1000/Indicators!S$20</f>
        <v>25.576130427721324</v>
      </c>
      <c r="S43" s="191">
        <f>'Canada minus BC Emissions by Yr'!S43*1000/Indicators!T$20</f>
        <v>25.290053362892149</v>
      </c>
      <c r="T43" s="191">
        <f>'Canada minus BC Emissions by Yr'!T43*1000/Indicators!U$20</f>
        <v>25.180718747031136</v>
      </c>
      <c r="U43" s="191">
        <f>'Canada minus BC Emissions by Yr'!U43*1000/Indicators!V$20</f>
        <v>25.845446953028024</v>
      </c>
      <c r="V43" s="191">
        <f>'Canada minus BC Emissions by Yr'!V43*1000/Indicators!W$20</f>
        <v>25.632357953465871</v>
      </c>
      <c r="W43" s="191">
        <f>'Canada minus BC Emissions by Yr'!W43*1000/Indicators!X$20</f>
        <v>25.748393318712484</v>
      </c>
      <c r="X43" s="191">
        <f>'Canada minus BC Emissions by Yr'!X43*1000/Indicators!Y$20</f>
        <v>25.488069640656143</v>
      </c>
      <c r="Y43" s="191">
        <f>'Canada minus BC Emissions by Yr'!Y43*1000/Indicators!Z$20</f>
        <v>25.158920041626065</v>
      </c>
      <c r="Z43" s="127">
        <f t="shared" si="6"/>
        <v>24.695873668680431</v>
      </c>
      <c r="AA43" s="127">
        <f t="shared" si="2"/>
        <v>25.508984442419955</v>
      </c>
      <c r="AB43" s="127">
        <f t="shared" si="3"/>
        <v>0.81311077373952401</v>
      </c>
      <c r="AC43" s="136">
        <f t="shared" si="1"/>
        <v>3.2924964900946985E-2</v>
      </c>
      <c r="AD43" s="122">
        <f>ROW()</f>
        <v>43</v>
      </c>
    </row>
    <row r="44" spans="1:30">
      <c r="A44" s="102" t="s">
        <v>55</v>
      </c>
      <c r="B44" s="191">
        <f>'Canada minus BC Emissions by Yr'!B44*1000/Indicators!C$20</f>
        <v>1.6152499900469655</v>
      </c>
      <c r="C44" s="96"/>
      <c r="D44" s="96"/>
      <c r="E44" s="96"/>
      <c r="F44" s="96"/>
      <c r="G44" s="96"/>
      <c r="H44" s="96"/>
      <c r="I44" s="96"/>
      <c r="J44" s="96"/>
      <c r="K44" s="96"/>
      <c r="L44" s="191">
        <f>'Canada minus BC Emissions by Yr'!L44*1000/Indicators!M$20</f>
        <v>0.66171454403057006</v>
      </c>
      <c r="M44" s="191">
        <f>'Canada minus BC Emissions by Yr'!M44*1000/Indicators!N$20</f>
        <v>0.65914206632336125</v>
      </c>
      <c r="N44" s="191">
        <f>'Canada minus BC Emissions by Yr'!N44*1000/Indicators!O$20</f>
        <v>0.46153225629922584</v>
      </c>
      <c r="O44" s="191">
        <f>'Canada minus BC Emissions by Yr'!O44*1000/Indicators!P$20</f>
        <v>0.44998895787050136</v>
      </c>
      <c r="P44" s="191">
        <f>'Canada minus BC Emissions by Yr'!P44*1000/Indicators!Q$20</f>
        <v>0.46979411163739604</v>
      </c>
      <c r="Q44" s="191">
        <f>'Canada minus BC Emissions by Yr'!Q44*1000/Indicators!R$20</f>
        <v>0.4079804030951884</v>
      </c>
      <c r="R44" s="191">
        <f>'Canada minus BC Emissions by Yr'!R44*1000/Indicators!S$20</f>
        <v>0.45215115653623222</v>
      </c>
      <c r="S44" s="191">
        <f>'Canada minus BC Emissions by Yr'!S44*1000/Indicators!T$20</f>
        <v>0.4476333493324216</v>
      </c>
      <c r="T44" s="191">
        <f>'Canada minus BC Emissions by Yr'!T44*1000/Indicators!U$20</f>
        <v>0.45204697195596361</v>
      </c>
      <c r="U44" s="191">
        <f>'Canada minus BC Emissions by Yr'!U44*1000/Indicators!V$20</f>
        <v>0.43193444022643634</v>
      </c>
      <c r="V44" s="191">
        <f>'Canada minus BC Emissions by Yr'!V44*1000/Indicators!W$20</f>
        <v>0.40384092278540912</v>
      </c>
      <c r="W44" s="191">
        <f>'Canada minus BC Emissions by Yr'!W44*1000/Indicators!X$20</f>
        <v>0.42257192645595715</v>
      </c>
      <c r="X44" s="191">
        <f>'Canada minus BC Emissions by Yr'!X44*1000/Indicators!Y$20</f>
        <v>0.46171805303150087</v>
      </c>
      <c r="Y44" s="191">
        <f>'Canada minus BC Emissions by Yr'!Y44*1000/Indicators!Z$20</f>
        <v>0.36165046606533097</v>
      </c>
      <c r="Z44" s="127">
        <f t="shared" si="6"/>
        <v>0.50124210564061211</v>
      </c>
      <c r="AA44" s="127">
        <f t="shared" si="2"/>
        <v>0.42229379675343298</v>
      </c>
      <c r="AB44" s="127">
        <f t="shared" si="3"/>
        <v>-7.8948308887179131E-2</v>
      </c>
      <c r="AC44" s="136">
        <f t="shared" si="1"/>
        <v>-0.15750534122882454</v>
      </c>
      <c r="AD44" s="122">
        <f>ROW()</f>
        <v>44</v>
      </c>
    </row>
    <row r="45" spans="1:30">
      <c r="A45" s="95" t="s">
        <v>56</v>
      </c>
      <c r="B45" s="191">
        <f>'Canada minus BC Emissions by Yr'!B45*1000/Indicators!C$20</f>
        <v>6.3450035680988668</v>
      </c>
      <c r="C45" s="96"/>
      <c r="D45" s="96"/>
      <c r="E45" s="96"/>
      <c r="F45" s="96"/>
      <c r="G45" s="96"/>
      <c r="H45" s="96"/>
      <c r="I45" s="96"/>
      <c r="J45" s="96"/>
      <c r="K45" s="96"/>
      <c r="L45" s="191">
        <f>'Canada minus BC Emissions by Yr'!L45*1000/Indicators!M$20</f>
        <v>4.5818812110128064</v>
      </c>
      <c r="M45" s="191">
        <f>'Canada minus BC Emissions by Yr'!M45*1000/Indicators!N$20</f>
        <v>4.6006340234093388</v>
      </c>
      <c r="N45" s="191">
        <f>'Canada minus BC Emissions by Yr'!N45*1000/Indicators!O$20</f>
        <v>4.2220182813537646</v>
      </c>
      <c r="O45" s="191">
        <f>'Canada minus BC Emissions by Yr'!O45*1000/Indicators!P$20</f>
        <v>4.4640355406984806</v>
      </c>
      <c r="P45" s="191">
        <f>'Canada minus BC Emissions by Yr'!P45*1000/Indicators!Q$20</f>
        <v>4.5453751706898053</v>
      </c>
      <c r="Q45" s="191">
        <f>'Canada minus BC Emissions by Yr'!Q45*1000/Indicators!R$20</f>
        <v>4.7729986149668564</v>
      </c>
      <c r="R45" s="191">
        <f>'Canada minus BC Emissions by Yr'!R45*1000/Indicators!S$20</f>
        <v>4.8926874729513203</v>
      </c>
      <c r="S45" s="191">
        <f>'Canada minus BC Emissions by Yr'!S45*1000/Indicators!T$20</f>
        <v>5.1678940416700909</v>
      </c>
      <c r="T45" s="191">
        <f>'Canada minus BC Emissions by Yr'!T45*1000/Indicators!U$20</f>
        <v>5.2265320231231431</v>
      </c>
      <c r="U45" s="191">
        <f>'Canada minus BC Emissions by Yr'!U45*1000/Indicators!V$20</f>
        <v>3.4549190238690679</v>
      </c>
      <c r="V45" s="191">
        <f>'Canada minus BC Emissions by Yr'!V45*1000/Indicators!W$20</f>
        <v>4.3675292951518996</v>
      </c>
      <c r="W45" s="191">
        <f>'Canada minus BC Emissions by Yr'!W45*1000/Indicators!X$20</f>
        <v>4.8249811431254441</v>
      </c>
      <c r="X45" s="191">
        <f>'Canada minus BC Emissions by Yr'!X45*1000/Indicators!Y$20</f>
        <v>4.7275300423210194</v>
      </c>
      <c r="Y45" s="191">
        <f>'Canada minus BC Emissions by Yr'!Y45*1000/Indicators!Z$20</f>
        <v>4.603296108719177</v>
      </c>
      <c r="Z45" s="127">
        <f t="shared" si="6"/>
        <v>4.655940544594058</v>
      </c>
      <c r="AA45" s="127">
        <f t="shared" si="2"/>
        <v>4.5341312727182919</v>
      </c>
      <c r="AB45" s="127">
        <f t="shared" si="3"/>
        <v>-0.12180927187576618</v>
      </c>
      <c r="AC45" s="136">
        <f t="shared" si="1"/>
        <v>-2.6162119277317035E-2</v>
      </c>
      <c r="AD45" s="122">
        <f>ROW()</f>
        <v>45</v>
      </c>
    </row>
    <row r="46" spans="1:30">
      <c r="A46" s="95" t="s">
        <v>57</v>
      </c>
      <c r="B46" s="191">
        <f>'Canada minus BC Emissions by Yr'!B46*1000/Indicators!C$20</f>
        <v>4.6491425463428486</v>
      </c>
      <c r="C46" s="96"/>
      <c r="D46" s="96"/>
      <c r="E46" s="96"/>
      <c r="F46" s="96"/>
      <c r="G46" s="96"/>
      <c r="H46" s="96"/>
      <c r="I46" s="96"/>
      <c r="J46" s="96"/>
      <c r="K46" s="96"/>
      <c r="L46" s="191">
        <f>'Canada minus BC Emissions by Yr'!L46*1000/Indicators!M$20</f>
        <v>3.4029516450610542</v>
      </c>
      <c r="M46" s="191">
        <f>'Canada minus BC Emissions by Yr'!M46*1000/Indicators!N$20</f>
        <v>3.4823000828378561</v>
      </c>
      <c r="N46" s="191">
        <f>'Canada minus BC Emissions by Yr'!N46*1000/Indicators!O$20</f>
        <v>3.1367036128377235</v>
      </c>
      <c r="O46" s="191">
        <f>'Canada minus BC Emissions by Yr'!O46*1000/Indicators!P$20</f>
        <v>2.8187931066765315</v>
      </c>
      <c r="P46" s="191">
        <f>'Canada minus BC Emissions by Yr'!P46*1000/Indicators!Q$20</f>
        <v>3.4067757166040575</v>
      </c>
      <c r="Q46" s="191">
        <f>'Canada minus BC Emissions by Yr'!Q46*1000/Indicators!R$20</f>
        <v>3.1830533271963843</v>
      </c>
      <c r="R46" s="191">
        <f>'Canada minus BC Emissions by Yr'!R46*1000/Indicators!S$20</f>
        <v>2.7275374481850041</v>
      </c>
      <c r="S46" s="191">
        <f>'Canada minus BC Emissions by Yr'!S46*1000/Indicators!T$20</f>
        <v>3.0331283269457887</v>
      </c>
      <c r="T46" s="191">
        <f>'Canada minus BC Emissions by Yr'!T46*1000/Indicators!U$20</f>
        <v>2.8845944577157629</v>
      </c>
      <c r="U46" s="191">
        <f>'Canada minus BC Emissions by Yr'!U46*1000/Indicators!V$20</f>
        <v>2.9777448945971612</v>
      </c>
      <c r="V46" s="191">
        <f>'Canada minus BC Emissions by Yr'!V46*1000/Indicators!W$20</f>
        <v>3.0677420659195747</v>
      </c>
      <c r="W46" s="191">
        <f>'Canada minus BC Emissions by Yr'!W46*1000/Indicators!X$20</f>
        <v>2.5228346598127311</v>
      </c>
      <c r="X46" s="191">
        <f>'Canada minus BC Emissions by Yr'!X46*1000/Indicators!Y$20</f>
        <v>2.1266300964037925</v>
      </c>
      <c r="Y46" s="191">
        <f>'Canada minus BC Emissions by Yr'!Y46*1000/Indicators!Z$20</f>
        <v>2.0754876393984127</v>
      </c>
      <c r="Z46" s="127"/>
      <c r="AA46" s="127"/>
      <c r="AB46" s="127"/>
      <c r="AC46" s="136"/>
      <c r="AD46" s="122">
        <f>ROW()</f>
        <v>46</v>
      </c>
    </row>
    <row r="47" spans="1:30">
      <c r="A47" s="95" t="s">
        <v>58</v>
      </c>
      <c r="B47" s="191">
        <f>'Canada minus BC Emissions by Yr'!B47*1000/Indicators!C$20</f>
        <v>31.451425629788968</v>
      </c>
      <c r="C47" s="96"/>
      <c r="D47" s="96"/>
      <c r="E47" s="96"/>
      <c r="F47" s="96"/>
      <c r="G47" s="96"/>
      <c r="H47" s="96"/>
      <c r="I47" s="96"/>
      <c r="J47" s="96"/>
      <c r="K47" s="96"/>
      <c r="L47" s="191">
        <f>'Canada minus BC Emissions by Yr'!L47*1000/Indicators!M$20</f>
        <v>32.543571505371084</v>
      </c>
      <c r="M47" s="191">
        <f>'Canada minus BC Emissions by Yr'!M47*1000/Indicators!N$20</f>
        <v>28.350300386271389</v>
      </c>
      <c r="N47" s="191">
        <f>'Canada minus BC Emissions by Yr'!N47*1000/Indicators!O$20</f>
        <v>27.968668633177383</v>
      </c>
      <c r="O47" s="191">
        <f>'Canada minus BC Emissions by Yr'!O47*1000/Indicators!P$20</f>
        <v>28.714547598391203</v>
      </c>
      <c r="P47" s="191">
        <f>'Canada minus BC Emissions by Yr'!P47*1000/Indicators!Q$20</f>
        <v>26.77304838300347</v>
      </c>
      <c r="Q47" s="191">
        <f>'Canada minus BC Emissions by Yr'!Q47*1000/Indicators!R$20</f>
        <v>28.930879241231622</v>
      </c>
      <c r="R47" s="191">
        <f>'Canada minus BC Emissions by Yr'!R47*1000/Indicators!S$20</f>
        <v>26.27928242689746</v>
      </c>
      <c r="S47" s="191">
        <f>'Canada minus BC Emissions by Yr'!S47*1000/Indicators!T$20</f>
        <v>27.079220415913138</v>
      </c>
      <c r="T47" s="191">
        <f>'Canada minus BC Emissions by Yr'!T47*1000/Indicators!U$20</f>
        <v>27.170240081217518</v>
      </c>
      <c r="U47" s="191">
        <f>'Canada minus BC Emissions by Yr'!U47*1000/Indicators!V$20</f>
        <v>25.728490040493828</v>
      </c>
      <c r="V47" s="191">
        <f>'Canada minus BC Emissions by Yr'!V47*1000/Indicators!W$20</f>
        <v>28.787219582307973</v>
      </c>
      <c r="W47" s="191">
        <f>'Canada minus BC Emissions by Yr'!W47*1000/Indicators!X$20</f>
        <v>29.935016479069436</v>
      </c>
      <c r="X47" s="191">
        <f>'Canada minus BC Emissions by Yr'!X47*1000/Indicators!Y$20</f>
        <v>27.663984994922558</v>
      </c>
      <c r="Y47" s="191">
        <f>'Canada minus BC Emissions by Yr'!Y47*1000/Indicators!Z$20</f>
        <v>28.339637340386563</v>
      </c>
      <c r="Z47" s="127">
        <f t="shared" si="6"/>
        <v>28.329939823782095</v>
      </c>
      <c r="AA47" s="127">
        <f t="shared" si="2"/>
        <v>27.937431419732977</v>
      </c>
      <c r="AB47" s="127">
        <f t="shared" si="3"/>
        <v>-0.39250840404911713</v>
      </c>
      <c r="AC47" s="136">
        <f t="shared" si="1"/>
        <v>-1.3854897203827403E-2</v>
      </c>
      <c r="AD47" s="122">
        <f>ROW()</f>
        <v>47</v>
      </c>
    </row>
    <row r="48" spans="1:30">
      <c r="A48" s="125" t="str">
        <f>CONCATENATE("'Other Transportation figures above are sum of three elements in Rows ",AD49, "-",AD51, ".")</f>
        <v>'Other Transportation figures above are sum of three elements in Rows 49-51.</v>
      </c>
      <c r="B48" s="96"/>
      <c r="C48" s="96"/>
      <c r="D48" s="96"/>
      <c r="E48" s="96"/>
      <c r="F48" s="96"/>
      <c r="G48" s="96"/>
      <c r="H48" s="96"/>
      <c r="I48" s="96"/>
      <c r="J48" s="96"/>
      <c r="K48" s="96"/>
      <c r="L48" s="96"/>
      <c r="M48" s="96"/>
      <c r="N48" s="96"/>
      <c r="O48" s="96"/>
      <c r="P48" s="96"/>
      <c r="Q48" s="96"/>
      <c r="R48" s="96"/>
      <c r="S48" s="97"/>
      <c r="T48" s="97"/>
      <c r="U48" s="97"/>
      <c r="V48" s="97"/>
      <c r="W48" s="97"/>
      <c r="X48" s="97"/>
      <c r="Y48" s="97"/>
      <c r="Z48" s="119"/>
      <c r="AA48" s="119"/>
      <c r="AB48" s="119"/>
      <c r="AC48" s="119"/>
      <c r="AD48" s="122">
        <f>ROW()</f>
        <v>48</v>
      </c>
    </row>
    <row r="49" spans="1:30">
      <c r="A49" s="102" t="s">
        <v>59</v>
      </c>
      <c r="B49" s="191">
        <f>'Canada minus BC Emissions by Yr'!B49*1000/Indicators!C$20</f>
        <v>8.6208723574707768</v>
      </c>
      <c r="C49" s="96"/>
      <c r="D49" s="96"/>
      <c r="E49" s="96"/>
      <c r="F49" s="96"/>
      <c r="G49" s="96"/>
      <c r="H49" s="96"/>
      <c r="I49" s="96"/>
      <c r="J49" s="96"/>
      <c r="K49" s="96"/>
      <c r="L49" s="191">
        <f>'Canada minus BC Emissions by Yr'!L49*1000/Indicators!M$20</f>
        <v>7.2316413261002142</v>
      </c>
      <c r="M49" s="191">
        <f>'Canada minus BC Emissions by Yr'!M49*1000/Indicators!N$20</f>
        <v>6.9858124016352754</v>
      </c>
      <c r="N49" s="191">
        <f>'Canada minus BC Emissions by Yr'!N49*1000/Indicators!O$20</f>
        <v>6.8004734028390716</v>
      </c>
      <c r="O49" s="191">
        <f>'Canada minus BC Emissions by Yr'!O49*1000/Indicators!P$20</f>
        <v>6.8144772601956074</v>
      </c>
      <c r="P49" s="191">
        <f>'Canada minus BC Emissions by Yr'!P49*1000/Indicators!Q$20</f>
        <v>6.5672468154055768</v>
      </c>
      <c r="Q49" s="191">
        <f>'Canada minus BC Emissions by Yr'!Q49*1000/Indicators!R$20</f>
        <v>6.0529299950446092</v>
      </c>
      <c r="R49" s="191">
        <f>'Canada minus BC Emissions by Yr'!R49*1000/Indicators!S$20</f>
        <v>5.3943529711726166</v>
      </c>
      <c r="S49" s="191">
        <f>'Canada minus BC Emissions by Yr'!S49*1000/Indicators!T$20</f>
        <v>5.589569127962525</v>
      </c>
      <c r="T49" s="191">
        <f>'Canada minus BC Emissions by Yr'!T49*1000/Indicators!U$20</f>
        <v>5.0855074261434066</v>
      </c>
      <c r="U49" s="191">
        <f>'Canada minus BC Emissions by Yr'!U49*1000/Indicators!V$20</f>
        <v>5.3007165127685516</v>
      </c>
      <c r="V49" s="191">
        <f>'Canada minus BC Emissions by Yr'!V49*1000/Indicators!W$20</f>
        <v>5.5644815829697141</v>
      </c>
      <c r="W49" s="191">
        <f>'Canada minus BC Emissions by Yr'!W49*1000/Indicators!X$20</f>
        <v>5.4198016196225076</v>
      </c>
      <c r="X49" s="191">
        <f>'Canada minus BC Emissions by Yr'!X49*1000/Indicators!Y$20</f>
        <v>4.8413737157594818</v>
      </c>
      <c r="Y49" s="191">
        <f>'Canada minus BC Emissions by Yr'!Y49*1000/Indicators!Z$20</f>
        <v>5.4377268456494958</v>
      </c>
      <c r="Z49" s="127">
        <f t="shared" si="6"/>
        <v>6.4295629125444362</v>
      </c>
      <c r="AA49" s="127">
        <f t="shared" si="2"/>
        <v>5.2749346171521925</v>
      </c>
      <c r="AB49" s="127">
        <f t="shared" si="3"/>
        <v>-1.1546282953922438</v>
      </c>
      <c r="AC49" s="136">
        <f t="shared" si="1"/>
        <v>-0.17958114899840227</v>
      </c>
      <c r="AD49" s="122">
        <f>ROW()</f>
        <v>49</v>
      </c>
    </row>
    <row r="50" spans="1:30">
      <c r="A50" s="102" t="s">
        <v>60</v>
      </c>
      <c r="B50" s="191">
        <f>'Canada minus BC Emissions by Yr'!B50*1000/Indicators!C$20</f>
        <v>15.703736027239291</v>
      </c>
      <c r="C50" s="96"/>
      <c r="D50" s="96"/>
      <c r="E50" s="96"/>
      <c r="F50" s="96"/>
      <c r="G50" s="96"/>
      <c r="H50" s="96"/>
      <c r="I50" s="96"/>
      <c r="J50" s="96"/>
      <c r="K50" s="96"/>
      <c r="L50" s="191">
        <f>'Canada minus BC Emissions by Yr'!L50*1000/Indicators!M$20</f>
        <v>17.195054006642817</v>
      </c>
      <c r="M50" s="191">
        <f>'Canada minus BC Emissions by Yr'!M50*1000/Indicators!N$20</f>
        <v>14.248877472323345</v>
      </c>
      <c r="N50" s="191">
        <f>'Canada minus BC Emissions by Yr'!N50*1000/Indicators!O$20</f>
        <v>12.997706374283821</v>
      </c>
      <c r="O50" s="191">
        <f>'Canada minus BC Emissions by Yr'!O50*1000/Indicators!P$20</f>
        <v>15.414086606321783</v>
      </c>
      <c r="P50" s="191">
        <f>'Canada minus BC Emissions by Yr'!P50*1000/Indicators!Q$20</f>
        <v>14.906443542214424</v>
      </c>
      <c r="Q50" s="191">
        <f>'Canada minus BC Emissions by Yr'!Q50*1000/Indicators!R$20</f>
        <v>15.562772599211272</v>
      </c>
      <c r="R50" s="191">
        <f>'Canada minus BC Emissions by Yr'!R50*1000/Indicators!S$20</f>
        <v>14.546270869595688</v>
      </c>
      <c r="S50" s="191">
        <f>'Canada minus BC Emissions by Yr'!S50*1000/Indicators!T$20</f>
        <v>16.406007535777217</v>
      </c>
      <c r="T50" s="191">
        <f>'Canada minus BC Emissions by Yr'!T50*1000/Indicators!U$20</f>
        <v>17.249184907578737</v>
      </c>
      <c r="U50" s="191">
        <f>'Canada minus BC Emissions by Yr'!U50*1000/Indicators!V$20</f>
        <v>16.920786160470055</v>
      </c>
      <c r="V50" s="191">
        <f>'Canada minus BC Emissions by Yr'!V50*1000/Indicators!W$20</f>
        <v>19.592067314301904</v>
      </c>
      <c r="W50" s="191">
        <f>'Canada minus BC Emissions by Yr'!W50*1000/Indicators!X$20</f>
        <v>21.038357245577558</v>
      </c>
      <c r="X50" s="191">
        <f>'Canada minus BC Emissions by Yr'!X50*1000/Indicators!Y$20</f>
        <v>19.130664753870846</v>
      </c>
      <c r="Y50" s="191">
        <f>'Canada minus BC Emissions by Yr'!Y50*1000/Indicators!Z$20</f>
        <v>19.168613845764241</v>
      </c>
      <c r="Z50" s="127">
        <f t="shared" si="6"/>
        <v>15.159652375796297</v>
      </c>
      <c r="AA50" s="127">
        <f t="shared" si="2"/>
        <v>18.849945704593889</v>
      </c>
      <c r="AB50" s="127">
        <f t="shared" si="3"/>
        <v>3.6902933287975923</v>
      </c>
      <c r="AC50" s="136">
        <f t="shared" si="1"/>
        <v>0.24342862470180823</v>
      </c>
      <c r="AD50" s="122">
        <f>ROW()</f>
        <v>50</v>
      </c>
    </row>
    <row r="51" spans="1:30">
      <c r="A51" s="102" t="s">
        <v>61</v>
      </c>
      <c r="B51" s="191">
        <f>'Canada minus BC Emissions by Yr'!B51*1000/Indicators!C$20</f>
        <v>6.9097016824639184</v>
      </c>
      <c r="C51" s="96"/>
      <c r="D51" s="96"/>
      <c r="E51" s="96"/>
      <c r="F51" s="96"/>
      <c r="G51" s="96"/>
      <c r="H51" s="96"/>
      <c r="I51" s="96"/>
      <c r="J51" s="96"/>
      <c r="K51" s="96"/>
      <c r="L51" s="191">
        <f>'Canada minus BC Emissions by Yr'!L51*1000/Indicators!M$20</f>
        <v>8.2890050627409799</v>
      </c>
      <c r="M51" s="191">
        <f>'Canada minus BC Emissions by Yr'!M51*1000/Indicators!N$20</f>
        <v>7.1156105123127649</v>
      </c>
      <c r="N51" s="191">
        <f>'Canada minus BC Emissions by Yr'!N51*1000/Indicators!O$20</f>
        <v>7.8413219527991114</v>
      </c>
      <c r="O51" s="191">
        <f>'Canada minus BC Emissions by Yr'!O51*1000/Indicators!P$20</f>
        <v>6.5021407783657148</v>
      </c>
      <c r="P51" s="191">
        <f>'Canada minus BC Emissions by Yr'!P51*1000/Indicators!Q$20</f>
        <v>5.8090032574171024</v>
      </c>
      <c r="Q51" s="191">
        <f>'Canada minus BC Emissions by Yr'!Q51*1000/Indicators!R$20</f>
        <v>7.0104421392971918</v>
      </c>
      <c r="R51" s="191">
        <f>'Canada minus BC Emissions by Yr'!R51*1000/Indicators!S$20</f>
        <v>6.636284277178806</v>
      </c>
      <c r="S51" s="191">
        <f>'Canada minus BC Emissions by Yr'!S51*1000/Indicators!T$20</f>
        <v>5.4854473388913725</v>
      </c>
      <c r="T51" s="191">
        <f>'Canada minus BC Emissions by Yr'!T51*1000/Indicators!U$20</f>
        <v>4.7777875159923635</v>
      </c>
      <c r="U51" s="191">
        <f>'Canada minus BC Emissions by Yr'!U51*1000/Indicators!V$20</f>
        <v>4.0711480223942083</v>
      </c>
      <c r="V51" s="191">
        <f>'Canada minus BC Emissions by Yr'!V51*1000/Indicators!W$20</f>
        <v>3.5014280254809083</v>
      </c>
      <c r="W51" s="191">
        <f>'Canada minus BC Emissions by Yr'!W51*1000/Indicators!X$20</f>
        <v>3.3722767634597299</v>
      </c>
      <c r="X51" s="191">
        <f>'Canada minus BC Emissions by Yr'!X51*1000/Indicators!Y$20</f>
        <v>3.3702365064893018</v>
      </c>
      <c r="Y51" s="191">
        <f>'Canada minus BC Emissions by Yr'!Y51*1000/Indicators!Z$20</f>
        <v>3.6594884335816644</v>
      </c>
      <c r="Z51" s="127">
        <f t="shared" si="6"/>
        <v>6.8361569148753798</v>
      </c>
      <c r="AA51" s="127">
        <f t="shared" si="2"/>
        <v>3.7920608778996958</v>
      </c>
      <c r="AB51" s="127">
        <f t="shared" si="3"/>
        <v>-3.044096036975684</v>
      </c>
      <c r="AC51" s="136">
        <f t="shared" si="1"/>
        <v>-0.44529347042221551</v>
      </c>
      <c r="AD51" s="122">
        <f>ROW()</f>
        <v>51</v>
      </c>
    </row>
    <row r="52" spans="1:30">
      <c r="A52" s="69" t="s">
        <v>0</v>
      </c>
      <c r="B52" s="103">
        <f>'Canada minus BC Emissions by Yr'!B52*1000/Indicators!C$20</f>
        <v>51.291102031134656</v>
      </c>
      <c r="C52" s="103"/>
      <c r="D52" s="103"/>
      <c r="E52" s="103"/>
      <c r="F52" s="103"/>
      <c r="G52" s="103"/>
      <c r="H52" s="103"/>
      <c r="I52" s="103"/>
      <c r="J52" s="103"/>
      <c r="K52" s="103"/>
      <c r="L52" s="103">
        <f>'Canada minus BC Emissions by Yr'!L52*1000/Indicators!M$20</f>
        <v>55.312813783079775</v>
      </c>
      <c r="M52" s="103">
        <f>'Canada minus BC Emissions by Yr'!M52*1000/Indicators!N$20</f>
        <v>52.460329300139655</v>
      </c>
      <c r="N52" s="103">
        <f>'Canada minus BC Emissions by Yr'!N52*1000/Indicators!O$20</f>
        <v>49.040487871738932</v>
      </c>
      <c r="O52" s="103">
        <f>'Canada minus BC Emissions by Yr'!O52*1000/Indicators!P$20</f>
        <v>47.451070833113114</v>
      </c>
      <c r="P52" s="103">
        <f>'Canada minus BC Emissions by Yr'!P52*1000/Indicators!Q$20</f>
        <v>45.357935826099435</v>
      </c>
      <c r="Q52" s="103">
        <f>'Canada minus BC Emissions by Yr'!Q52*1000/Indicators!R$20</f>
        <v>42.396318101999249</v>
      </c>
      <c r="R52" s="103">
        <f>'Canada minus BC Emissions by Yr'!R52*1000/Indicators!S$20</f>
        <v>42.371470685098409</v>
      </c>
      <c r="S52" s="103">
        <f>'Canada minus BC Emissions by Yr'!S52*1000/Indicators!T$20</f>
        <v>40.144906485052928</v>
      </c>
      <c r="T52" s="103">
        <f>'Canada minus BC Emissions by Yr'!T52*1000/Indicators!U$20</f>
        <v>38.649482193786305</v>
      </c>
      <c r="U52" s="103">
        <f>'Canada minus BC Emissions by Yr'!U52*1000/Indicators!V$20</f>
        <v>37.912308376304765</v>
      </c>
      <c r="V52" s="103">
        <f>'Canada minus BC Emissions by Yr'!V52*1000/Indicators!W$20</f>
        <v>35.999945274762894</v>
      </c>
      <c r="W52" s="103">
        <f>'Canada minus BC Emissions by Yr'!W52*1000/Indicators!X$20</f>
        <v>35.269437118485918</v>
      </c>
      <c r="X52" s="103">
        <f>'Canada minus BC Emissions by Yr'!X52*1000/Indicators!Y$20</f>
        <v>35.436451709738684</v>
      </c>
      <c r="Y52" s="103">
        <f>'Canada minus BC Emissions by Yr'!Y52*1000/Indicators!Z$20</f>
        <v>35.983296325228679</v>
      </c>
      <c r="Z52" s="104">
        <f t="shared" ref="Z52:Z83" si="7">AVERAGE(L52:S52)</f>
        <v>46.816916610790187</v>
      </c>
      <c r="AA52" s="104">
        <f t="shared" si="2"/>
        <v>36.541820166384539</v>
      </c>
      <c r="AB52" s="104">
        <f t="shared" si="3"/>
        <v>-10.275096444405648</v>
      </c>
      <c r="AC52" s="132">
        <f t="shared" si="1"/>
        <v>-0.21947401042719422</v>
      </c>
      <c r="AD52" s="122">
        <f>ROW()</f>
        <v>52</v>
      </c>
    </row>
    <row r="53" spans="1:30">
      <c r="A53" s="67" t="s">
        <v>1</v>
      </c>
      <c r="B53" s="184">
        <f>'Canada minus BC Emissions by Yr'!B53*1000/Indicators!C$20</f>
        <v>2.4728198861500621</v>
      </c>
      <c r="C53" s="105"/>
      <c r="D53" s="105"/>
      <c r="E53" s="105"/>
      <c r="F53" s="105"/>
      <c r="G53" s="105"/>
      <c r="H53" s="105"/>
      <c r="I53" s="105"/>
      <c r="J53" s="105"/>
      <c r="K53" s="105"/>
      <c r="L53" s="184">
        <f>'Canada minus BC Emissions by Yr'!L53*1000/Indicators!M$20</f>
        <v>1.0220891771649414</v>
      </c>
      <c r="M53" s="184">
        <f>'Canada minus BC Emissions by Yr'!M53*1000/Indicators!N$20</f>
        <v>0.94606050598790337</v>
      </c>
      <c r="N53" s="184">
        <f>'Canada minus BC Emissions by Yr'!N53*1000/Indicators!O$20</f>
        <v>0.97988360883408643</v>
      </c>
      <c r="O53" s="184">
        <f>'Canada minus BC Emissions by Yr'!O53*1000/Indicators!P$20</f>
        <v>0.20325082835347463</v>
      </c>
      <c r="P53" s="184">
        <f>'Canada minus BC Emissions by Yr'!P53*1000/Indicators!Q$20</f>
        <v>0.10592628037777373</v>
      </c>
      <c r="Q53" s="184">
        <f>'Canada minus BC Emissions by Yr'!Q53*1000/Indicators!R$20</f>
        <v>0.79728066955469368</v>
      </c>
      <c r="R53" s="184">
        <f>'Canada minus BC Emissions by Yr'!R53*1000/Indicators!S$20</f>
        <v>0.15588305055963278</v>
      </c>
      <c r="S53" s="184">
        <f>'Canada minus BC Emissions by Yr'!S53*1000/Indicators!T$20</f>
        <v>0.81625511170043763</v>
      </c>
      <c r="T53" s="184">
        <f>'Canada minus BC Emissions by Yr'!T53*1000/Indicators!U$20</f>
        <v>0.83059467291807998</v>
      </c>
      <c r="U53" s="184">
        <f>'Canada minus BC Emissions by Yr'!U53*1000/Indicators!V$20</f>
        <v>0.18219372698494568</v>
      </c>
      <c r="V53" s="184">
        <f>'Canada minus BC Emissions by Yr'!V53*1000/Indicators!W$20</f>
        <v>0.77236809471699297</v>
      </c>
      <c r="W53" s="184">
        <f>'Canada minus BC Emissions by Yr'!W53*1000/Indicators!X$20</f>
        <v>0.74746658241863073</v>
      </c>
      <c r="X53" s="184">
        <f>'Canada minus BC Emissions by Yr'!X53*1000/Indicators!Y$20</f>
        <v>0.67140478154463623</v>
      </c>
      <c r="Y53" s="184">
        <f>'Canada minus BC Emissions by Yr'!Y53*1000/Indicators!Z$20</f>
        <v>0.60723667245061819</v>
      </c>
      <c r="Z53" s="187">
        <f t="shared" si="7"/>
        <v>0.62832865406661786</v>
      </c>
      <c r="AA53" s="187">
        <f t="shared" ref="AA53:AA57" si="8">AVERAGE(T53:Y53)</f>
        <v>0.63521075517231729</v>
      </c>
      <c r="AB53" s="187">
        <f t="shared" ref="AB53:AB57" si="9">AA53-Z53</f>
        <v>6.882101105699423E-3</v>
      </c>
      <c r="AC53" s="138">
        <f t="shared" ref="AC53:AC57" si="10">AB53/Z53</f>
        <v>1.0953027625204812E-2</v>
      </c>
      <c r="AD53" s="122">
        <f>ROW()</f>
        <v>53</v>
      </c>
    </row>
    <row r="54" spans="1:30">
      <c r="A54" s="68" t="s">
        <v>62</v>
      </c>
      <c r="B54" s="184">
        <f>'Canada minus BC Emissions by Yr'!B54*1000/Indicators!C$20</f>
        <v>48.818282144984593</v>
      </c>
      <c r="C54" s="105"/>
      <c r="D54" s="105"/>
      <c r="E54" s="105"/>
      <c r="F54" s="105"/>
      <c r="G54" s="105"/>
      <c r="H54" s="105"/>
      <c r="I54" s="105"/>
      <c r="J54" s="105"/>
      <c r="K54" s="105"/>
      <c r="L54" s="184">
        <f>'Canada minus BC Emissions by Yr'!L54*1000/Indicators!M$20</f>
        <v>54.290724605914839</v>
      </c>
      <c r="M54" s="184">
        <f>'Canada minus BC Emissions by Yr'!M54*1000/Indicators!N$20</f>
        <v>51.514268794151761</v>
      </c>
      <c r="N54" s="184">
        <f>'Canada minus BC Emissions by Yr'!N54*1000/Indicators!O$20</f>
        <v>48.060604262904853</v>
      </c>
      <c r="O54" s="184">
        <f>'Canada minus BC Emissions by Yr'!O54*1000/Indicators!P$20</f>
        <v>47.247820004759632</v>
      </c>
      <c r="P54" s="184">
        <f>'Canada minus BC Emissions by Yr'!P54*1000/Indicators!Q$20</f>
        <v>45.252009545721663</v>
      </c>
      <c r="Q54" s="184">
        <f>'Canada minus BC Emissions by Yr'!Q54*1000/Indicators!R$20</f>
        <v>41.599037432444547</v>
      </c>
      <c r="R54" s="184">
        <f>'Canada minus BC Emissions by Yr'!R54*1000/Indicators!S$20</f>
        <v>41.471523406914656</v>
      </c>
      <c r="S54" s="184">
        <f>'Canada minus BC Emissions by Yr'!S54*1000/Indicators!T$20</f>
        <v>39.328651373352493</v>
      </c>
      <c r="T54" s="184">
        <f>'Canada minus BC Emissions by Yr'!T54*1000/Indicators!U$20</f>
        <v>37.818887520868223</v>
      </c>
      <c r="U54" s="184">
        <f>'Canada minus BC Emissions by Yr'!U54*1000/Indicators!V$20</f>
        <v>36.987797997821154</v>
      </c>
      <c r="V54" s="184">
        <f>'Canada minus BC Emissions by Yr'!V54*1000/Indicators!W$20</f>
        <v>35.227577180045905</v>
      </c>
      <c r="W54" s="184">
        <f>'Canada minus BC Emissions by Yr'!W54*1000/Indicators!X$20</f>
        <v>34.521970536067286</v>
      </c>
      <c r="X54" s="184">
        <f>'Canada minus BC Emissions by Yr'!X54*1000/Indicators!Y$20</f>
        <v>35.449536329902394</v>
      </c>
      <c r="Y54" s="184">
        <f>'Canada minus BC Emissions by Yr'!Y54*1000/Indicators!Z$20</f>
        <v>35.376059652778061</v>
      </c>
      <c r="Z54" s="187">
        <f t="shared" si="7"/>
        <v>46.095579928270553</v>
      </c>
      <c r="AA54" s="187">
        <f t="shared" si="8"/>
        <v>35.896971536247172</v>
      </c>
      <c r="AB54" s="187">
        <f t="shared" si="9"/>
        <v>-10.198608392023381</v>
      </c>
      <c r="AC54" s="138">
        <f t="shared" si="10"/>
        <v>-0.22124916115370413</v>
      </c>
      <c r="AD54" s="122">
        <f>ROW()</f>
        <v>54</v>
      </c>
    </row>
    <row r="55" spans="1:30" ht="15.6">
      <c r="A55" s="71" t="s">
        <v>113</v>
      </c>
      <c r="B55" s="184">
        <f>'Canada minus BC Emissions by Yr'!B55*1000/Indicators!C$20</f>
        <v>0</v>
      </c>
      <c r="C55" s="105"/>
      <c r="D55" s="105"/>
      <c r="E55" s="105"/>
      <c r="F55" s="105"/>
      <c r="G55" s="105"/>
      <c r="H55" s="105"/>
      <c r="I55" s="105"/>
      <c r="J55" s="105"/>
      <c r="K55" s="105"/>
      <c r="L55" s="184">
        <f>'Canada minus BC Emissions by Yr'!L55*1000/Indicators!M$20</f>
        <v>0</v>
      </c>
      <c r="M55" s="184">
        <f>'Canada minus BC Emissions by Yr'!M55*1000/Indicators!N$20</f>
        <v>7.606471586025391E-5</v>
      </c>
      <c r="N55" s="184">
        <f>'Canada minus BC Emissions by Yr'!N55*1000/Indicators!O$20</f>
        <v>7.4062553232460138E-5</v>
      </c>
      <c r="O55" s="184">
        <f>'Canada minus BC Emissions by Yr'!O55*1000/Indicators!P$20</f>
        <v>7.2706709213555767E-5</v>
      </c>
      <c r="P55" s="184">
        <f>'Canada minus BC Emissions by Yr'!P55*1000/Indicators!Q$20</f>
        <v>7.056626289696463E-5</v>
      </c>
      <c r="Q55" s="184">
        <f>'Canada minus BC Emissions by Yr'!Q55*1000/Indicators!R$20</f>
        <v>6.8565264227673248E-5</v>
      </c>
      <c r="R55" s="184">
        <f>'Canada minus BC Emissions by Yr'!R55*1000/Indicators!S$20</f>
        <v>6.6965780486171562E-5</v>
      </c>
      <c r="S55" s="184">
        <f>'Canada minus BC Emissions by Yr'!S55*1000/Indicators!T$20</f>
        <v>6.5749677826578649E-5</v>
      </c>
      <c r="T55" s="184">
        <f>'Canada minus BC Emissions by Yr'!T55*1000/Indicators!U$20</f>
        <v>6.4980260440883843E-5</v>
      </c>
      <c r="U55" s="184">
        <f>'Canada minus BC Emissions by Yr'!U55*1000/Indicators!V$20</f>
        <v>6.6808498634879672E-5</v>
      </c>
      <c r="V55" s="184">
        <f>'Canada minus BC Emissions by Yr'!V55*1000/Indicators!W$20</f>
        <v>6.4621329777724161E-5</v>
      </c>
      <c r="W55" s="184">
        <f>'Canada minus BC Emissions by Yr'!W55*1000/Indicators!X$20</f>
        <v>6.274851024578592E-5</v>
      </c>
      <c r="X55" s="184">
        <f>'Canada minus BC Emissions by Yr'!X55*1000/Indicators!Y$20</f>
        <v>6.1604046153751382E-5</v>
      </c>
      <c r="Y55" s="184">
        <f>'Canada minus BC Emissions by Yr'!Y55*1000/Indicators!Z$20</f>
        <v>6.0388539865494592E-5</v>
      </c>
      <c r="Z55" s="187">
        <f t="shared" si="7"/>
        <v>6.1835120467957245E-5</v>
      </c>
      <c r="AA55" s="187">
        <f t="shared" si="8"/>
        <v>6.3525197519753252E-5</v>
      </c>
      <c r="AB55" s="187">
        <f t="shared" si="9"/>
        <v>1.6900770517960068E-6</v>
      </c>
      <c r="AC55" s="138">
        <f t="shared" si="10"/>
        <v>2.7331992547371186E-2</v>
      </c>
      <c r="AD55" s="122">
        <f>ROW()</f>
        <v>55</v>
      </c>
    </row>
    <row r="56" spans="1:30" ht="14.7" customHeight="1">
      <c r="A56" s="131" t="s">
        <v>63</v>
      </c>
      <c r="B56" s="107"/>
      <c r="C56" s="107"/>
      <c r="D56" s="107"/>
      <c r="E56" s="107"/>
      <c r="F56" s="107"/>
      <c r="G56" s="107"/>
      <c r="H56" s="107"/>
      <c r="I56" s="107"/>
      <c r="J56" s="107"/>
      <c r="K56" s="107"/>
      <c r="L56" s="107">
        <f>'Canada minus BC Emissions by Yr'!L56*1000/Indicators!M$20</f>
        <v>45.958413660148722</v>
      </c>
      <c r="M56" s="107">
        <f>'Canada minus BC Emissions by Yr'!M56*1000/Indicators!N$20</f>
        <v>43.525920742256403</v>
      </c>
      <c r="N56" s="107">
        <f>'Canada minus BC Emissions by Yr'!N56*1000/Indicators!O$20</f>
        <v>44.355240213662235</v>
      </c>
      <c r="O56" s="107">
        <f>'Canada minus BC Emissions by Yr'!O56*1000/Indicators!P$20</f>
        <v>44.916589247485561</v>
      </c>
      <c r="P56" s="107">
        <f>'Canada minus BC Emissions by Yr'!P56*1000/Indicators!Q$20</f>
        <v>43.594269078569262</v>
      </c>
      <c r="Q56" s="107">
        <f>'Canada minus BC Emissions by Yr'!Q56*1000/Indicators!R$20</f>
        <v>42.358096567318135</v>
      </c>
      <c r="R56" s="107">
        <f>'Canada minus BC Emissions by Yr'!R56*1000/Indicators!S$20</f>
        <v>44.271821543635646</v>
      </c>
      <c r="S56" s="107">
        <f>'Canada minus BC Emissions by Yr'!S56*1000/Indicators!T$20</f>
        <v>42.445069796935776</v>
      </c>
      <c r="T56" s="107">
        <f>'Canada minus BC Emissions by Yr'!T56*1000/Indicators!U$20</f>
        <v>41.1541649458931</v>
      </c>
      <c r="U56" s="107">
        <f>'Canada minus BC Emissions by Yr'!U56*1000/Indicators!V$20</f>
        <v>42.312049135423798</v>
      </c>
      <c r="V56" s="107">
        <f>'Canada minus BC Emissions by Yr'!V56*1000/Indicators!W$20</f>
        <v>40.926842192558638</v>
      </c>
      <c r="W56" s="107">
        <f>'Canada minus BC Emissions by Yr'!W56*1000/Indicators!X$20</f>
        <v>39.740723155664412</v>
      </c>
      <c r="X56" s="107">
        <f>'Canada minus BC Emissions by Yr'!X56*1000/Indicators!Y$20</f>
        <v>37.646917093959175</v>
      </c>
      <c r="Y56" s="107">
        <f>'Canada minus BC Emissions by Yr'!Y56*1000/Indicators!Z$20</f>
        <v>35.025353121986861</v>
      </c>
      <c r="Z56" s="187">
        <f t="shared" si="7"/>
        <v>43.928177606251467</v>
      </c>
      <c r="AA56" s="187">
        <f t="shared" si="8"/>
        <v>39.467674940914335</v>
      </c>
      <c r="AB56" s="187">
        <f t="shared" si="9"/>
        <v>-4.4605026653371311</v>
      </c>
      <c r="AC56" s="138">
        <f t="shared" si="10"/>
        <v>-0.10154080839225053</v>
      </c>
      <c r="AD56" s="122">
        <f>ROW()</f>
        <v>56</v>
      </c>
    </row>
    <row r="57" spans="1:30">
      <c r="A57" s="69" t="s">
        <v>64</v>
      </c>
      <c r="B57" s="103">
        <f>'Canada minus BC Emissions by Yr'!B57*1000/Indicators!C$20</f>
        <v>8.9444795810440851</v>
      </c>
      <c r="C57" s="103"/>
      <c r="D57" s="103"/>
      <c r="E57" s="103"/>
      <c r="F57" s="103"/>
      <c r="G57" s="103"/>
      <c r="H57" s="103"/>
      <c r="I57" s="103"/>
      <c r="J57" s="103"/>
      <c r="K57" s="103"/>
      <c r="L57" s="103">
        <f>'Canada minus BC Emissions by Yr'!L57*1000/Indicators!M$20</f>
        <v>7.403070580501435</v>
      </c>
      <c r="M57" s="103">
        <f>'Canada minus BC Emissions by Yr'!M57*1000/Indicators!N$20</f>
        <v>6.9938800596995891</v>
      </c>
      <c r="N57" s="103">
        <f>'Canada minus BC Emissions by Yr'!N57*1000/Indicators!O$20</f>
        <v>6.9315525970079745</v>
      </c>
      <c r="O57" s="103">
        <f>'Canada minus BC Emissions by Yr'!O57*1000/Indicators!P$20</f>
        <v>6.8228107766463957</v>
      </c>
      <c r="P57" s="103">
        <f>'Canada minus BC Emissions by Yr'!P57*1000/Indicators!Q$20</f>
        <v>6.6759014233179448</v>
      </c>
      <c r="Q57" s="103">
        <f>'Canada minus BC Emissions by Yr'!Q57*1000/Indicators!R$20</f>
        <v>6.4830174661270012</v>
      </c>
      <c r="R57" s="103">
        <f>'Canada minus BC Emissions by Yr'!R57*1000/Indicators!S$20</f>
        <v>6.3696830382584029</v>
      </c>
      <c r="S57" s="103">
        <f>'Canada minus BC Emissions by Yr'!S57*1000/Indicators!T$20</f>
        <v>6.2351027084116462</v>
      </c>
      <c r="T57" s="103">
        <f>'Canada minus BC Emissions by Yr'!T57*1000/Indicators!U$20</f>
        <v>5.8294699308134987</v>
      </c>
      <c r="U57" s="103">
        <f>'Canada minus BC Emissions by Yr'!U57*1000/Indicators!V$20</f>
        <v>4.6212275420002253</v>
      </c>
      <c r="V57" s="103">
        <f>'Canada minus BC Emissions by Yr'!V57*1000/Indicators!W$20</f>
        <v>4.8984682938828517</v>
      </c>
      <c r="W57" s="103">
        <f>'Canada minus BC Emissions by Yr'!W57*1000/Indicators!X$20</f>
        <v>4.8887282429237171</v>
      </c>
      <c r="X57" s="103">
        <f>'Canada minus BC Emissions by Yr'!X57*1000/Indicators!Y$20</f>
        <v>5.1547820010015677</v>
      </c>
      <c r="Y57" s="103">
        <f>'Canada minus BC Emissions by Yr'!Y57*1000/Indicators!Z$20</f>
        <v>4.6566817575030095</v>
      </c>
      <c r="Z57" s="187">
        <f t="shared" si="7"/>
        <v>6.7393773312462981</v>
      </c>
      <c r="AA57" s="187">
        <f t="shared" si="8"/>
        <v>5.0082262946874776</v>
      </c>
      <c r="AB57" s="187">
        <f t="shared" si="9"/>
        <v>-1.7311510365588205</v>
      </c>
      <c r="AC57" s="138">
        <f t="shared" si="10"/>
        <v>-0.25687106560016321</v>
      </c>
      <c r="AD57" s="122">
        <f>ROW()</f>
        <v>57</v>
      </c>
    </row>
    <row r="58" spans="1:30">
      <c r="A58" s="73" t="s">
        <v>65</v>
      </c>
      <c r="B58" s="184">
        <f>'Canada minus BC Emissions by Yr'!B58*1000/Indicators!C$20</f>
        <v>5.8857443734647701</v>
      </c>
      <c r="C58" s="105"/>
      <c r="D58" s="105"/>
      <c r="E58" s="105"/>
      <c r="F58" s="105"/>
      <c r="G58" s="105"/>
      <c r="H58" s="105"/>
      <c r="I58" s="105"/>
      <c r="J58" s="105"/>
      <c r="K58" s="105"/>
      <c r="L58" s="184">
        <f>'Canada minus BC Emissions by Yr'!L58*1000/Indicators!M$20</f>
        <v>5.2304809255889646</v>
      </c>
      <c r="M58" s="184">
        <f>'Canada minus BC Emissions by Yr'!M58*1000/Indicators!N$20</f>
        <v>5.0003129117620277</v>
      </c>
      <c r="N58" s="184">
        <f>'Canada minus BC Emissions by Yr'!N58*1000/Indicators!O$20</f>
        <v>4.9960030965105524</v>
      </c>
      <c r="O58" s="184">
        <f>'Canada minus BC Emissions by Yr'!O58*1000/Indicators!P$20</f>
        <v>4.8997328003000522</v>
      </c>
      <c r="P58" s="184">
        <f>'Canada minus BC Emissions by Yr'!P58*1000/Indicators!Q$20</f>
        <v>4.9046008711540399</v>
      </c>
      <c r="Q58" s="184">
        <f>'Canada minus BC Emissions by Yr'!Q58*1000/Indicators!R$20</f>
        <v>4.831102884379356</v>
      </c>
      <c r="R58" s="184">
        <f>'Canada minus BC Emissions by Yr'!R58*1000/Indicators!S$20</f>
        <v>4.8216046672527888</v>
      </c>
      <c r="S58" s="184">
        <f>'Canada minus BC Emissions by Yr'!S58*1000/Indicators!T$20</f>
        <v>4.7815184271049658</v>
      </c>
      <c r="T58" s="184">
        <f>'Canada minus BC Emissions by Yr'!T58*1000/Indicators!U$20</f>
        <v>4.2395099979444257</v>
      </c>
      <c r="U58" s="184">
        <f>'Canada minus BC Emissions by Yr'!U58*1000/Indicators!V$20</f>
        <v>3.336422987850908</v>
      </c>
      <c r="V58" s="184">
        <f>'Canada minus BC Emissions by Yr'!V58*1000/Indicators!W$20</f>
        <v>3.5985026609713588</v>
      </c>
      <c r="W58" s="184">
        <f>'Canada minus BC Emissions by Yr'!W58*1000/Indicators!X$20</f>
        <v>3.5618602271114841</v>
      </c>
      <c r="X58" s="184">
        <f>'Canada minus BC Emissions by Yr'!X58*1000/Indicators!Y$20</f>
        <v>3.7826078827507543</v>
      </c>
      <c r="Y58" s="184">
        <f>'Canada minus BC Emissions by Yr'!Y58*1000/Indicators!Z$20</f>
        <v>3.3690980933969619</v>
      </c>
      <c r="Z58" s="187">
        <f t="shared" si="7"/>
        <v>4.9331695730065936</v>
      </c>
      <c r="AA58" s="187">
        <f t="shared" si="2"/>
        <v>3.6480003083376484</v>
      </c>
      <c r="AB58" s="187">
        <f t="shared" si="3"/>
        <v>-1.2851692646689452</v>
      </c>
      <c r="AC58" s="138">
        <f t="shared" si="1"/>
        <v>-0.26051593111681332</v>
      </c>
      <c r="AD58" s="122">
        <f>ROW()</f>
        <v>58</v>
      </c>
    </row>
    <row r="59" spans="1:30">
      <c r="A59" s="73" t="s">
        <v>66</v>
      </c>
      <c r="B59" s="184">
        <f>'Canada minus BC Emissions by Yr'!B59*1000/Indicators!C$20</f>
        <v>1.8265135239993147</v>
      </c>
      <c r="C59" s="105"/>
      <c r="D59" s="105"/>
      <c r="E59" s="105"/>
      <c r="F59" s="105"/>
      <c r="G59" s="105"/>
      <c r="H59" s="105"/>
      <c r="I59" s="105"/>
      <c r="J59" s="105"/>
      <c r="K59" s="105"/>
      <c r="L59" s="184">
        <f>'Canada minus BC Emissions by Yr'!L59*1000/Indicators!M$20</f>
        <v>1.4219910511788763</v>
      </c>
      <c r="M59" s="184">
        <f>'Canada minus BC Emissions by Yr'!M59*1000/Indicators!N$20</f>
        <v>1.2218970622218872</v>
      </c>
      <c r="N59" s="184">
        <f>'Canada minus BC Emissions by Yr'!N59*1000/Indicators!O$20</f>
        <v>1.2091606844819833</v>
      </c>
      <c r="O59" s="184">
        <f>'Canada minus BC Emissions by Yr'!O59*1000/Indicators!P$20</f>
        <v>1.1898705567034169</v>
      </c>
      <c r="P59" s="184">
        <f>'Canada minus BC Emissions by Yr'!P59*1000/Indicators!Q$20</f>
        <v>1.246087717518418</v>
      </c>
      <c r="Q59" s="184">
        <f>'Canada minus BC Emissions by Yr'!Q59*1000/Indicators!R$20</f>
        <v>1.16483093422255</v>
      </c>
      <c r="R59" s="184">
        <f>'Canada minus BC Emissions by Yr'!R59*1000/Indicators!S$20</f>
        <v>1.0892759569752604</v>
      </c>
      <c r="S59" s="184">
        <f>'Canada minus BC Emissions by Yr'!S59*1000/Indicators!T$20</f>
        <v>1.0434882508023191</v>
      </c>
      <c r="T59" s="184">
        <f>'Canada minus BC Emissions by Yr'!T59*1000/Indicators!U$20</f>
        <v>0.99866938303689079</v>
      </c>
      <c r="U59" s="184">
        <f>'Canada minus BC Emissions by Yr'!U59*1000/Indicators!V$20</f>
        <v>0.7813441373727914</v>
      </c>
      <c r="V59" s="184">
        <f>'Canada minus BC Emissions by Yr'!V59*1000/Indicators!W$20</f>
        <v>0.8653279011605971</v>
      </c>
      <c r="W59" s="184">
        <f>'Canada minus BC Emissions by Yr'!W59*1000/Indicators!X$20</f>
        <v>0.87723724389470659</v>
      </c>
      <c r="X59" s="184">
        <f>'Canada minus BC Emissions by Yr'!X59*1000/Indicators!Y$20</f>
        <v>0.87347984799616973</v>
      </c>
      <c r="Y59" s="184">
        <f>'Canada minus BC Emissions by Yr'!Y59*1000/Indicators!Z$20</f>
        <v>0.77911281183132275</v>
      </c>
      <c r="Z59" s="187">
        <f t="shared" si="7"/>
        <v>1.198325276763089</v>
      </c>
      <c r="AA59" s="187">
        <f t="shared" ref="AA59:AA64" si="11">AVERAGE(T59:Y59)</f>
        <v>0.86252855421541297</v>
      </c>
      <c r="AB59" s="187">
        <f t="shared" ref="AB59:AB64" si="12">AA59-Z59</f>
        <v>-0.33579672254767601</v>
      </c>
      <c r="AC59" s="138">
        <f t="shared" ref="AC59:AC64" si="13">AB59/Z59</f>
        <v>-0.28022168025590571</v>
      </c>
      <c r="AD59" s="122">
        <f>ROW()</f>
        <v>59</v>
      </c>
    </row>
    <row r="60" spans="1:30">
      <c r="A60" s="73" t="s">
        <v>2</v>
      </c>
      <c r="B60" s="184">
        <f>'Canada minus BC Emissions by Yr'!B60*1000/Indicators!C$20</f>
        <v>1.3007844928268373</v>
      </c>
      <c r="C60" s="105"/>
      <c r="D60" s="105"/>
      <c r="E60" s="105"/>
      <c r="F60" s="105"/>
      <c r="G60" s="105"/>
      <c r="H60" s="105"/>
      <c r="I60" s="105"/>
      <c r="J60" s="105"/>
      <c r="K60" s="105"/>
      <c r="L60" s="184">
        <f>'Canada minus BC Emissions by Yr'!L60*1000/Indicators!M$20</f>
        <v>0.98297260538603171</v>
      </c>
      <c r="M60" s="184">
        <f>'Canada minus BC Emissions by Yr'!M60*1000/Indicators!N$20</f>
        <v>0.78012172081125808</v>
      </c>
      <c r="N60" s="184">
        <f>'Canada minus BC Emissions by Yr'!N60*1000/Indicators!O$20</f>
        <v>0.73461798859682426</v>
      </c>
      <c r="O60" s="184">
        <f>'Canada minus BC Emissions by Yr'!O60*1000/Indicators!P$20</f>
        <v>0.70089332665912385</v>
      </c>
      <c r="P60" s="184">
        <f>'Canada minus BC Emissions by Yr'!P60*1000/Indicators!Q$20</f>
        <v>0.72123023158149968</v>
      </c>
      <c r="Q60" s="184">
        <f>'Canada minus BC Emissions by Yr'!Q60*1000/Indicators!R$20</f>
        <v>0.72325289097596934</v>
      </c>
      <c r="R60" s="184">
        <f>'Canada minus BC Emissions by Yr'!R60*1000/Indicators!S$20</f>
        <v>0.68202168231759119</v>
      </c>
      <c r="S60" s="184">
        <f>'Canada minus BC Emissions by Yr'!S60*1000/Indicators!T$20</f>
        <v>0.58542850470857055</v>
      </c>
      <c r="T60" s="184">
        <f>'Canada minus BC Emissions by Yr'!T60*1000/Indicators!U$20</f>
        <v>0.61295063664581007</v>
      </c>
      <c r="U60" s="184">
        <f>'Canada minus BC Emissions by Yr'!U60*1000/Indicators!V$20</f>
        <v>0.51088358329151284</v>
      </c>
      <c r="V60" s="184">
        <f>'Canada minus BC Emissions by Yr'!V60*1000/Indicators!W$20</f>
        <v>0.37001640197317154</v>
      </c>
      <c r="W60" s="184">
        <f>'Canada minus BC Emissions by Yr'!W60*1000/Indicators!X$20</f>
        <v>0.4496307719175261</v>
      </c>
      <c r="X60" s="184">
        <f>'Canada minus BC Emissions by Yr'!X60*1000/Indicators!Y$20</f>
        <v>0.51238405828880984</v>
      </c>
      <c r="Y60" s="184">
        <f>'Canada minus BC Emissions by Yr'!Y60*1000/Indicators!Z$20</f>
        <v>0.50847085227472466</v>
      </c>
      <c r="Z60" s="187">
        <f t="shared" si="7"/>
        <v>0.73881736887960858</v>
      </c>
      <c r="AA60" s="187">
        <f t="shared" si="11"/>
        <v>0.49405605073192582</v>
      </c>
      <c r="AB60" s="187">
        <f t="shared" si="12"/>
        <v>-0.24476131814768276</v>
      </c>
      <c r="AC60" s="138">
        <f t="shared" si="13"/>
        <v>-0.33128798598611042</v>
      </c>
      <c r="AD60" s="122">
        <f>ROW()</f>
        <v>60</v>
      </c>
    </row>
    <row r="61" spans="1:30" ht="16.2">
      <c r="A61" s="69" t="s">
        <v>67</v>
      </c>
      <c r="B61" s="103">
        <f>'Canada minus BC Emissions by Yr'!B61*1000/Indicators!C$20</f>
        <v>15.997988824262093</v>
      </c>
      <c r="C61" s="103"/>
      <c r="D61" s="103"/>
      <c r="E61" s="103"/>
      <c r="F61" s="103"/>
      <c r="G61" s="103"/>
      <c r="H61" s="103"/>
      <c r="I61" s="103"/>
      <c r="J61" s="103"/>
      <c r="K61" s="103"/>
      <c r="L61" s="103">
        <f>'Canada minus BC Emissions by Yr'!L61*1000/Indicators!M$20</f>
        <v>4.3892866978793723</v>
      </c>
      <c r="M61" s="103">
        <f>'Canada minus BC Emissions by Yr'!M61*1000/Indicators!N$20</f>
        <v>3.9722684949243705</v>
      </c>
      <c r="N61" s="103">
        <f>'Canada minus BC Emissions by Yr'!N61*1000/Indicators!O$20</f>
        <v>4.1968780165060746</v>
      </c>
      <c r="O61" s="103">
        <f>'Canada minus BC Emissions by Yr'!O61*1000/Indicators!P$20</f>
        <v>4.03926162297532</v>
      </c>
      <c r="P61" s="103">
        <f>'Canada minus BC Emissions by Yr'!P61*1000/Indicators!Q$20</f>
        <v>5.6453010317571701</v>
      </c>
      <c r="Q61" s="103">
        <f>'Canada minus BC Emissions by Yr'!Q61*1000/Indicators!R$20</f>
        <v>4.9519357497764007</v>
      </c>
      <c r="R61" s="103">
        <f>'Canada minus BC Emissions by Yr'!R61*1000/Indicators!S$20</f>
        <v>3.8691339836454683</v>
      </c>
      <c r="S61" s="103">
        <f>'Canada minus BC Emissions by Yr'!S61*1000/Indicators!T$20</f>
        <v>3.7988702744245444</v>
      </c>
      <c r="T61" s="103">
        <f>'Canada minus BC Emissions by Yr'!T61*1000/Indicators!U$20</f>
        <v>4.6208185202406291</v>
      </c>
      <c r="U61" s="103">
        <f>'Canada minus BC Emissions by Yr'!U61*1000/Indicators!V$20</f>
        <v>3.1177299362943849</v>
      </c>
      <c r="V61" s="103">
        <f>'Canada minus BC Emissions by Yr'!V61*1000/Indicators!W$20</f>
        <v>2.5848531911089667</v>
      </c>
      <c r="W61" s="103">
        <f>'Canada minus BC Emissions by Yr'!W61*1000/Indicators!X$20</f>
        <v>2.8585432445302472</v>
      </c>
      <c r="X61" s="103">
        <f>'Canada minus BC Emissions by Yr'!X61*1000/Indicators!Y$20</f>
        <v>2.8748554871750645</v>
      </c>
      <c r="Y61" s="103">
        <f>'Canada minus BC Emissions by Yr'!Y61*1000/Indicators!Z$20</f>
        <v>3.0194269932747297</v>
      </c>
      <c r="Z61" s="187">
        <f t="shared" si="7"/>
        <v>4.3578669839860904</v>
      </c>
      <c r="AA61" s="187">
        <f t="shared" si="11"/>
        <v>3.1793712287706701</v>
      </c>
      <c r="AB61" s="187">
        <f t="shared" si="12"/>
        <v>-1.1784957552154203</v>
      </c>
      <c r="AC61" s="138">
        <f t="shared" si="13"/>
        <v>-0.27042949212219042</v>
      </c>
      <c r="AD61" s="122">
        <f>ROW()</f>
        <v>61</v>
      </c>
    </row>
    <row r="62" spans="1:30">
      <c r="A62" s="73" t="s">
        <v>125</v>
      </c>
      <c r="B62" s="184">
        <f>'Canada minus BC Emissions by Yr'!B62*1000/Indicators!C$20</f>
        <v>4.2737484430528729</v>
      </c>
      <c r="C62" s="105"/>
      <c r="D62" s="105"/>
      <c r="E62" s="105"/>
      <c r="F62" s="105"/>
      <c r="G62" s="105"/>
      <c r="H62" s="105"/>
      <c r="I62" s="105"/>
      <c r="J62" s="105"/>
      <c r="K62" s="105"/>
      <c r="L62" s="184">
        <f>'Canada minus BC Emissions by Yr'!L62*1000/Indicators!M$20</f>
        <v>3.5802809143486645</v>
      </c>
      <c r="M62" s="184">
        <f>'Canada minus BC Emissions by Yr'!M62*1000/Indicators!N$20</f>
        <v>3.2116213363218313</v>
      </c>
      <c r="N62" s="184">
        <f>'Canada minus BC Emissions by Yr'!N62*1000/Indicators!O$20</f>
        <v>3.1517730986702479</v>
      </c>
      <c r="O62" s="184">
        <f>'Canada minus BC Emissions by Yr'!O62*1000/Indicators!P$20</f>
        <v>3.094074403199095</v>
      </c>
      <c r="P62" s="184">
        <f>'Canada minus BC Emissions by Yr'!P62*1000/Indicators!Q$20</f>
        <v>3.2382073973829324</v>
      </c>
      <c r="Q62" s="184">
        <f>'Canada minus BC Emissions by Yr'!Q62*1000/Indicators!R$20</f>
        <v>2.0645762895221611</v>
      </c>
      <c r="R62" s="184">
        <f>'Canada minus BC Emissions by Yr'!R62*1000/Indicators!S$20</f>
        <v>2.9613756259440316</v>
      </c>
      <c r="S62" s="184">
        <f>'Canada minus BC Emissions by Yr'!S62*1000/Indicators!T$20</f>
        <v>2.6811257513727074</v>
      </c>
      <c r="T62" s="184">
        <f>'Canada minus BC Emissions by Yr'!T62*1000/Indicators!U$20</f>
        <v>2.8952316040882691</v>
      </c>
      <c r="U62" s="184">
        <f>'Canada minus BC Emissions by Yr'!U62*1000/Indicators!V$20</f>
        <v>2.5981082802453206</v>
      </c>
      <c r="V62" s="184">
        <f>'Canada minus BC Emissions by Yr'!V62*1000/Indicators!W$20</f>
        <v>2.5776730433558863</v>
      </c>
      <c r="W62" s="184">
        <f>'Canada minus BC Emissions by Yr'!W62*1000/Indicators!X$20</f>
        <v>2.7748785642025329</v>
      </c>
      <c r="X62" s="184">
        <f>'Canada minus BC Emissions by Yr'!X62*1000/Indicators!Y$20</f>
        <v>2.8064065470042294</v>
      </c>
      <c r="Y62" s="184">
        <f>'Canada minus BC Emissions by Yr'!Y62*1000/Indicators!Z$20</f>
        <v>2.9992974799862315</v>
      </c>
      <c r="Z62" s="187">
        <f t="shared" si="7"/>
        <v>2.9978793520952092</v>
      </c>
      <c r="AA62" s="187">
        <f t="shared" si="11"/>
        <v>2.7752659198137448</v>
      </c>
      <c r="AB62" s="187">
        <f t="shared" si="12"/>
        <v>-0.22261343228146435</v>
      </c>
      <c r="AC62" s="138">
        <f t="shared" si="13"/>
        <v>-7.4256968388631273E-2</v>
      </c>
      <c r="AD62" s="122">
        <f>ROW()</f>
        <v>62</v>
      </c>
    </row>
    <row r="63" spans="1:30">
      <c r="A63" s="73" t="s">
        <v>69</v>
      </c>
      <c r="B63" s="184">
        <f>'Canada minus BC Emissions by Yr'!B63*1000/Indicators!C$20</f>
        <v>11.427134874472923</v>
      </c>
      <c r="C63" s="105"/>
      <c r="D63" s="105"/>
      <c r="E63" s="105"/>
      <c r="F63" s="105"/>
      <c r="G63" s="105"/>
      <c r="H63" s="105"/>
      <c r="I63" s="105"/>
      <c r="J63" s="105"/>
      <c r="K63" s="105"/>
      <c r="L63" s="184">
        <f>'Canada minus BC Emissions by Yr'!L63*1000/Indicators!M$20</f>
        <v>0.74876067199118701</v>
      </c>
      <c r="M63" s="184">
        <f>'Canada minus BC Emissions by Yr'!M63*1000/Indicators!N$20</f>
        <v>0.65077590235995009</v>
      </c>
      <c r="N63" s="184">
        <f>'Canada minus BC Emissions by Yr'!N63*1000/Indicators!O$20</f>
        <v>0.98750070976613513</v>
      </c>
      <c r="O63" s="184">
        <f>'Canada minus BC Emissions by Yr'!O63*1000/Indicators!P$20</f>
        <v>0.80785232459506406</v>
      </c>
      <c r="P63" s="184">
        <f>'Canada minus BC Emissions by Yr'!P63*1000/Indicators!Q$20</f>
        <v>2.3522087632321544</v>
      </c>
      <c r="Q63" s="184">
        <f>'Canada minus BC Emissions by Yr'!Q63*1000/Indicators!R$20</f>
        <v>4.5024523509505432</v>
      </c>
      <c r="R63" s="184">
        <f>'Canada minus BC Emissions by Yr'!R63*1000/Indicators!S$20</f>
        <v>0.89287707314895426</v>
      </c>
      <c r="S63" s="184">
        <f>'Canada minus BC Emissions by Yr'!S63*1000/Indicators!T$20</f>
        <v>1.0227727661912234</v>
      </c>
      <c r="T63" s="184">
        <f>'Canada minus BC Emissions by Yr'!T63*1000/Indicators!U$20</f>
        <v>1.660606655711476</v>
      </c>
      <c r="U63" s="184">
        <f>'Canada minus BC Emissions by Yr'!U63*1000/Indicators!V$20</f>
        <v>0.47508265695914437</v>
      </c>
      <c r="V63" s="184">
        <f>'Canada minus BC Emissions by Yr'!V63*1000/Indicators!W$20</f>
        <v>0</v>
      </c>
      <c r="W63" s="184">
        <f>'Canada minus BC Emissions by Yr'!W63*1000/Indicators!X$20</f>
        <v>0</v>
      </c>
      <c r="X63" s="184">
        <f>'Canada minus BC Emissions by Yr'!X63*1000/Indicators!Y$20</f>
        <v>0</v>
      </c>
      <c r="Y63" s="184">
        <f>'Canada minus BC Emissions by Yr'!Y63*1000/Indicators!Z$20</f>
        <v>0</v>
      </c>
      <c r="Z63" s="187">
        <f t="shared" si="7"/>
        <v>1.4956500702794016</v>
      </c>
      <c r="AA63" s="187">
        <f t="shared" si="11"/>
        <v>0.35594821877843669</v>
      </c>
      <c r="AB63" s="187">
        <f t="shared" si="12"/>
        <v>-1.1397018515009649</v>
      </c>
      <c r="AC63" s="138">
        <f t="shared" si="13"/>
        <v>-0.76201103062032272</v>
      </c>
      <c r="AD63" s="122">
        <f>ROW()</f>
        <v>63</v>
      </c>
    </row>
    <row r="64" spans="1:30">
      <c r="A64" s="73" t="s">
        <v>136</v>
      </c>
      <c r="B64" s="184">
        <f>'Canada minus BC Emissions by Yr'!B64*1000/Indicators!C$20</f>
        <v>0.14855275336814799</v>
      </c>
      <c r="C64" s="105"/>
      <c r="D64" s="105"/>
      <c r="E64" s="105"/>
      <c r="F64" s="105"/>
      <c r="G64" s="105"/>
      <c r="H64" s="105"/>
      <c r="I64" s="105"/>
      <c r="J64" s="105"/>
      <c r="K64" s="105"/>
      <c r="L64" s="184">
        <f>'Canada minus BC Emissions by Yr'!L64*1000/Indicators!M$20</f>
        <v>9.4670889562104107E-2</v>
      </c>
      <c r="M64" s="184">
        <f>'Canada minus BC Emissions by Yr'!M64*1000/Indicators!N$20</f>
        <v>9.2967986051421439E-2</v>
      </c>
      <c r="N64" s="184">
        <f>'Canada minus BC Emissions by Yr'!N64*1000/Indicators!O$20</f>
        <v>8.2291725813844599E-2</v>
      </c>
      <c r="O64" s="184">
        <f>'Canada minus BC Emissions by Yr'!O64*1000/Indicators!P$20</f>
        <v>7.9169527810316276E-2</v>
      </c>
      <c r="P64" s="184">
        <f>'Canada minus BC Emissions by Yr'!P64*1000/Indicators!Q$20</f>
        <v>8.6247654651845654E-2</v>
      </c>
      <c r="Q64" s="184">
        <f>'Canada minus BC Emissions by Yr'!Q64*1000/Indicators!R$20</f>
        <v>6.8565264227673242E-2</v>
      </c>
      <c r="R64" s="184">
        <f>'Canada minus BC Emissions by Yr'!R64*1000/Indicators!S$20</f>
        <v>6.5477652030923303E-2</v>
      </c>
      <c r="S64" s="184">
        <f>'Canada minus BC Emissions by Yr'!S64*1000/Indicators!T$20</f>
        <v>6.2827469923175158E-2</v>
      </c>
      <c r="T64" s="184">
        <f>'Canada minus BC Emissions by Yr'!T64*1000/Indicators!U$20</f>
        <v>5.7038228609220268E-2</v>
      </c>
      <c r="U64" s="184">
        <f>'Canada minus BC Emissions by Yr'!U64*1000/Indicators!V$20</f>
        <v>5.0477532301909087E-2</v>
      </c>
      <c r="V64" s="184">
        <f>'Canada minus BC Emissions by Yr'!V64*1000/Indicators!W$20</f>
        <v>4.8825004720947147E-2</v>
      </c>
      <c r="W64" s="184">
        <f>'Canada minus BC Emissions by Yr'!W64*1000/Indicators!X$20</f>
        <v>4.8107191188435865E-2</v>
      </c>
      <c r="X64" s="184">
        <f>'Canada minus BC Emissions by Yr'!X64*1000/Indicators!Y$20</f>
        <v>4.8598747521292757E-2</v>
      </c>
      <c r="Y64" s="184">
        <f>'Canada minus BC Emissions by Yr'!Y64*1000/Indicators!Z$20</f>
        <v>5.6362637207794955E-2</v>
      </c>
      <c r="Z64" s="187">
        <f t="shared" si="7"/>
        <v>7.9027271258912957E-2</v>
      </c>
      <c r="AA64" s="187">
        <f t="shared" si="11"/>
        <v>5.1568223591600008E-2</v>
      </c>
      <c r="AB64" s="187">
        <f t="shared" si="12"/>
        <v>-2.7459047667312948E-2</v>
      </c>
      <c r="AC64" s="138">
        <f t="shared" si="13"/>
        <v>-0.34746293564091685</v>
      </c>
      <c r="AD64" s="122">
        <f>ROW()</f>
        <v>64</v>
      </c>
    </row>
    <row r="65" spans="1:30">
      <c r="A65" s="69" t="s">
        <v>70</v>
      </c>
      <c r="B65" s="103">
        <f>'Canada minus BC Emissions by Yr'!B65*1000/Indicators!C$20</f>
        <v>24.951127453821481</v>
      </c>
      <c r="C65" s="103"/>
      <c r="D65" s="103"/>
      <c r="E65" s="103"/>
      <c r="F65" s="103"/>
      <c r="G65" s="103"/>
      <c r="H65" s="103"/>
      <c r="I65" s="103"/>
      <c r="J65" s="103"/>
      <c r="K65" s="103"/>
      <c r="L65" s="103">
        <f>'Canada minus BC Emissions by Yr'!L65*1000/Indicators!M$20</f>
        <v>18.136878694691934</v>
      </c>
      <c r="M65" s="103">
        <f>'Canada minus BC Emissions by Yr'!M65*1000/Indicators!N$20</f>
        <v>16.639531155351492</v>
      </c>
      <c r="N65" s="103">
        <f>'Canada minus BC Emissions by Yr'!N65*1000/Indicators!O$20</f>
        <v>16.479144444522333</v>
      </c>
      <c r="O65" s="103">
        <f>'Canada minus BC Emissions by Yr'!O65*1000/Indicators!P$20</f>
        <v>15.786848258125838</v>
      </c>
      <c r="P65" s="103">
        <f>'Canada minus BC Emissions by Yr'!P65*1000/Indicators!Q$20</f>
        <v>14.816998047915847</v>
      </c>
      <c r="Q65" s="103">
        <f>'Canada minus BC Emissions by Yr'!Q65*1000/Indicators!R$20</f>
        <v>14.379764093056778</v>
      </c>
      <c r="R65" s="103">
        <f>'Canada minus BC Emissions by Yr'!R65*1000/Indicators!S$20</f>
        <v>14.516874574692885</v>
      </c>
      <c r="S65" s="103">
        <f>'Canada minus BC Emissions by Yr'!S65*1000/Indicators!T$20</f>
        <v>13.156085819401708</v>
      </c>
      <c r="T65" s="103">
        <f>'Canada minus BC Emissions by Yr'!T65*1000/Indicators!U$20</f>
        <v>12.741732012741906</v>
      </c>
      <c r="U65" s="103">
        <f>'Canada minus BC Emissions by Yr'!U65*1000/Indicators!V$20</f>
        <v>10.724360661213566</v>
      </c>
      <c r="V65" s="103">
        <f>'Canada minus BC Emissions by Yr'!V65*1000/Indicators!W$20</f>
        <v>10.951299195112927</v>
      </c>
      <c r="W65" s="103">
        <f>'Canada minus BC Emissions by Yr'!W65*1000/Indicators!X$20</f>
        <v>11.191684158683641</v>
      </c>
      <c r="X65" s="103">
        <f>'Canada minus BC Emissions by Yr'!X65*1000/Indicators!Y$20</f>
        <v>10.961382223010821</v>
      </c>
      <c r="Y65" s="103">
        <f>'Canada minus BC Emissions by Yr'!Y65*1000/Indicators!Z$20</f>
        <v>9.2199516449328804</v>
      </c>
      <c r="Z65" s="104">
        <f t="shared" si="7"/>
        <v>15.489015635969853</v>
      </c>
      <c r="AA65" s="104">
        <f t="shared" si="2"/>
        <v>10.96506831594929</v>
      </c>
      <c r="AB65" s="104">
        <f t="shared" si="3"/>
        <v>-4.5239473200205627</v>
      </c>
      <c r="AC65" s="137">
        <f t="shared" si="1"/>
        <v>-0.29207455311199271</v>
      </c>
      <c r="AD65" s="122">
        <f>ROW()</f>
        <v>65</v>
      </c>
    </row>
    <row r="66" spans="1:30">
      <c r="A66" s="73" t="s">
        <v>71</v>
      </c>
      <c r="B66" s="184">
        <f>'Canada minus BC Emissions by Yr'!B66*1000/Indicators!C$20</f>
        <v>11.655677571962382</v>
      </c>
      <c r="C66" s="105"/>
      <c r="D66" s="105"/>
      <c r="E66" s="105"/>
      <c r="F66" s="105"/>
      <c r="G66" s="105"/>
      <c r="H66" s="105"/>
      <c r="I66" s="105"/>
      <c r="J66" s="105"/>
      <c r="K66" s="105"/>
      <c r="L66" s="184">
        <f>'Canada minus BC Emissions by Yr'!L66*1000/Indicators!M$20</f>
        <v>9.8974111814927017</v>
      </c>
      <c r="M66" s="184">
        <f>'Canada minus BC Emissions by Yr'!M66*1000/Indicators!N$20</f>
        <v>8.9587332013187932</v>
      </c>
      <c r="N66" s="184">
        <f>'Canada minus BC Emissions by Yr'!N66*1000/Indicators!O$20</f>
        <v>8.5583394846398377</v>
      </c>
      <c r="O66" s="184">
        <f>'Canada minus BC Emissions by Yr'!O66*1000/Indicators!P$20</f>
        <v>8.4016641757886656</v>
      </c>
      <c r="P66" s="184">
        <f>'Canada minus BC Emissions by Yr'!P66*1000/Indicators!Q$20</f>
        <v>8.2327306713125399</v>
      </c>
      <c r="Q66" s="184">
        <f>'Canada minus BC Emissions by Yr'!Q66*1000/Indicators!R$20</f>
        <v>7.7707299458029677</v>
      </c>
      <c r="R66" s="184">
        <f>'Canada minus BC Emissions by Yr'!R66*1000/Indicators!S$20</f>
        <v>8.3335193493902402</v>
      </c>
      <c r="S66" s="184">
        <f>'Canada minus BC Emissions by Yr'!S66*1000/Indicators!T$20</f>
        <v>8.1091269319447008</v>
      </c>
      <c r="T66" s="184">
        <f>'Canada minus BC Emissions by Yr'!T66*1000/Indicators!U$20</f>
        <v>7.7254309635273017</v>
      </c>
      <c r="U66" s="184">
        <f>'Canada minus BC Emissions by Yr'!U66*1000/Indicators!V$20</f>
        <v>5.9608027115342646</v>
      </c>
      <c r="V66" s="184">
        <f>'Canada minus BC Emissions by Yr'!V66*1000/Indicators!W$20</f>
        <v>6.483673421031658</v>
      </c>
      <c r="W66" s="184">
        <f>'Canada minus BC Emissions by Yr'!W66*1000/Indicators!X$20</f>
        <v>6.8744479002605461</v>
      </c>
      <c r="X66" s="184">
        <f>'Canada minus BC Emissions by Yr'!X66*1000/Indicators!Y$20</f>
        <v>6.7353757128101508</v>
      </c>
      <c r="Y66" s="184">
        <f>'Canada minus BC Emissions by Yr'!Y66*1000/Indicators!Z$20</f>
        <v>5.0525078354130475</v>
      </c>
      <c r="Z66" s="187">
        <f t="shared" si="7"/>
        <v>8.5327818677113054</v>
      </c>
      <c r="AA66" s="187">
        <f t="shared" ref="AA66" si="14">AVERAGE(T66:Y66)</f>
        <v>6.4720397574294948</v>
      </c>
      <c r="AB66" s="187">
        <f t="shared" ref="AB66" si="15">AA66-Z66</f>
        <v>-2.0607421102818106</v>
      </c>
      <c r="AC66" s="138">
        <f t="shared" ref="AC66" si="16">AB66/Z66</f>
        <v>-0.24150882352680494</v>
      </c>
      <c r="AD66" s="122">
        <f>ROW()</f>
        <v>66</v>
      </c>
    </row>
    <row r="67" spans="1:30">
      <c r="A67" s="73" t="s">
        <v>72</v>
      </c>
      <c r="B67" s="184">
        <f>'Canada minus BC Emissions by Yr'!B67*1000/Indicators!C$20</f>
        <v>9.867309419517218</v>
      </c>
      <c r="C67" s="105"/>
      <c r="D67" s="105"/>
      <c r="E67" s="105"/>
      <c r="F67" s="105"/>
      <c r="G67" s="105"/>
      <c r="H67" s="105"/>
      <c r="I67" s="105"/>
      <c r="J67" s="105"/>
      <c r="K67" s="105"/>
      <c r="L67" s="184">
        <f>'Canada minus BC Emissions by Yr'!L67*1000/Indicators!M$20</f>
        <v>5.9077097329734016</v>
      </c>
      <c r="M67" s="184">
        <f>'Canada minus BC Emissions by Yr'!M67*1000/Indicators!N$20</f>
        <v>5.788768606574993</v>
      </c>
      <c r="N67" s="184">
        <f>'Canada minus BC Emissions by Yr'!N67*1000/Indicators!O$20</f>
        <v>5.5607210552388553</v>
      </c>
      <c r="O67" s="184">
        <f>'Canada minus BC Emissions by Yr'!O67*1000/Indicators!P$20</f>
        <v>5.4722317860169412</v>
      </c>
      <c r="P67" s="184">
        <f>'Canada minus BC Emissions by Yr'!P67*1000/Indicators!Q$20</f>
        <v>4.9169164262717615</v>
      </c>
      <c r="Q67" s="184">
        <f>'Canada minus BC Emissions by Yr'!Q67*1000/Indicators!R$20</f>
        <v>5.6807055703182492</v>
      </c>
      <c r="R67" s="184">
        <f>'Canada minus BC Emissions by Yr'!R67*1000/Indicators!S$20</f>
        <v>5.2022083247021875</v>
      </c>
      <c r="S67" s="184">
        <f>'Canada minus BC Emissions by Yr'!S67*1000/Indicators!T$20</f>
        <v>4.704498914399764</v>
      </c>
      <c r="T67" s="184">
        <f>'Canada minus BC Emissions by Yr'!T67*1000/Indicators!U$20</f>
        <v>4.7002988658778548</v>
      </c>
      <c r="U67" s="184">
        <f>'Canada minus BC Emissions by Yr'!U67*1000/Indicators!V$20</f>
        <v>4.6674799054758305</v>
      </c>
      <c r="V67" s="184">
        <f>'Canada minus BC Emissions by Yr'!V67*1000/Indicators!W$20</f>
        <v>4.324403455494374</v>
      </c>
      <c r="W67" s="184">
        <f>'Canada minus BC Emissions by Yr'!W67*1000/Indicators!X$20</f>
        <v>4.15724365327908</v>
      </c>
      <c r="X67" s="184">
        <f>'Canada minus BC Emissions by Yr'!X67*1000/Indicators!Y$20</f>
        <v>3.8225350774123288</v>
      </c>
      <c r="Y67" s="184">
        <f>'Canada minus BC Emissions by Yr'!Y67*1000/Indicators!Z$20</f>
        <v>4.0000708827261269</v>
      </c>
      <c r="Z67" s="106">
        <f t="shared" si="7"/>
        <v>5.4042200520620192</v>
      </c>
      <c r="AA67" s="106">
        <f t="shared" si="2"/>
        <v>4.2786719733775991</v>
      </c>
      <c r="AB67" s="106">
        <f t="shared" si="3"/>
        <v>-1.1255480786844201</v>
      </c>
      <c r="AC67" s="138">
        <f t="shared" si="1"/>
        <v>-0.20827206661485945</v>
      </c>
      <c r="AD67" s="122">
        <f>ROW()</f>
        <v>67</v>
      </c>
    </row>
    <row r="68" spans="1:30" ht="15.6">
      <c r="A68" s="73" t="s">
        <v>114</v>
      </c>
      <c r="B68" s="184">
        <f>'Canada minus BC Emissions by Yr'!B68*1000/Indicators!C$20</f>
        <v>3.3824319228439852</v>
      </c>
      <c r="C68" s="105"/>
      <c r="D68" s="105"/>
      <c r="E68" s="105"/>
      <c r="F68" s="105"/>
      <c r="G68" s="105"/>
      <c r="H68" s="105"/>
      <c r="I68" s="105"/>
      <c r="J68" s="105"/>
      <c r="K68" s="105"/>
      <c r="L68" s="184">
        <f>'Canada minus BC Emissions by Yr'!L68*1000/Indicators!M$20</f>
        <v>2.288725557697604</v>
      </c>
      <c r="M68" s="184">
        <f>'Canada minus BC Emissions by Yr'!M68*1000/Indicators!N$20</f>
        <v>1.9004809825532896</v>
      </c>
      <c r="N68" s="184">
        <f>'Canada minus BC Emissions by Yr'!N68*1000/Indicators!O$20</f>
        <v>2.3024796965739487</v>
      </c>
      <c r="O68" s="184">
        <f>'Canada minus BC Emissions by Yr'!O68*1000/Indicators!P$20</f>
        <v>1.9129522963202326</v>
      </c>
      <c r="P68" s="184">
        <f>'Canada minus BC Emissions by Yr'!P68*1000/Indicators!Q$20</f>
        <v>1.6359881668217817</v>
      </c>
      <c r="Q68" s="184">
        <f>'Canada minus BC Emissions by Yr'!Q68*1000/Indicators!R$20</f>
        <v>0.93594693962752307</v>
      </c>
      <c r="R68" s="184">
        <f>'Canada minus BC Emissions by Yr'!R68*1000/Indicators!S$20</f>
        <v>0.99602818515294245</v>
      </c>
      <c r="S68" s="184">
        <f>'Canada minus BC Emissions by Yr'!S68*1000/Indicators!T$20</f>
        <v>0.35634046059840974</v>
      </c>
      <c r="T68" s="184">
        <f>'Canada minus BC Emissions by Yr'!T68*1000/Indicators!U$20</f>
        <v>0.31239216886781279</v>
      </c>
      <c r="U68" s="184">
        <f>'Canada minus BC Emissions by Yr'!U68*1000/Indicators!V$20</f>
        <v>0.13616314338439978</v>
      </c>
      <c r="V68" s="184">
        <f>'Canada minus BC Emissions by Yr'!V68*1000/Indicators!W$20</f>
        <v>0.13029805263135172</v>
      </c>
      <c r="W68" s="184">
        <f>'Canada minus BC Emissions by Yr'!W68*1000/Indicators!X$20</f>
        <v>0.12722393868232793</v>
      </c>
      <c r="X68" s="184">
        <f>'Canada minus BC Emissions by Yr'!X68*1000/Indicators!Y$20</f>
        <v>0.16937605740408679</v>
      </c>
      <c r="Y68" s="184">
        <f>'Canada minus BC Emissions by Yr'!Y68*1000/Indicators!Z$20</f>
        <v>0.14254652707122564</v>
      </c>
      <c r="Z68" s="106">
        <f t="shared" si="7"/>
        <v>1.5411177856682168</v>
      </c>
      <c r="AA68" s="106">
        <f t="shared" si="2"/>
        <v>0.16966664800686745</v>
      </c>
      <c r="AB68" s="106">
        <f t="shared" si="3"/>
        <v>-1.3714511376613494</v>
      </c>
      <c r="AC68" s="138">
        <f t="shared" si="1"/>
        <v>-0.88990676145282355</v>
      </c>
      <c r="AD68" s="122">
        <f>ROW()</f>
        <v>68</v>
      </c>
    </row>
    <row r="69" spans="1:30" s="130" customFormat="1" ht="16.8">
      <c r="A69" s="128" t="s">
        <v>121</v>
      </c>
      <c r="B69" s="184">
        <f>'Canada minus BC Emissions by Yr'!B69*1000/Indicators!C$20</f>
        <v>1.3061215161522552</v>
      </c>
      <c r="C69" s="105"/>
      <c r="D69" s="105"/>
      <c r="E69" s="105"/>
      <c r="F69" s="105"/>
      <c r="G69" s="105"/>
      <c r="H69" s="105"/>
      <c r="I69" s="105"/>
      <c r="J69" s="105"/>
      <c r="K69" s="105"/>
      <c r="L69" s="184">
        <f>'Canada minus BC Emissions by Yr'!L69*1000/Indicators!M$20</f>
        <v>2.7921722362551811</v>
      </c>
      <c r="M69" s="184">
        <f>'Canada minus BC Emissions by Yr'!M69*1000/Indicators!N$20</f>
        <v>3.0194650302536421</v>
      </c>
      <c r="N69" s="184">
        <f>'Canada minus BC Emissions by Yr'!N69*1000/Indicators!O$20</f>
        <v>3.1679117994159212</v>
      </c>
      <c r="O69" s="184">
        <f>'Canada minus BC Emissions by Yr'!O69*1000/Indicators!P$20</f>
        <v>3.3631500047684395</v>
      </c>
      <c r="P69" s="184">
        <f>'Canada minus BC Emissions by Yr'!P69*1000/Indicators!Q$20</f>
        <v>3.4675677116738663</v>
      </c>
      <c r="Q69" s="184">
        <f>'Canada minus BC Emissions by Yr'!Q69*1000/Indicators!R$20</f>
        <v>3.4914453320269319</v>
      </c>
      <c r="R69" s="184">
        <f>'Canada minus BC Emissions by Yr'!R69*1000/Indicators!S$20</f>
        <v>3.4603969740044835</v>
      </c>
      <c r="S69" s="184">
        <f>'Canada minus BC Emissions by Yr'!S69*1000/Indicators!T$20</f>
        <v>3.5302181421823184</v>
      </c>
      <c r="T69" s="184">
        <f>'Canada minus BC Emissions by Yr'!T69*1000/Indicators!U$20</f>
        <v>3.4707574205468781</v>
      </c>
      <c r="U69" s="184">
        <f>'Canada minus BC Emissions by Yr'!U69*1000/Indicators!V$20</f>
        <v>3.6291261266028623</v>
      </c>
      <c r="V69" s="184">
        <f>'Canada minus BC Emissions by Yr'!V69*1000/Indicators!W$20</f>
        <v>3.565839045674724</v>
      </c>
      <c r="W69" s="184">
        <f>'Canada minus BC Emissions by Yr'!W69*1000/Indicators!X$20</f>
        <v>3.6029528434888856</v>
      </c>
      <c r="X69" s="184">
        <f>'Canada minus BC Emissions by Yr'!X69*1000/Indicators!Y$20</f>
        <v>3.7050086725188662</v>
      </c>
      <c r="Y69" s="184">
        <f>'Canada minus BC Emissions by Yr'!Y69*1000/Indicators!Z$20</f>
        <v>3.7412974723158032</v>
      </c>
      <c r="Z69" s="106">
        <f t="shared" si="7"/>
        <v>3.2865409038225972</v>
      </c>
      <c r="AA69" s="106">
        <f t="shared" si="2"/>
        <v>3.6191635968580034</v>
      </c>
      <c r="AB69" s="106">
        <f t="shared" si="3"/>
        <v>0.33262269303540615</v>
      </c>
      <c r="AC69" s="138">
        <f t="shared" si="1"/>
        <v>0.10120753179993303</v>
      </c>
      <c r="AD69" s="129">
        <f>ROW()</f>
        <v>69</v>
      </c>
    </row>
    <row r="70" spans="1:30">
      <c r="A70" s="75" t="s">
        <v>74</v>
      </c>
      <c r="B70" s="184">
        <f>'Canada minus BC Emissions by Yr'!B70*1000/Indicators!C$20</f>
        <v>8.1604842436237277</v>
      </c>
      <c r="C70" s="105"/>
      <c r="D70" s="105"/>
      <c r="E70" s="105"/>
      <c r="F70" s="105"/>
      <c r="G70" s="105"/>
      <c r="H70" s="105"/>
      <c r="I70" s="105"/>
      <c r="J70" s="105"/>
      <c r="K70" s="105"/>
      <c r="L70" s="184">
        <f>'Canada minus BC Emissions by Yr'!L70*1000/Indicators!M$20</f>
        <v>8.9225216290173108</v>
      </c>
      <c r="M70" s="184">
        <f>'Canada minus BC Emissions by Yr'!M70*1000/Indicators!N$20</f>
        <v>8.8222402156480744</v>
      </c>
      <c r="N70" s="184">
        <f>'Canada minus BC Emissions by Yr'!N70*1000/Indicators!O$20</f>
        <v>10.119930385285544</v>
      </c>
      <c r="O70" s="184">
        <f>'Canada minus BC Emissions by Yr'!O70*1000/Indicators!P$20</f>
        <v>11.506484308919896</v>
      </c>
      <c r="P70" s="184">
        <f>'Canada minus BC Emissions by Yr'!P70*1000/Indicators!Q$20</f>
        <v>11.797581449769988</v>
      </c>
      <c r="Q70" s="184">
        <f>'Canada minus BC Emissions by Yr'!Q70*1000/Indicators!R$20</f>
        <v>11.598626964700374</v>
      </c>
      <c r="R70" s="184">
        <f>'Canada minus BC Emissions by Yr'!R70*1000/Indicators!S$20</f>
        <v>12.216158850015237</v>
      </c>
      <c r="S70" s="184">
        <f>'Canada minus BC Emissions by Yr'!S70*1000/Indicators!T$20</f>
        <v>12.65931322609846</v>
      </c>
      <c r="T70" s="184">
        <f>'Canada minus BC Emissions by Yr'!T70*1000/Indicators!U$20</f>
        <v>11.032909292438898</v>
      </c>
      <c r="U70" s="184">
        <f>'Canada minus BC Emissions by Yr'!U70*1000/Indicators!V$20</f>
        <v>11.348189726706119</v>
      </c>
      <c r="V70" s="184">
        <f>'Canada minus BC Emissions by Yr'!V70*1000/Indicators!W$20</f>
        <v>11.698143981747794</v>
      </c>
      <c r="W70" s="184">
        <f>'Canada minus BC Emissions by Yr'!W70*1000/Indicators!X$20</f>
        <v>10.146033885874163</v>
      </c>
      <c r="X70" s="184">
        <f>'Canada minus BC Emissions by Yr'!X70*1000/Indicators!Y$20</f>
        <v>12.699774111126343</v>
      </c>
      <c r="Y70" s="184">
        <f>'Canada minus BC Emissions by Yr'!Y70*1000/Indicators!Z$20</f>
        <v>11.76771458190883</v>
      </c>
      <c r="Z70" s="106">
        <f t="shared" si="7"/>
        <v>10.955357128681859</v>
      </c>
      <c r="AA70" s="106">
        <f t="shared" si="2"/>
        <v>11.448794263300359</v>
      </c>
      <c r="AB70" s="106">
        <f t="shared" si="3"/>
        <v>0.49343713461849958</v>
      </c>
      <c r="AC70" s="138">
        <f t="shared" si="1"/>
        <v>4.504071650267321E-2</v>
      </c>
      <c r="AD70" s="122">
        <f>ROW()</f>
        <v>70</v>
      </c>
    </row>
    <row r="71" spans="1:30">
      <c r="A71" s="75" t="s">
        <v>75</v>
      </c>
      <c r="B71" s="184">
        <f>'Canada minus BC Emissions by Yr'!B71*1000/Indicators!C$20</f>
        <v>0.17093746614711294</v>
      </c>
      <c r="C71" s="105"/>
      <c r="D71" s="105"/>
      <c r="E71" s="105"/>
      <c r="F71" s="105"/>
      <c r="G71" s="105"/>
      <c r="H71" s="105"/>
      <c r="I71" s="105"/>
      <c r="J71" s="105"/>
      <c r="K71" s="105"/>
      <c r="L71" s="184">
        <f>'Canada minus BC Emissions by Yr'!L71*1000/Indicators!M$20</f>
        <v>0.32111967777471773</v>
      </c>
      <c r="M71" s="184">
        <f>'Canada minus BC Emissions by Yr'!M71*1000/Indicators!N$20</f>
        <v>0.29327509987719769</v>
      </c>
      <c r="N71" s="184">
        <f>'Canada minus BC Emissions by Yr'!N71*1000/Indicators!O$20</f>
        <v>0.26461441306660938</v>
      </c>
      <c r="O71" s="184">
        <f>'Canada minus BC Emissions by Yr'!O71*1000/Indicators!P$20</f>
        <v>0.30229889889728156</v>
      </c>
      <c r="P71" s="184">
        <f>'Canada minus BC Emissions by Yr'!P71*1000/Indicators!Q$20</f>
        <v>0.26584023170824456</v>
      </c>
      <c r="Q71" s="184">
        <f>'Canada minus BC Emissions by Yr'!Q71*1000/Indicators!R$20</f>
        <v>0.23823183896609679</v>
      </c>
      <c r="R71" s="184">
        <f>'Canada minus BC Emissions by Yr'!R71*1000/Indicators!S$20</f>
        <v>0.20742116713914746</v>
      </c>
      <c r="S71" s="184">
        <f>'Canada minus BC Emissions by Yr'!S71*1000/Indicators!T$20</f>
        <v>0.19657092490802347</v>
      </c>
      <c r="T71" s="184">
        <f>'Canada minus BC Emissions by Yr'!T71*1000/Indicators!U$20</f>
        <v>0.20724135979137004</v>
      </c>
      <c r="U71" s="184">
        <f>'Canada minus BC Emissions by Yr'!U71*1000/Indicators!V$20</f>
        <v>0.16108399015985048</v>
      </c>
      <c r="V71" s="184">
        <f>'Canada minus BC Emissions by Yr'!V71*1000/Indicators!W$20</f>
        <v>0.14969295103354638</v>
      </c>
      <c r="W71" s="184">
        <f>'Canada minus BC Emissions by Yr'!W71*1000/Indicators!X$20</f>
        <v>0.1577165691624538</v>
      </c>
      <c r="X71" s="184">
        <f>'Canada minus BC Emissions by Yr'!X71*1000/Indicators!Y$20</f>
        <v>0.19660833721781065</v>
      </c>
      <c r="Y71" s="184">
        <f>'Canada minus BC Emissions by Yr'!Y71*1000/Indicators!Z$20</f>
        <v>0.17541446734959396</v>
      </c>
      <c r="Z71" s="106">
        <f t="shared" si="7"/>
        <v>0.26117153154216483</v>
      </c>
      <c r="AA71" s="106">
        <f t="shared" si="2"/>
        <v>0.17462627911910422</v>
      </c>
      <c r="AB71" s="106">
        <f t="shared" si="3"/>
        <v>-8.6545252423060604E-2</v>
      </c>
      <c r="AC71" s="138">
        <f t="shared" si="1"/>
        <v>-0.33137322399584851</v>
      </c>
      <c r="AD71" s="122">
        <f>ROW()</f>
        <v>71</v>
      </c>
    </row>
    <row r="72" spans="1:30">
      <c r="A72" s="65" t="s">
        <v>5</v>
      </c>
      <c r="B72" s="107">
        <f>'Canada minus BC Emissions by Yr'!B72*1000/Indicators!C$20</f>
        <v>53.289495831750074</v>
      </c>
      <c r="C72" s="107"/>
      <c r="D72" s="107"/>
      <c r="E72" s="107"/>
      <c r="F72" s="107"/>
      <c r="G72" s="107"/>
      <c r="H72" s="107"/>
      <c r="I72" s="107"/>
      <c r="J72" s="107"/>
      <c r="K72" s="107"/>
      <c r="L72" s="107">
        <f>'Canada minus BC Emissions by Yr'!L72*1000/Indicators!M$20</f>
        <v>48.451244836242644</v>
      </c>
      <c r="M72" s="107">
        <f>'Canada minus BC Emissions by Yr'!M72*1000/Indicators!N$20</f>
        <v>46.667965354416836</v>
      </c>
      <c r="N72" s="107">
        <f>'Canada minus BC Emissions by Yr'!N72*1000/Indicators!O$20</f>
        <v>45.44475115402232</v>
      </c>
      <c r="O72" s="107">
        <f>'Canada minus BC Emissions by Yr'!O72*1000/Indicators!P$20</f>
        <v>46.157441490332531</v>
      </c>
      <c r="P72" s="107">
        <f>'Canada minus BC Emissions by Yr'!P72*1000/Indicators!Q$20</f>
        <v>45.544321790269869</v>
      </c>
      <c r="Q72" s="107">
        <f>'Canada minus BC Emissions by Yr'!Q72*1000/Indicators!R$20</f>
        <v>45.037852295061967</v>
      </c>
      <c r="R72" s="107">
        <f>'Canada minus BC Emissions by Yr'!R72*1000/Indicators!S$20</f>
        <v>43.42926966009265</v>
      </c>
      <c r="S72" s="107">
        <f>'Canada minus BC Emissions by Yr'!S72*1000/Indicators!T$20</f>
        <v>41.938582800512606</v>
      </c>
      <c r="T72" s="107">
        <f>'Canada minus BC Emissions by Yr'!T72*1000/Indicators!U$20</f>
        <v>42.236773650400082</v>
      </c>
      <c r="U72" s="107">
        <f>'Canada minus BC Emissions by Yr'!U72*1000/Indicators!V$20</f>
        <v>41.324883158376039</v>
      </c>
      <c r="V72" s="107">
        <f>'Canada minus BC Emissions by Yr'!V72*1000/Indicators!W$20</f>
        <v>39.293148249098259</v>
      </c>
      <c r="W72" s="107">
        <f>'Canada minus BC Emissions by Yr'!W72*1000/Indicators!X$20</f>
        <v>37.469361661127053</v>
      </c>
      <c r="X72" s="107">
        <f>'Canada minus BC Emissions by Yr'!X72*1000/Indicators!Y$20</f>
        <v>38.167867377421558</v>
      </c>
      <c r="Y72" s="107">
        <f>'Canada minus BC Emissions by Yr'!Y72*1000/Indicators!Z$20</f>
        <v>38.710689863132544</v>
      </c>
      <c r="Z72" s="107">
        <f t="shared" si="7"/>
        <v>45.333928672618931</v>
      </c>
      <c r="AA72" s="107">
        <f t="shared" si="2"/>
        <v>39.533787326592581</v>
      </c>
      <c r="AB72" s="107">
        <f t="shared" si="3"/>
        <v>-5.8001413460263507</v>
      </c>
      <c r="AC72" s="133">
        <f t="shared" si="1"/>
        <v>-0.12794261419327543</v>
      </c>
      <c r="AD72" s="122">
        <f>ROW()</f>
        <v>72</v>
      </c>
    </row>
    <row r="73" spans="1:30">
      <c r="A73" s="69" t="s">
        <v>76</v>
      </c>
      <c r="B73" s="184">
        <f>'Canada minus BC Emissions by Yr'!B73*1000/Indicators!C$20</f>
        <v>24.678834736150225</v>
      </c>
      <c r="C73" s="105"/>
      <c r="D73" s="105"/>
      <c r="E73" s="105"/>
      <c r="F73" s="105"/>
      <c r="G73" s="105"/>
      <c r="H73" s="105"/>
      <c r="I73" s="105"/>
      <c r="J73" s="105"/>
      <c r="K73" s="105"/>
      <c r="L73" s="184">
        <f>'Canada minus BC Emissions by Yr'!L73*1000/Indicators!M$20</f>
        <v>22.627177718992257</v>
      </c>
      <c r="M73" s="184">
        <f>'Canada minus BC Emissions by Yr'!M73*1000/Indicators!N$20</f>
        <v>23.048772856397978</v>
      </c>
      <c r="N73" s="184">
        <f>'Canada minus BC Emissions by Yr'!N73*1000/Indicators!O$20</f>
        <v>22.411896793683479</v>
      </c>
      <c r="O73" s="184">
        <f>'Canada minus BC Emissions by Yr'!O73*1000/Indicators!P$20</f>
        <v>22.764983650920939</v>
      </c>
      <c r="P73" s="184">
        <f>'Canada minus BC Emissions by Yr'!P73*1000/Indicators!Q$20</f>
        <v>22.840342413708157</v>
      </c>
      <c r="Q73" s="184">
        <f>'Canada minus BC Emissions by Yr'!Q73*1000/Indicators!R$20</f>
        <v>22.210907664869278</v>
      </c>
      <c r="R73" s="184">
        <f>'Canada minus BC Emissions by Yr'!R73*1000/Indicators!S$20</f>
        <v>21.051299197602578</v>
      </c>
      <c r="S73" s="184">
        <f>'Canada minus BC Emissions by Yr'!S73*1000/Indicators!T$20</f>
        <v>20.003323582558195</v>
      </c>
      <c r="T73" s="184">
        <f>'Canada minus BC Emissions by Yr'!T73*1000/Indicators!U$20</f>
        <v>19.822385073403197</v>
      </c>
      <c r="U73" s="184">
        <f>'Canada minus BC Emissions by Yr'!U73*1000/Indicators!V$20</f>
        <v>18.987738079579206</v>
      </c>
      <c r="V73" s="184">
        <f>'Canada minus BC Emissions by Yr'!V73*1000/Indicators!W$20</f>
        <v>17.694585501679541</v>
      </c>
      <c r="W73" s="184">
        <f>'Canada minus BC Emissions by Yr'!W73*1000/Indicators!X$20</f>
        <v>16.497947670032207</v>
      </c>
      <c r="X73" s="184">
        <f>'Canada minus BC Emissions by Yr'!X73*1000/Indicators!Y$20</f>
        <v>16.188647703949641</v>
      </c>
      <c r="Y73" s="184">
        <f>'Canada minus BC Emissions by Yr'!Y73*1000/Indicators!Z$20</f>
        <v>15.86599043913918</v>
      </c>
      <c r="Z73" s="106">
        <f t="shared" si="7"/>
        <v>22.11983798484161</v>
      </c>
      <c r="AA73" s="106">
        <f t="shared" si="2"/>
        <v>17.509549077963829</v>
      </c>
      <c r="AB73" s="106">
        <f t="shared" si="3"/>
        <v>-4.6102889068777806</v>
      </c>
      <c r="AC73" s="138">
        <f t="shared" si="1"/>
        <v>-0.2084232673872721</v>
      </c>
      <c r="AD73" s="122">
        <f>ROW()</f>
        <v>73</v>
      </c>
    </row>
    <row r="74" spans="1:30">
      <c r="A74" s="69" t="s">
        <v>77</v>
      </c>
      <c r="B74" s="184">
        <f>'Canada minus BC Emissions by Yr'!B74*1000/Indicators!C$20</f>
        <v>8.1881372632024476</v>
      </c>
      <c r="C74" s="105"/>
      <c r="D74" s="105"/>
      <c r="E74" s="105"/>
      <c r="F74" s="105"/>
      <c r="G74" s="105"/>
      <c r="H74" s="105"/>
      <c r="I74" s="105"/>
      <c r="J74" s="105"/>
      <c r="K74" s="105"/>
      <c r="L74" s="184">
        <f>'Canada minus BC Emissions by Yr'!L74*1000/Indicators!M$20</f>
        <v>7.4781772466894108</v>
      </c>
      <c r="M74" s="184">
        <f>'Canada minus BC Emissions by Yr'!M74*1000/Indicators!N$20</f>
        <v>7.5038121302518874</v>
      </c>
      <c r="N74" s="184">
        <f>'Canada minus BC Emissions by Yr'!N74*1000/Indicators!O$20</f>
        <v>7.4642109588683869</v>
      </c>
      <c r="O74" s="184">
        <f>'Canada minus BC Emissions by Yr'!O74*1000/Indicators!P$20</f>
        <v>7.3211829082537276</v>
      </c>
      <c r="P74" s="184">
        <f>'Canada minus BC Emissions by Yr'!P74*1000/Indicators!Q$20</f>
        <v>7.257249225170793</v>
      </c>
      <c r="Q74" s="184">
        <f>'Canada minus BC Emissions by Yr'!Q74*1000/Indicators!R$20</f>
        <v>7.1348902468073394</v>
      </c>
      <c r="R74" s="184">
        <f>'Canada minus BC Emissions by Yr'!R74*1000/Indicators!S$20</f>
        <v>6.9124148325525931</v>
      </c>
      <c r="S74" s="184">
        <f>'Canada minus BC Emissions by Yr'!S74*1000/Indicators!T$20</f>
        <v>6.5053187448929286</v>
      </c>
      <c r="T74" s="184">
        <f>'Canada minus BC Emissions by Yr'!T74*1000/Indicators!U$20</f>
        <v>6.2188827607562365</v>
      </c>
      <c r="U74" s="184">
        <f>'Canada minus BC Emissions by Yr'!U74*1000/Indicators!V$20</f>
        <v>6.1099539660426236</v>
      </c>
      <c r="V74" s="184">
        <f>'Canada minus BC Emissions by Yr'!V74*1000/Indicators!W$20</f>
        <v>5.7729587890531535</v>
      </c>
      <c r="W74" s="184">
        <f>'Canada minus BC Emissions by Yr'!W74*1000/Indicators!X$20</f>
        <v>5.5376517443923738</v>
      </c>
      <c r="X74" s="184">
        <f>'Canada minus BC Emissions by Yr'!X74*1000/Indicators!Y$20</f>
        <v>5.4383698149431225</v>
      </c>
      <c r="Y74" s="184">
        <f>'Canada minus BC Emissions by Yr'!Y74*1000/Indicators!Z$20</f>
        <v>5.3287027117131638</v>
      </c>
      <c r="Z74" s="106">
        <f t="shared" si="7"/>
        <v>7.1971570366858835</v>
      </c>
      <c r="AA74" s="106">
        <f t="shared" si="2"/>
        <v>5.7344199644834459</v>
      </c>
      <c r="AB74" s="106">
        <f t="shared" si="3"/>
        <v>-1.4627370722024375</v>
      </c>
      <c r="AC74" s="138">
        <f t="shared" si="1"/>
        <v>-0.20323817651142881</v>
      </c>
      <c r="AD74" s="122">
        <f>ROW()</f>
        <v>74</v>
      </c>
    </row>
    <row r="75" spans="1:30">
      <c r="A75" s="69" t="s">
        <v>78</v>
      </c>
      <c r="B75" s="184">
        <f>'Canada minus BC Emissions by Yr'!B75*1000/Indicators!C$20</f>
        <v>18.851455263704931</v>
      </c>
      <c r="C75" s="105"/>
      <c r="D75" s="105"/>
      <c r="E75" s="105"/>
      <c r="F75" s="105"/>
      <c r="G75" s="105"/>
      <c r="H75" s="105"/>
      <c r="I75" s="105"/>
      <c r="J75" s="105"/>
      <c r="K75" s="105"/>
      <c r="L75" s="184">
        <f>'Canada minus BC Emissions by Yr'!L75*1000/Indicators!M$20</f>
        <v>15.968718338384349</v>
      </c>
      <c r="M75" s="184">
        <f>'Canada minus BC Emissions by Yr'!M75*1000/Indicators!N$20</f>
        <v>14.78868383302188</v>
      </c>
      <c r="N75" s="184">
        <f>'Canada minus BC Emissions by Yr'!N75*1000/Indicators!O$20</f>
        <v>13.616308776979938</v>
      </c>
      <c r="O75" s="184">
        <f>'Canada minus BC Emissions by Yr'!O75*1000/Indicators!P$20</f>
        <v>14.961847725384407</v>
      </c>
      <c r="P75" s="184">
        <f>'Canada minus BC Emissions by Yr'!P75*1000/Indicators!Q$20</f>
        <v>14.526017097599306</v>
      </c>
      <c r="Q75" s="184">
        <f>'Canada minus BC Emissions by Yr'!Q75*1000/Indicators!R$20</f>
        <v>14.110299447829082</v>
      </c>
      <c r="R75" s="184">
        <f>'Canada minus BC Emissions by Yr'!R75*1000/Indicators!S$20</f>
        <v>13.840651304196079</v>
      </c>
      <c r="S75" s="184">
        <f>'Canada minus BC Emissions by Yr'!S75*1000/Indicators!T$20</f>
        <v>14.272388172845529</v>
      </c>
      <c r="T75" s="184">
        <f>'Canada minus BC Emissions by Yr'!T75*1000/Indicators!U$20</f>
        <v>14.834701302856168</v>
      </c>
      <c r="U75" s="184">
        <f>'Canada minus BC Emissions by Yr'!U75*1000/Indicators!V$20</f>
        <v>14.529661394107066</v>
      </c>
      <c r="V75" s="184">
        <f>'Canada minus BC Emissions by Yr'!V75*1000/Indicators!W$20</f>
        <v>14.758586134606119</v>
      </c>
      <c r="W75" s="184">
        <f>'Canada minus BC Emissions by Yr'!W75*1000/Indicators!X$20</f>
        <v>13.63849297309085</v>
      </c>
      <c r="X75" s="184">
        <f>'Canada minus BC Emissions by Yr'!X75*1000/Indicators!Y$20</f>
        <v>14.777247326921923</v>
      </c>
      <c r="Y75" s="184">
        <f>'Canada minus BC Emissions by Yr'!Y75*1000/Indicators!Z$20</f>
        <v>15.787191732149148</v>
      </c>
      <c r="Z75" s="104">
        <f t="shared" si="7"/>
        <v>14.51061433703007</v>
      </c>
      <c r="AA75" s="104">
        <f t="shared" si="2"/>
        <v>14.720980143955211</v>
      </c>
      <c r="AB75" s="104">
        <f t="shared" si="3"/>
        <v>0.21036580692514129</v>
      </c>
      <c r="AC75" s="137">
        <f t="shared" si="1"/>
        <v>1.4497374269558147E-2</v>
      </c>
      <c r="AD75" s="122">
        <f>ROW()</f>
        <v>75</v>
      </c>
    </row>
    <row r="76" spans="1:30">
      <c r="A76" s="73" t="s">
        <v>79</v>
      </c>
      <c r="B76" s="184">
        <f>'Canada minus BC Emissions by Yr'!B76*1000/Indicators!C$20</f>
        <v>15.541747839204307</v>
      </c>
      <c r="C76" s="105"/>
      <c r="D76" s="105"/>
      <c r="E76" s="105"/>
      <c r="F76" s="105"/>
      <c r="G76" s="105"/>
      <c r="H76" s="105"/>
      <c r="I76" s="105"/>
      <c r="J76" s="105"/>
      <c r="K76" s="105"/>
      <c r="L76" s="184">
        <f>'Canada minus BC Emissions by Yr'!L76*1000/Indicators!M$20</f>
        <v>13.47803690478052</v>
      </c>
      <c r="M76" s="184">
        <f>'Canada minus BC Emissions by Yr'!M76*1000/Indicators!N$20</f>
        <v>11.506923864374437</v>
      </c>
      <c r="N76" s="184">
        <f>'Canada minus BC Emissions by Yr'!N76*1000/Indicators!O$20</f>
        <v>11.236635067376175</v>
      </c>
      <c r="O76" s="184">
        <f>'Canada minus BC Emissions by Yr'!O76*1000/Indicators!P$20</f>
        <v>11.822999270606022</v>
      </c>
      <c r="P76" s="184">
        <f>'Canada minus BC Emissions by Yr'!P76*1000/Indicators!Q$20</f>
        <v>12.264003102637069</v>
      </c>
      <c r="Q76" s="184">
        <f>'Canada minus BC Emissions by Yr'!Q76*1000/Indicators!R$20</f>
        <v>11.149786623802983</v>
      </c>
      <c r="R76" s="184">
        <f>'Canada minus BC Emissions by Yr'!R76*1000/Indicators!S$20</f>
        <v>10.937272415463561</v>
      </c>
      <c r="S76" s="184">
        <f>'Canada minus BC Emissions by Yr'!S76*1000/Indicators!T$20</f>
        <v>11.428535647123274</v>
      </c>
      <c r="T76" s="184">
        <f>'Canada minus BC Emissions by Yr'!T76*1000/Indicators!U$20</f>
        <v>12.022208777568558</v>
      </c>
      <c r="U76" s="184">
        <f>'Canada minus BC Emissions by Yr'!U76*1000/Indicators!V$20</f>
        <v>11.632559022619748</v>
      </c>
      <c r="V76" s="184">
        <f>'Canada minus BC Emissions by Yr'!V76*1000/Indicators!W$20</f>
        <v>11.95780743061732</v>
      </c>
      <c r="W76" s="184">
        <f>'Canada minus BC Emissions by Yr'!W76*1000/Indicators!X$20</f>
        <v>11.613610759781118</v>
      </c>
      <c r="X76" s="184">
        <f>'Canada minus BC Emissions by Yr'!X76*1000/Indicators!Y$20</f>
        <v>12.102510812189685</v>
      </c>
      <c r="Y76" s="184">
        <f>'Canada minus BC Emissions by Yr'!Y76*1000/Indicators!Z$20</f>
        <v>13.170714968574387</v>
      </c>
      <c r="Z76" s="106">
        <f t="shared" si="7"/>
        <v>11.728024112020504</v>
      </c>
      <c r="AA76" s="106">
        <f t="shared" si="2"/>
        <v>12.083235295225137</v>
      </c>
      <c r="AB76" s="106">
        <f t="shared" si="3"/>
        <v>0.35521118320463252</v>
      </c>
      <c r="AC76" s="138">
        <f t="shared" si="1"/>
        <v>3.0287385139374234E-2</v>
      </c>
      <c r="AD76" s="122">
        <f>ROW()</f>
        <v>76</v>
      </c>
    </row>
    <row r="77" spans="1:30">
      <c r="A77" s="73" t="s">
        <v>80</v>
      </c>
      <c r="B77" s="184">
        <f>'Canada minus BC Emissions by Yr'!B77*1000/Indicators!C$20</f>
        <v>3.3097074245006222</v>
      </c>
      <c r="C77" s="105"/>
      <c r="D77" s="105"/>
      <c r="E77" s="105"/>
      <c r="F77" s="105"/>
      <c r="G77" s="105"/>
      <c r="H77" s="105"/>
      <c r="I77" s="105"/>
      <c r="J77" s="105"/>
      <c r="K77" s="105"/>
      <c r="L77" s="184">
        <f>'Canada minus BC Emissions by Yr'!L77*1000/Indicators!M$20</f>
        <v>3.3513258841684106</v>
      </c>
      <c r="M77" s="184">
        <f>'Canada minus BC Emissions by Yr'!M77*1000/Indicators!N$20</f>
        <v>3.2817599686474419</v>
      </c>
      <c r="N77" s="184">
        <f>'Canada minus BC Emissions by Yr'!N77*1000/Indicators!O$20</f>
        <v>2.3796737096037637</v>
      </c>
      <c r="O77" s="184">
        <f>'Canada minus BC Emissions by Yr'!O77*1000/Indicators!P$20</f>
        <v>3.1388484547783855</v>
      </c>
      <c r="P77" s="184">
        <f>'Canada minus BC Emissions by Yr'!P77*1000/Indicators!Q$20</f>
        <v>3.0460835827062875</v>
      </c>
      <c r="Q77" s="184">
        <f>'Canada minus BC Emissions by Yr'!Q77*1000/Indicators!R$20</f>
        <v>2.9605128240261012</v>
      </c>
      <c r="R77" s="184">
        <f>'Canada minus BC Emissions by Yr'!R77*1000/Indicators!S$20</f>
        <v>2.90337888873252</v>
      </c>
      <c r="S77" s="184">
        <f>'Canada minus BC Emissions by Yr'!S77*1000/Indicators!T$20</f>
        <v>2.8438525257222564</v>
      </c>
      <c r="T77" s="184">
        <f>'Canada minus BC Emissions by Yr'!T77*1000/Indicators!U$20</f>
        <v>2.8124925252876087</v>
      </c>
      <c r="U77" s="184">
        <f>'Canada minus BC Emissions by Yr'!U77*1000/Indicators!V$20</f>
        <v>2.8971023714873163</v>
      </c>
      <c r="V77" s="184">
        <f>'Canada minus BC Emissions by Yr'!V77*1000/Indicators!W$20</f>
        <v>2.8007787039888039</v>
      </c>
      <c r="W77" s="184">
        <f>'Canada minus BC Emissions by Yr'!W77*1000/Indicators!X$20</f>
        <v>2.7220878827073531</v>
      </c>
      <c r="X77" s="184">
        <f>'Canada minus BC Emissions by Yr'!X77*1000/Indicators!Y$20</f>
        <v>2.6747365147322402</v>
      </c>
      <c r="Y77" s="184">
        <f>'Canada minus BC Emissions by Yr'!Y77*1000/Indicators!Z$20</f>
        <v>3.2874605398580328</v>
      </c>
      <c r="Z77" s="106">
        <f t="shared" si="7"/>
        <v>2.9881794797981458</v>
      </c>
      <c r="AA77" s="106">
        <f t="shared" si="2"/>
        <v>2.8657764230102258</v>
      </c>
      <c r="AB77" s="106">
        <f t="shared" si="3"/>
        <v>-0.12240305678791996</v>
      </c>
      <c r="AC77" s="138">
        <f t="shared" si="1"/>
        <v>-4.0962417958973603E-2</v>
      </c>
      <c r="AD77" s="122">
        <f>ROW()</f>
        <v>77</v>
      </c>
    </row>
    <row r="78" spans="1:30">
      <c r="A78" s="69" t="s">
        <v>6</v>
      </c>
      <c r="B78" s="184">
        <f>'Canada minus BC Emissions by Yr'!B78*1000/Indicators!C$20</f>
        <v>0.22854269748945846</v>
      </c>
      <c r="C78" s="105"/>
      <c r="D78" s="105"/>
      <c r="E78" s="105"/>
      <c r="F78" s="105"/>
      <c r="G78" s="105"/>
      <c r="H78" s="105"/>
      <c r="I78" s="105"/>
      <c r="J78" s="105"/>
      <c r="K78" s="105"/>
      <c r="L78" s="184">
        <f>'Canada minus BC Emissions by Yr'!L78*1000/Indicators!M$20</f>
        <v>8.6064445056458272E-2</v>
      </c>
      <c r="M78" s="184">
        <f>'Canada minus BC Emissions by Yr'!M78*1000/Indicators!N$20</f>
        <v>8.4516350955837677E-2</v>
      </c>
      <c r="N78" s="184">
        <f>'Canada minus BC Emissions by Yr'!N78*1000/Indicators!O$20</f>
        <v>8.2291725813844599E-2</v>
      </c>
      <c r="O78" s="184">
        <f>'Canada minus BC Emissions by Yr'!O78*1000/Indicators!P$20</f>
        <v>8.0785232459506404E-2</v>
      </c>
      <c r="P78" s="184">
        <f>'Canada minus BC Emissions by Yr'!P78*1000/Indicators!Q$20</f>
        <v>3.1362783509762057E-2</v>
      </c>
      <c r="Q78" s="184">
        <f>'Canada minus BC Emissions by Yr'!Q78*1000/Indicators!R$20</f>
        <v>3.809181345981847E-2</v>
      </c>
      <c r="R78" s="184">
        <f>'Canada minus BC Emissions by Yr'!R78*1000/Indicators!S$20</f>
        <v>3.7203211381206427E-2</v>
      </c>
      <c r="S78" s="184">
        <f>'Canada minus BC Emissions by Yr'!S78*1000/Indicators!T$20</f>
        <v>2.9222079034034957E-2</v>
      </c>
      <c r="T78" s="184">
        <f>'Canada minus BC Emissions by Yr'!T78*1000/Indicators!U$20</f>
        <v>3.6100144689379915E-2</v>
      </c>
      <c r="U78" s="184">
        <f>'Canada minus BC Emissions by Yr'!U78*1000/Indicators!V$20</f>
        <v>3.7115832574933151E-2</v>
      </c>
      <c r="V78" s="184">
        <f>'Canada minus BC Emissions by Yr'!V78*1000/Indicators!W$20</f>
        <v>2.1540443259241388E-2</v>
      </c>
      <c r="W78" s="184">
        <f>'Canada minus BC Emissions by Yr'!W78*1000/Indicators!X$20</f>
        <v>2.0916170081928639E-2</v>
      </c>
      <c r="X78" s="184">
        <f>'Canada minus BC Emissions by Yr'!X78*1000/Indicators!Y$20</f>
        <v>2.7379576068333945E-2</v>
      </c>
      <c r="Y78" s="184">
        <f>'Canada minus BC Emissions by Yr'!Y78*1000/Indicators!Z$20</f>
        <v>3.3549188814163661E-2</v>
      </c>
      <c r="Z78" s="106">
        <f t="shared" si="7"/>
        <v>5.8692205208808614E-2</v>
      </c>
      <c r="AA78" s="106">
        <f t="shared" ref="AA78" si="17">AVERAGE(T78:Y78)</f>
        <v>2.9433559247996784E-2</v>
      </c>
      <c r="AB78" s="106">
        <f t="shared" ref="AB78" si="18">AA78-Z78</f>
        <v>-2.9258645960811829E-2</v>
      </c>
      <c r="AC78" s="138">
        <f t="shared" ref="AC78" si="19">AB78/Z78</f>
        <v>-0.49850991041687165</v>
      </c>
      <c r="AD78" s="122">
        <f>ROW()</f>
        <v>78</v>
      </c>
    </row>
    <row r="79" spans="1:30">
      <c r="A79" s="75" t="s">
        <v>122</v>
      </c>
      <c r="B79" s="184">
        <f>'Canada minus BC Emissions by Yr'!B79*1000/Indicators!C$20</f>
        <v>1.1139831737135546</v>
      </c>
      <c r="C79" s="105"/>
      <c r="D79" s="105"/>
      <c r="E79" s="105"/>
      <c r="F79" s="105"/>
      <c r="G79" s="105"/>
      <c r="H79" s="105"/>
      <c r="I79" s="105"/>
      <c r="J79" s="105"/>
      <c r="K79" s="105"/>
      <c r="L79" s="184">
        <f>'Canada minus BC Emissions by Yr'!L79*1000/Indicators!M$20</f>
        <v>1.6886559717249607</v>
      </c>
      <c r="M79" s="184">
        <f>'Canada minus BC Emissions by Yr'!M79*1000/Indicators!N$20</f>
        <v>0.81959842901006841</v>
      </c>
      <c r="N79" s="184">
        <f>'Canada minus BC Emissions by Yr'!N79*1000/Indicators!O$20</f>
        <v>1.623167721235133</v>
      </c>
      <c r="O79" s="184">
        <f>'Canada minus BC Emissions by Yr'!O79*1000/Indicators!P$20</f>
        <v>1.5941386005304898</v>
      </c>
      <c r="P79" s="184">
        <f>'Canada minus BC Emissions by Yr'!P79*1000/Indicators!Q$20</f>
        <v>0.76389913624280659</v>
      </c>
      <c r="Q79" s="184">
        <f>'Canada minus BC Emissions by Yr'!Q79*1000/Indicators!R$20</f>
        <v>0.74373503944026365</v>
      </c>
      <c r="R79" s="184">
        <f>'Canada minus BC Emissions by Yr'!R79*1000/Indicators!S$20</f>
        <v>0.73202725259244383</v>
      </c>
      <c r="S79" s="184">
        <f>'Canada minus BC Emissions by Yr'!S79*1000/Indicators!T$20</f>
        <v>1.4497730905563007</v>
      </c>
      <c r="T79" s="184">
        <f>'Canada minus BC Emissions by Yr'!T79*1000/Indicators!U$20</f>
        <v>1.4330048027632494</v>
      </c>
      <c r="U79" s="184">
        <f>'Canada minus BC Emissions by Yr'!U79*1000/Indicators!V$20</f>
        <v>1.4748347231975438</v>
      </c>
      <c r="V79" s="184">
        <f>'Canada minus BC Emissions by Yr'!V79*1000/Indicators!W$20</f>
        <v>1.4260252114134671</v>
      </c>
      <c r="W79" s="184">
        <f>'Canada minus BC Emissions by Yr'!W79*1000/Indicators!X$20</f>
        <v>1.3769458719730525</v>
      </c>
      <c r="X79" s="184">
        <f>'Canada minus BC Emissions by Yr'!X79*1000/Indicators!Y$20</f>
        <v>1.3529088905818594</v>
      </c>
      <c r="Y79" s="184">
        <f>'Canada minus BC Emissions by Yr'!Y79*1000/Indicators!Z$20</f>
        <v>1.9971984906443612</v>
      </c>
      <c r="Z79" s="106">
        <f t="shared" si="7"/>
        <v>1.1768744051665585</v>
      </c>
      <c r="AA79" s="106">
        <f t="shared" ref="AA79:AA83" si="20">AVERAGE(T79:Y79)</f>
        <v>1.5101529984289221</v>
      </c>
      <c r="AB79" s="106">
        <f t="shared" si="3"/>
        <v>0.33327859326236364</v>
      </c>
      <c r="AC79" s="138">
        <f t="shared" si="1"/>
        <v>0.28318960103070301</v>
      </c>
      <c r="AD79" s="122">
        <f>ROW()</f>
        <v>79</v>
      </c>
    </row>
    <row r="80" spans="1:30">
      <c r="A80" s="65" t="s">
        <v>82</v>
      </c>
      <c r="B80" s="107">
        <f>'Canada minus BC Emissions by Yr'!B80*1000/Indicators!C$20</f>
        <v>22.527829085941619</v>
      </c>
      <c r="C80" s="107"/>
      <c r="D80" s="107"/>
      <c r="E80" s="107"/>
      <c r="F80" s="107"/>
      <c r="G80" s="107"/>
      <c r="H80" s="107"/>
      <c r="I80" s="107"/>
      <c r="J80" s="107"/>
      <c r="K80" s="107"/>
      <c r="L80" s="107">
        <f>'Canada minus BC Emissions by Yr'!L80*1000/Indicators!M$20</f>
        <v>18.029354274613056</v>
      </c>
      <c r="M80" s="107">
        <f>'Canada minus BC Emissions by Yr'!M80*1000/Indicators!N$20</f>
        <v>18.456191710438127</v>
      </c>
      <c r="N80" s="107">
        <f>'Canada minus BC Emissions by Yr'!N80*1000/Indicators!O$20</f>
        <v>17.948624560852476</v>
      </c>
      <c r="O80" s="107">
        <f>'Canada minus BC Emissions by Yr'!O80*1000/Indicators!P$20</f>
        <v>17.603406303884501</v>
      </c>
      <c r="P80" s="107">
        <f>'Canada minus BC Emissions by Yr'!P80*1000/Indicators!Q$20</f>
        <v>17.909370390091691</v>
      </c>
      <c r="Q80" s="107">
        <f>'Canada minus BC Emissions by Yr'!Q80*1000/Indicators!R$20</f>
        <v>17.438052513256192</v>
      </c>
      <c r="R80" s="107">
        <f>'Canada minus BC Emissions by Yr'!R80*1000/Indicators!S$20</f>
        <v>17.677662479088742</v>
      </c>
      <c r="S80" s="107">
        <f>'Canada minus BC Emissions by Yr'!S80*1000/Indicators!T$20</f>
        <v>16.586606028679906</v>
      </c>
      <c r="T80" s="107">
        <f>'Canada minus BC Emissions by Yr'!T80*1000/Indicators!U$20</f>
        <v>16.379161900418783</v>
      </c>
      <c r="U80" s="107">
        <f>'Canada minus BC Emissions by Yr'!U80*1000/Indicators!V$20</f>
        <v>16.793341916176335</v>
      </c>
      <c r="V80" s="107">
        <f>'Canada minus BC Emissions by Yr'!V80*1000/Indicators!W$20</f>
        <v>15.593211143341627</v>
      </c>
      <c r="W80" s="107">
        <f>'Canada minus BC Emissions by Yr'!W80*1000/Indicators!X$20</f>
        <v>14.453555188541388</v>
      </c>
      <c r="X80" s="107">
        <f>'Canada minus BC Emissions by Yr'!X80*1000/Indicators!Y$20</f>
        <v>14.389356766112213</v>
      </c>
      <c r="Y80" s="107">
        <f>'Canada minus BC Emissions by Yr'!Y80*1000/Indicators!Z$20</f>
        <v>13.534990035249786</v>
      </c>
      <c r="Z80" s="107">
        <f t="shared" si="7"/>
        <v>17.706158532613085</v>
      </c>
      <c r="AA80" s="107">
        <f t="shared" si="20"/>
        <v>15.190602824973356</v>
      </c>
      <c r="AB80" s="107">
        <f t="shared" si="3"/>
        <v>-2.515555707639729</v>
      </c>
      <c r="AC80" s="133">
        <f t="shared" si="1"/>
        <v>-0.14207235877880067</v>
      </c>
      <c r="AD80" s="122">
        <f>ROW()</f>
        <v>80</v>
      </c>
    </row>
    <row r="81" spans="1:30">
      <c r="A81" s="69" t="s">
        <v>83</v>
      </c>
      <c r="B81" s="184">
        <f>'Canada minus BC Emissions by Yr'!B81*1000/Indicators!C$20</f>
        <v>20.444632447789264</v>
      </c>
      <c r="C81" s="105"/>
      <c r="D81" s="105"/>
      <c r="E81" s="105"/>
      <c r="F81" s="105"/>
      <c r="G81" s="105"/>
      <c r="H81" s="105"/>
      <c r="I81" s="105"/>
      <c r="J81" s="105"/>
      <c r="K81" s="105"/>
      <c r="L81" s="184">
        <f>'Canada minus BC Emissions by Yr'!L81*1000/Indicators!M$20</f>
        <v>17.351336367606084</v>
      </c>
      <c r="M81" s="184">
        <f>'Canada minus BC Emissions by Yr'!M81*1000/Indicators!N$20</f>
        <v>16.944374568368836</v>
      </c>
      <c r="N81" s="184">
        <f>'Canada minus BC Emissions by Yr'!N81*1000/Indicators!O$20</f>
        <v>16.47668121448952</v>
      </c>
      <c r="O81" s="184">
        <f>'Canada minus BC Emissions by Yr'!O81*1000/Indicators!P$20</f>
        <v>16.965108440574316</v>
      </c>
      <c r="P81" s="184">
        <f>'Canada minus BC Emissions by Yr'!P81*1000/Indicators!Q$20</f>
        <v>16.505878346805051</v>
      </c>
      <c r="Q81" s="184">
        <f>'Canada minus BC Emissions by Yr'!Q81*1000/Indicators!R$20</f>
        <v>16.073077367080021</v>
      </c>
      <c r="R81" s="184">
        <f>'Canada minus BC Emissions by Yr'!R81*1000/Indicators!S$20</f>
        <v>16.344068826802701</v>
      </c>
      <c r="S81" s="184">
        <f>'Canada minus BC Emissions by Yr'!S81*1000/Indicators!T$20</f>
        <v>16.008020494502066</v>
      </c>
      <c r="T81" s="184">
        <f>'Canada minus BC Emissions by Yr'!T81*1000/Indicators!U$20</f>
        <v>15.08328937830129</v>
      </c>
      <c r="U81" s="184">
        <f>'Canada minus BC Emissions by Yr'!U81*1000/Indicators!V$20</f>
        <v>16.202442148806085</v>
      </c>
      <c r="V81" s="184">
        <f>'Canada minus BC Emissions by Yr'!V81*1000/Indicators!W$20</f>
        <v>14.303631853089795</v>
      </c>
      <c r="W81" s="184">
        <f>'Canada minus BC Emissions by Yr'!W81*1000/Indicators!X$20</f>
        <v>13.897799066605899</v>
      </c>
      <c r="X81" s="184">
        <f>'Canada minus BC Emissions by Yr'!X81*1000/Indicators!Y$20</f>
        <v>13.158881375731909</v>
      </c>
      <c r="Y81" s="184">
        <f>'Canada minus BC Emissions by Yr'!Y81*1000/Indicators!Z$20</f>
        <v>12.999130204591454</v>
      </c>
      <c r="Z81" s="106">
        <f t="shared" si="7"/>
        <v>16.583568203278574</v>
      </c>
      <c r="AA81" s="106">
        <f t="shared" si="20"/>
        <v>14.274195671187739</v>
      </c>
      <c r="AB81" s="106">
        <f t="shared" si="3"/>
        <v>-2.3093725320908352</v>
      </c>
      <c r="AC81" s="114">
        <f t="shared" si="1"/>
        <v>-0.13925667285730894</v>
      </c>
      <c r="AD81" s="122">
        <f>ROW()</f>
        <v>81</v>
      </c>
    </row>
    <row r="82" spans="1:30">
      <c r="A82" s="69" t="s">
        <v>84</v>
      </c>
      <c r="B82" s="184">
        <f>'Canada minus BC Emissions by Yr'!B82*1000/Indicators!C$20</f>
        <v>0.8844276034721591</v>
      </c>
      <c r="C82" s="105"/>
      <c r="D82" s="105"/>
      <c r="E82" s="105"/>
      <c r="F82" s="105"/>
      <c r="G82" s="105"/>
      <c r="H82" s="105"/>
      <c r="I82" s="105"/>
      <c r="J82" s="105"/>
      <c r="K82" s="105"/>
      <c r="L82" s="184">
        <f>'Canada minus BC Emissions by Yr'!L82*1000/Indicators!M$20</f>
        <v>0.70948817941705933</v>
      </c>
      <c r="M82" s="184">
        <f>'Canada minus BC Emissions by Yr'!M82*1000/Indicators!N$20</f>
        <v>0.70324162159868275</v>
      </c>
      <c r="N82" s="184">
        <f>'Canada minus BC Emissions by Yr'!N82*1000/Indicators!O$20</f>
        <v>0.69256195284234445</v>
      </c>
      <c r="O82" s="184">
        <f>'Canada minus BC Emissions by Yr'!O82*1000/Indicators!P$20</f>
        <v>0.68021029349942586</v>
      </c>
      <c r="P82" s="184">
        <f>'Canada minus BC Emissions by Yr'!P82*1000/Indicators!Q$20</f>
        <v>0.66685622107878662</v>
      </c>
      <c r="Q82" s="184">
        <f>'Canada minus BC Emissions by Yr'!Q82*1000/Indicators!R$20</f>
        <v>0.64788828612172</v>
      </c>
      <c r="R82" s="184">
        <f>'Canada minus BC Emissions by Yr'!R82*1000/Indicators!S$20</f>
        <v>0.63926425104592055</v>
      </c>
      <c r="S82" s="184">
        <f>'Canada minus BC Emissions by Yr'!S82*1000/Indicators!T$20</f>
        <v>0.63320141039928013</v>
      </c>
      <c r="T82" s="184">
        <f>'Canada minus BC Emissions by Yr'!T82*1000/Indicators!U$20</f>
        <v>0.62606453836454401</v>
      </c>
      <c r="U82" s="184">
        <f>'Canada minus BC Emissions by Yr'!U82*1000/Indicators!V$20</f>
        <v>0.64264207803124151</v>
      </c>
      <c r="V82" s="184">
        <f>'Canada minus BC Emissions by Yr'!V82*1000/Indicators!W$20</f>
        <v>0.6199373140452209</v>
      </c>
      <c r="W82" s="184">
        <f>'Canada minus BC Emissions by Yr'!W82*1000/Indicators!X$20</f>
        <v>0.60174879445646079</v>
      </c>
      <c r="X82" s="184">
        <f>'Canada minus BC Emissions by Yr'!X82*1000/Indicators!Y$20</f>
        <v>0.58988584322031123</v>
      </c>
      <c r="Y82" s="184">
        <f>'Canada minus BC Emissions by Yr'!Y82*1000/Indicators!Z$20</f>
        <v>0.64485482928031401</v>
      </c>
      <c r="Z82" s="106">
        <f t="shared" si="7"/>
        <v>0.67158902700040246</v>
      </c>
      <c r="AA82" s="106">
        <f t="shared" si="20"/>
        <v>0.62085556623301541</v>
      </c>
      <c r="AB82" s="106">
        <f t="shared" ref="AB82:AB84" si="21">AA82-Z82</f>
        <v>-5.0733460767387051E-2</v>
      </c>
      <c r="AC82" s="138">
        <f t="shared" si="1"/>
        <v>-7.5542420628853788E-2</v>
      </c>
      <c r="AD82" s="122">
        <f>ROW()</f>
        <v>82</v>
      </c>
    </row>
    <row r="83" spans="1:30">
      <c r="A83" s="69" t="s">
        <v>85</v>
      </c>
      <c r="B83" s="184">
        <f>'Canada minus BC Emissions by Yr'!B83*1000/Indicators!C$20</f>
        <v>0.74168363970128226</v>
      </c>
      <c r="C83" s="105"/>
      <c r="D83" s="105"/>
      <c r="E83" s="105"/>
      <c r="F83" s="105"/>
      <c r="G83" s="105"/>
      <c r="H83" s="105"/>
      <c r="I83" s="105"/>
      <c r="J83" s="105"/>
      <c r="K83" s="105"/>
      <c r="L83" s="184">
        <f>'Canada minus BC Emissions by Yr'!L83*1000/Indicators!M$20</f>
        <v>0.56237439847947424</v>
      </c>
      <c r="M83" s="184">
        <f>'Canada minus BC Emissions by Yr'!M83*1000/Indicators!N$20</f>
        <v>0.58038137288984637</v>
      </c>
      <c r="N83" s="184">
        <f>'Canada minus BC Emissions by Yr'!N83*1000/Indicators!O$20</f>
        <v>0.54896456124184545</v>
      </c>
      <c r="O83" s="184">
        <f>'Canada minus BC Emissions by Yr'!O83*1000/Indicators!P$20</f>
        <v>0.45895601105969513</v>
      </c>
      <c r="P83" s="184">
        <f>'Canada minus BC Emissions by Yr'!P83*1000/Indicators!Q$20</f>
        <v>0.48573355412976083</v>
      </c>
      <c r="Q83" s="184">
        <f>'Canada minus BC Emissions by Yr'!Q83*1000/Indicators!R$20</f>
        <v>0.46568089121965045</v>
      </c>
      <c r="R83" s="184">
        <f>'Canada minus BC Emissions by Yr'!R83*1000/Indicators!S$20</f>
        <v>0.44134756384791995</v>
      </c>
      <c r="S83" s="184">
        <f>'Canada minus BC Emissions by Yr'!S83*1000/Indicators!T$20</f>
        <v>0.41293738832311744</v>
      </c>
      <c r="T83" s="184">
        <f>'Canada minus BC Emissions by Yr'!T83*1000/Indicators!U$20</f>
        <v>0.43154702880304086</v>
      </c>
      <c r="U83" s="184">
        <f>'Canada minus BC Emissions by Yr'!U83*1000/Indicators!V$20</f>
        <v>0.42334034629815326</v>
      </c>
      <c r="V83" s="184">
        <f>'Canada minus BC Emissions by Yr'!V83*1000/Indicators!W$20</f>
        <v>0.425516952601875</v>
      </c>
      <c r="W83" s="184">
        <f>'Canada minus BC Emissions by Yr'!W83*1000/Indicators!X$20</f>
        <v>0.40021895589350842</v>
      </c>
      <c r="X83" s="184">
        <f>'Canada minus BC Emissions by Yr'!X83*1000/Indicators!Y$20</f>
        <v>0.44208762066457424</v>
      </c>
      <c r="Y83" s="184">
        <f>'Canada minus BC Emissions by Yr'!Y83*1000/Indicators!Z$20</f>
        <v>0.32714445596214486</v>
      </c>
      <c r="Z83" s="106">
        <f t="shared" si="7"/>
        <v>0.49454696764891376</v>
      </c>
      <c r="AA83" s="106">
        <f t="shared" si="20"/>
        <v>0.40830922670388281</v>
      </c>
      <c r="AB83" s="106">
        <f t="shared" si="21"/>
        <v>-8.623774094503095E-2</v>
      </c>
      <c r="AC83" s="138">
        <f t="shared" si="1"/>
        <v>-0.17437725147725991</v>
      </c>
      <c r="AD83" s="122">
        <f>ROW()</f>
        <v>83</v>
      </c>
    </row>
    <row r="84" spans="1:30" s="143" customFormat="1">
      <c r="A84" s="157" t="s">
        <v>123</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f t="shared" si="21"/>
        <v>0</v>
      </c>
      <c r="AC84" s="146"/>
      <c r="AD84" s="142">
        <f>ROW()</f>
        <v>84</v>
      </c>
    </row>
    <row r="85" spans="1:30" s="143" customFormat="1">
      <c r="A85" s="139" t="s">
        <v>7</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1"/>
      <c r="AD85" s="142">
        <f>ROW()</f>
        <v>85</v>
      </c>
    </row>
    <row r="86" spans="1:30" s="143" customFormat="1">
      <c r="A86" s="144" t="s">
        <v>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6"/>
      <c r="AD86" s="142">
        <f>ROW()</f>
        <v>86</v>
      </c>
    </row>
    <row r="87" spans="1:30" s="143" customFormat="1">
      <c r="A87" s="144" t="s">
        <v>87</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c r="AD87" s="142">
        <f>ROW()</f>
        <v>87</v>
      </c>
    </row>
    <row r="88" spans="1:30" s="143" customFormat="1">
      <c r="A88" s="149" t="s">
        <v>88</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c r="AD88" s="142">
        <f>ROW()</f>
        <v>88</v>
      </c>
    </row>
    <row r="89" spans="1:30" s="143" customFormat="1">
      <c r="A89" s="149" t="s">
        <v>89</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8"/>
      <c r="AD89" s="142">
        <f>ROW()</f>
        <v>89</v>
      </c>
    </row>
    <row r="90" spans="1:30" s="143" customFormat="1">
      <c r="A90" s="150" t="s">
        <v>10</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2">
        <f>ROW()</f>
        <v>90</v>
      </c>
    </row>
    <row r="91" spans="1:30" s="143" customFormat="1">
      <c r="A91" s="151" t="s">
        <v>11</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3"/>
      <c r="AD91" s="142">
        <f>ROW()</f>
        <v>91</v>
      </c>
    </row>
    <row r="92" spans="1:30" s="143" customFormat="1">
      <c r="A92" s="154" t="s">
        <v>90</v>
      </c>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8"/>
      <c r="AD92" s="142">
        <f>ROW()</f>
        <v>92</v>
      </c>
    </row>
    <row r="93" spans="1:30" s="143" customFormat="1">
      <c r="A93" s="154" t="s">
        <v>91</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8"/>
      <c r="AD93" s="142">
        <f>ROW()</f>
        <v>93</v>
      </c>
    </row>
    <row r="94" spans="1:30" s="143" customFormat="1">
      <c r="A94" s="154" t="s">
        <v>92</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8"/>
      <c r="AD94" s="142">
        <f>ROW()</f>
        <v>94</v>
      </c>
    </row>
    <row r="95" spans="1:30" s="143" customFormat="1">
      <c r="A95" s="155" t="s">
        <v>120</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8"/>
      <c r="AD95" s="142">
        <f>ROW()</f>
        <v>95</v>
      </c>
    </row>
    <row r="96" spans="1:30" s="143" customFormat="1">
      <c r="A96" s="151" t="s">
        <v>12</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3"/>
      <c r="AD96" s="142">
        <f>ROW()</f>
        <v>96</v>
      </c>
    </row>
    <row r="97" spans="1:30" s="143" customFormat="1">
      <c r="A97" s="151" t="s">
        <v>13</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3"/>
      <c r="AD97" s="142">
        <f>ROW()</f>
        <v>97</v>
      </c>
    </row>
    <row r="98" spans="1:30" s="143" customFormat="1">
      <c r="A98" s="156" t="s">
        <v>14</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3"/>
      <c r="AD98" s="142">
        <f>ROW()</f>
        <v>98</v>
      </c>
    </row>
    <row r="99" spans="1:30" s="143" customFormat="1">
      <c r="A99" s="156" t="s">
        <v>101</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3"/>
      <c r="AD99" s="142">
        <f>ROW()</f>
        <v>99</v>
      </c>
    </row>
    <row r="100" spans="1:30">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222"/>
      <c r="AA100" s="222"/>
      <c r="AB100" s="222"/>
      <c r="AC100" s="222"/>
      <c r="AD100" s="122">
        <f>ROW()</f>
        <v>100</v>
      </c>
    </row>
    <row r="101" spans="1:30">
      <c r="A101" s="9"/>
      <c r="B101" s="4"/>
      <c r="C101" s="4"/>
      <c r="D101" s="4"/>
      <c r="E101" s="4"/>
      <c r="F101" s="17"/>
      <c r="G101" s="17"/>
      <c r="H101" s="17"/>
      <c r="I101" s="17"/>
      <c r="J101" s="17"/>
      <c r="K101" s="17"/>
      <c r="L101" s="17"/>
      <c r="M101" s="17"/>
      <c r="N101" s="17"/>
      <c r="O101" s="17"/>
      <c r="P101" s="17"/>
      <c r="Q101" s="17"/>
      <c r="R101" s="17"/>
      <c r="S101" s="17"/>
      <c r="T101" s="17"/>
      <c r="U101" s="17"/>
      <c r="V101" s="17"/>
      <c r="W101" s="17"/>
      <c r="X101" s="17"/>
      <c r="Y101" s="17"/>
      <c r="Z101" s="222"/>
      <c r="AA101" s="222"/>
      <c r="AB101" s="222"/>
      <c r="AC101" s="222"/>
      <c r="AD101" s="122">
        <f>ROW()</f>
        <v>101</v>
      </c>
    </row>
    <row r="102" spans="1:30">
      <c r="A102" s="4"/>
      <c r="AD102" s="122">
        <f>ROW()</f>
        <v>102</v>
      </c>
    </row>
    <row r="129" spans="1:25">
      <c r="A129" s="4"/>
      <c r="B129" s="4"/>
      <c r="C129" s="4"/>
      <c r="D129" s="4"/>
      <c r="E129" s="4"/>
      <c r="F129" s="17"/>
      <c r="G129" s="17"/>
      <c r="H129" s="17"/>
      <c r="I129" s="17"/>
      <c r="J129" s="17"/>
      <c r="K129" s="17"/>
      <c r="L129" s="17"/>
      <c r="M129" s="17"/>
      <c r="N129" s="17"/>
      <c r="O129" s="17"/>
      <c r="P129" s="17"/>
      <c r="Q129" s="17"/>
      <c r="R129" s="17"/>
      <c r="S129" s="17"/>
      <c r="T129" s="17"/>
      <c r="U129" s="17"/>
      <c r="V129" s="17"/>
      <c r="W129" s="17"/>
      <c r="X129" s="17"/>
      <c r="Y129" s="17"/>
    </row>
    <row r="130" spans="1:25">
      <c r="A130" s="4"/>
      <c r="B130" s="4"/>
      <c r="C130" s="4"/>
      <c r="D130" s="4"/>
      <c r="E130" s="4"/>
      <c r="F130" s="17"/>
      <c r="G130" s="17"/>
      <c r="H130" s="17"/>
      <c r="I130" s="17"/>
      <c r="J130" s="17"/>
      <c r="K130" s="17"/>
      <c r="L130" s="17"/>
      <c r="M130" s="17"/>
      <c r="N130" s="17"/>
      <c r="O130" s="17"/>
      <c r="P130" s="17"/>
      <c r="Q130" s="17"/>
      <c r="R130" s="17"/>
      <c r="S130" s="17"/>
      <c r="T130" s="17"/>
      <c r="U130" s="17"/>
      <c r="V130" s="17"/>
      <c r="W130" s="17"/>
      <c r="X130" s="17"/>
      <c r="Y130" s="17"/>
    </row>
    <row r="131" spans="1:25">
      <c r="A131" s="4"/>
      <c r="B131" s="4"/>
      <c r="C131" s="4"/>
      <c r="D131" s="4"/>
      <c r="E131" s="4"/>
      <c r="F131" s="17"/>
      <c r="G131" s="17"/>
      <c r="H131" s="17"/>
      <c r="I131" s="17"/>
      <c r="J131" s="17"/>
      <c r="K131" s="17"/>
      <c r="L131" s="17"/>
      <c r="M131" s="17"/>
      <c r="N131" s="17"/>
      <c r="O131" s="17"/>
      <c r="P131" s="17"/>
      <c r="Q131" s="17"/>
      <c r="R131" s="17"/>
      <c r="S131" s="17"/>
      <c r="T131" s="17"/>
      <c r="U131" s="17"/>
      <c r="V131" s="17"/>
      <c r="W131" s="17"/>
      <c r="X131" s="17"/>
      <c r="Y131" s="17"/>
    </row>
    <row r="132" spans="1:25">
      <c r="A132" s="4"/>
      <c r="B132" s="4"/>
      <c r="C132" s="4"/>
      <c r="D132" s="4"/>
      <c r="E132" s="4"/>
      <c r="F132" s="17"/>
      <c r="G132" s="17"/>
      <c r="H132" s="17"/>
      <c r="I132" s="17"/>
      <c r="J132" s="17"/>
      <c r="K132" s="17"/>
      <c r="L132" s="17"/>
      <c r="M132" s="17"/>
      <c r="N132" s="17"/>
      <c r="O132" s="17"/>
      <c r="P132" s="17"/>
      <c r="Q132" s="17"/>
      <c r="R132" s="17"/>
      <c r="S132" s="17"/>
      <c r="T132" s="17"/>
      <c r="U132" s="17"/>
      <c r="V132" s="17"/>
      <c r="W132" s="17"/>
      <c r="X132" s="17"/>
      <c r="Y132" s="17"/>
    </row>
    <row r="133" spans="1:25">
      <c r="A133" s="4"/>
      <c r="B133" s="4"/>
      <c r="C133" s="4"/>
      <c r="D133" s="4"/>
      <c r="E133" s="4"/>
      <c r="F133" s="17"/>
      <c r="G133" s="17"/>
      <c r="H133" s="17"/>
      <c r="I133" s="17"/>
      <c r="J133" s="17"/>
      <c r="K133" s="17"/>
      <c r="L133" s="17"/>
      <c r="M133" s="17"/>
      <c r="N133" s="17"/>
      <c r="O133" s="17"/>
      <c r="P133" s="17"/>
      <c r="Q133" s="17"/>
      <c r="R133" s="17"/>
      <c r="S133" s="17"/>
      <c r="T133" s="17"/>
      <c r="U133" s="17"/>
      <c r="V133" s="17"/>
      <c r="W133" s="17"/>
      <c r="X133" s="17"/>
      <c r="Y133" s="17"/>
    </row>
    <row r="134" spans="1:25">
      <c r="A134" s="4"/>
      <c r="B134" s="4"/>
      <c r="C134" s="4"/>
      <c r="D134" s="4"/>
      <c r="E134" s="4"/>
      <c r="F134" s="17"/>
      <c r="G134" s="17"/>
      <c r="H134" s="17"/>
      <c r="I134" s="17"/>
      <c r="J134" s="17"/>
      <c r="K134" s="17"/>
      <c r="L134" s="17"/>
      <c r="M134" s="17"/>
      <c r="N134" s="17"/>
      <c r="O134" s="17"/>
      <c r="P134" s="17"/>
      <c r="Q134" s="17"/>
      <c r="R134" s="17"/>
      <c r="S134" s="17"/>
      <c r="T134" s="17"/>
      <c r="U134" s="17"/>
      <c r="V134" s="17"/>
      <c r="W134" s="17"/>
      <c r="X134" s="17"/>
      <c r="Y134" s="17"/>
    </row>
    <row r="135" spans="1:25">
      <c r="A135" s="4"/>
      <c r="B135" s="4"/>
      <c r="C135" s="4"/>
      <c r="D135" s="4"/>
      <c r="E135" s="4"/>
      <c r="F135" s="17"/>
      <c r="G135" s="17"/>
      <c r="H135" s="17"/>
      <c r="I135" s="17"/>
      <c r="J135" s="17"/>
      <c r="K135" s="17"/>
      <c r="L135" s="17"/>
      <c r="M135" s="17"/>
      <c r="N135" s="17"/>
      <c r="O135" s="17"/>
      <c r="P135" s="17"/>
      <c r="Q135" s="17"/>
      <c r="R135" s="17"/>
      <c r="S135" s="17"/>
      <c r="T135" s="17"/>
      <c r="U135" s="17"/>
      <c r="V135" s="17"/>
      <c r="W135" s="17"/>
      <c r="X135" s="17"/>
      <c r="Y135" s="17"/>
    </row>
    <row r="136" spans="1:25">
      <c r="A136" s="4"/>
      <c r="B136" s="4"/>
      <c r="C136" s="4"/>
      <c r="D136" s="4"/>
      <c r="E136" s="4"/>
      <c r="F136" s="17"/>
      <c r="G136" s="17"/>
      <c r="H136" s="17"/>
      <c r="I136" s="17"/>
      <c r="J136" s="17"/>
      <c r="K136" s="17"/>
      <c r="L136" s="17"/>
      <c r="M136" s="17"/>
      <c r="N136" s="17"/>
      <c r="O136" s="17"/>
      <c r="P136" s="17"/>
      <c r="Q136" s="17"/>
      <c r="R136" s="17"/>
      <c r="S136" s="17"/>
      <c r="T136" s="17"/>
      <c r="U136" s="17"/>
      <c r="V136" s="17"/>
      <c r="W136" s="17"/>
      <c r="X136" s="17"/>
      <c r="Y136" s="17"/>
    </row>
    <row r="137" spans="1:25">
      <c r="A137" s="4"/>
      <c r="B137" s="4"/>
      <c r="C137" s="4"/>
      <c r="D137" s="4"/>
      <c r="E137" s="4"/>
      <c r="F137" s="17"/>
      <c r="G137" s="17"/>
      <c r="H137" s="17"/>
      <c r="I137" s="17"/>
      <c r="J137" s="17"/>
      <c r="K137" s="17"/>
      <c r="L137" s="17"/>
      <c r="M137" s="17"/>
      <c r="N137" s="17"/>
      <c r="O137" s="17"/>
      <c r="P137" s="17"/>
      <c r="Q137" s="17"/>
      <c r="R137" s="17"/>
      <c r="S137" s="17"/>
      <c r="T137" s="17"/>
      <c r="U137" s="17"/>
      <c r="V137" s="17"/>
      <c r="W137" s="17"/>
      <c r="X137" s="17"/>
      <c r="Y137" s="17"/>
    </row>
    <row r="138" spans="1:25">
      <c r="A138" s="4"/>
      <c r="B138" s="4"/>
      <c r="C138" s="4"/>
      <c r="D138" s="4"/>
      <c r="E138" s="4"/>
      <c r="F138" s="17"/>
      <c r="G138" s="17"/>
      <c r="H138" s="17"/>
      <c r="I138" s="17"/>
      <c r="J138" s="17"/>
      <c r="K138" s="17"/>
      <c r="L138" s="17"/>
      <c r="M138" s="17"/>
      <c r="N138" s="17"/>
      <c r="O138" s="17"/>
      <c r="P138" s="17"/>
      <c r="Q138" s="17"/>
      <c r="R138" s="17"/>
      <c r="S138" s="17"/>
      <c r="T138" s="17"/>
      <c r="U138" s="17"/>
      <c r="V138" s="17"/>
      <c r="W138" s="17"/>
      <c r="X138" s="17"/>
      <c r="Y138" s="17"/>
    </row>
    <row r="139" spans="1:25">
      <c r="A139" s="4"/>
      <c r="B139" s="4"/>
      <c r="C139" s="4"/>
      <c r="D139" s="4"/>
      <c r="E139" s="4"/>
      <c r="F139" s="17"/>
      <c r="G139" s="17"/>
      <c r="H139" s="17"/>
      <c r="I139" s="17"/>
      <c r="J139" s="17"/>
      <c r="K139" s="17"/>
      <c r="L139" s="17"/>
      <c r="M139" s="17"/>
      <c r="N139" s="17"/>
      <c r="O139" s="17"/>
      <c r="P139" s="17"/>
      <c r="Q139" s="17"/>
      <c r="R139" s="17"/>
      <c r="S139" s="17"/>
      <c r="T139" s="17"/>
      <c r="U139" s="17"/>
      <c r="V139" s="17"/>
      <c r="W139" s="17"/>
      <c r="X139" s="17"/>
      <c r="Y139" s="17"/>
    </row>
    <row r="140" spans="1:25">
      <c r="A140" s="4"/>
      <c r="B140" s="4"/>
      <c r="C140" s="4"/>
      <c r="D140" s="4"/>
      <c r="E140" s="4"/>
      <c r="F140" s="17"/>
      <c r="G140" s="17"/>
      <c r="H140" s="17"/>
      <c r="I140" s="17"/>
      <c r="J140" s="17"/>
      <c r="K140" s="17"/>
      <c r="L140" s="17"/>
      <c r="M140" s="17"/>
      <c r="N140" s="17"/>
      <c r="O140" s="17"/>
      <c r="P140" s="17"/>
      <c r="Q140" s="17"/>
      <c r="R140" s="17"/>
      <c r="S140" s="17"/>
      <c r="T140" s="17"/>
      <c r="U140" s="17"/>
      <c r="V140" s="17"/>
      <c r="W140" s="17"/>
      <c r="X140" s="17"/>
      <c r="Y140" s="17"/>
    </row>
    <row r="141" spans="1:25">
      <c r="A141" s="4"/>
      <c r="B141" s="4"/>
      <c r="C141" s="4"/>
      <c r="D141" s="4"/>
      <c r="E141" s="4"/>
      <c r="F141" s="17"/>
      <c r="G141" s="17"/>
      <c r="H141" s="17"/>
      <c r="I141" s="17"/>
      <c r="J141" s="17"/>
      <c r="K141" s="17"/>
      <c r="L141" s="17"/>
      <c r="M141" s="17"/>
      <c r="N141" s="17"/>
      <c r="O141" s="17"/>
      <c r="P141" s="17"/>
      <c r="Q141" s="17"/>
      <c r="R141" s="17"/>
      <c r="S141" s="17"/>
      <c r="T141" s="17"/>
      <c r="U141" s="17"/>
      <c r="V141" s="17"/>
      <c r="W141" s="17"/>
      <c r="X141" s="17"/>
      <c r="Y141" s="17"/>
    </row>
    <row r="142" spans="1:25">
      <c r="A142" s="4"/>
      <c r="B142" s="4"/>
      <c r="C142" s="4"/>
      <c r="D142" s="4"/>
      <c r="E142" s="4"/>
      <c r="F142" s="17"/>
      <c r="G142" s="17"/>
      <c r="H142" s="17"/>
      <c r="I142" s="17"/>
      <c r="J142" s="17"/>
      <c r="K142" s="17"/>
      <c r="L142" s="17"/>
      <c r="M142" s="17"/>
      <c r="N142" s="17"/>
      <c r="O142" s="17"/>
      <c r="P142" s="17"/>
      <c r="Q142" s="17"/>
      <c r="R142" s="17"/>
      <c r="S142" s="17"/>
      <c r="T142" s="17"/>
      <c r="U142" s="17"/>
      <c r="V142" s="17"/>
      <c r="W142" s="17"/>
      <c r="X142" s="17"/>
      <c r="Y142" s="17"/>
    </row>
    <row r="143" spans="1:25">
      <c r="A143" s="4"/>
      <c r="B143" s="4"/>
      <c r="C143" s="4"/>
      <c r="D143" s="4"/>
      <c r="E143" s="4"/>
      <c r="F143" s="17"/>
      <c r="G143" s="17"/>
      <c r="H143" s="17"/>
      <c r="I143" s="17"/>
      <c r="J143" s="17"/>
      <c r="K143" s="17"/>
      <c r="L143" s="17"/>
      <c r="M143" s="17"/>
      <c r="N143" s="17"/>
      <c r="O143" s="17"/>
      <c r="P143" s="17"/>
      <c r="Q143" s="17"/>
      <c r="R143" s="17"/>
      <c r="S143" s="17"/>
      <c r="T143" s="17"/>
      <c r="U143" s="17"/>
      <c r="V143" s="17"/>
      <c r="W143" s="17"/>
      <c r="X143" s="17"/>
      <c r="Y143" s="17"/>
    </row>
    <row r="144" spans="1:25">
      <c r="A144" s="4"/>
      <c r="B144" s="4"/>
      <c r="C144" s="4"/>
      <c r="D144" s="4"/>
      <c r="E144" s="4"/>
      <c r="F144" s="17"/>
      <c r="G144" s="17"/>
      <c r="H144" s="17"/>
      <c r="I144" s="17"/>
      <c r="J144" s="17"/>
      <c r="K144" s="17"/>
      <c r="L144" s="17"/>
      <c r="M144" s="17"/>
      <c r="N144" s="17"/>
      <c r="O144" s="17"/>
      <c r="P144" s="17"/>
      <c r="Q144" s="17"/>
      <c r="R144" s="17"/>
      <c r="S144" s="17"/>
      <c r="T144" s="17"/>
      <c r="U144" s="17"/>
      <c r="V144" s="17"/>
      <c r="W144" s="17"/>
      <c r="X144" s="17"/>
      <c r="Y144" s="17"/>
    </row>
    <row r="145" spans="1: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c r="A147" s="4"/>
      <c r="B147" s="4"/>
      <c r="C147" s="4"/>
      <c r="D147" s="4"/>
      <c r="E147" s="4"/>
      <c r="F147" s="17"/>
      <c r="G147" s="17"/>
      <c r="H147" s="17"/>
      <c r="I147" s="17"/>
      <c r="J147" s="17"/>
      <c r="K147" s="17"/>
      <c r="L147" s="17"/>
      <c r="M147" s="17"/>
      <c r="N147" s="17"/>
      <c r="O147" s="17"/>
      <c r="P147" s="17"/>
      <c r="Q147" s="17"/>
      <c r="R147" s="17"/>
      <c r="S147" s="17"/>
      <c r="T147" s="17"/>
      <c r="U147" s="17"/>
      <c r="V147" s="17"/>
      <c r="W147" s="17"/>
      <c r="X147" s="17"/>
      <c r="Y147" s="17"/>
    </row>
    <row r="148" spans="1:25">
      <c r="A148" s="4"/>
      <c r="B148" s="4"/>
      <c r="C148" s="4"/>
      <c r="D148" s="4"/>
      <c r="E148" s="4"/>
      <c r="F148" s="17"/>
      <c r="G148" s="17"/>
      <c r="H148" s="17"/>
      <c r="I148" s="17"/>
      <c r="J148" s="17"/>
      <c r="K148" s="17"/>
      <c r="L148" s="17"/>
      <c r="M148" s="17"/>
      <c r="N148" s="17"/>
      <c r="O148" s="17"/>
      <c r="P148" s="17"/>
      <c r="Q148" s="17"/>
      <c r="R148" s="17"/>
      <c r="S148" s="17"/>
      <c r="T148" s="17"/>
      <c r="U148" s="17"/>
      <c r="V148" s="17"/>
      <c r="W148" s="17"/>
      <c r="X148" s="17"/>
      <c r="Y148" s="17"/>
    </row>
    <row r="149" spans="1:25">
      <c r="A149" s="4"/>
      <c r="B149" s="4"/>
      <c r="C149" s="4"/>
      <c r="D149" s="4"/>
      <c r="E149" s="4"/>
      <c r="F149" s="17"/>
      <c r="G149" s="17"/>
      <c r="H149" s="17"/>
      <c r="I149" s="17"/>
      <c r="J149" s="17"/>
      <c r="K149" s="17"/>
      <c r="L149" s="17"/>
      <c r="M149" s="17"/>
      <c r="N149" s="17"/>
      <c r="O149" s="17"/>
      <c r="P149" s="17"/>
      <c r="Q149" s="17"/>
      <c r="R149" s="17"/>
      <c r="S149" s="17"/>
      <c r="T149" s="17"/>
      <c r="U149" s="17"/>
      <c r="V149" s="17"/>
      <c r="W149" s="17"/>
      <c r="X149" s="17"/>
      <c r="Y149" s="17"/>
    </row>
    <row r="150" spans="1:25">
      <c r="A150" s="4"/>
      <c r="B150" s="4"/>
      <c r="C150" s="4"/>
      <c r="D150" s="4"/>
      <c r="E150" s="4"/>
      <c r="F150" s="17"/>
      <c r="G150" s="17"/>
      <c r="H150" s="17"/>
      <c r="I150" s="17"/>
      <c r="J150" s="17"/>
      <c r="K150" s="17"/>
      <c r="L150" s="17"/>
      <c r="M150" s="17"/>
      <c r="N150" s="17"/>
      <c r="O150" s="17"/>
      <c r="P150" s="17"/>
      <c r="Q150" s="17"/>
      <c r="R150" s="17"/>
      <c r="S150" s="17"/>
      <c r="T150" s="17"/>
      <c r="U150" s="17"/>
      <c r="V150" s="17"/>
      <c r="W150" s="17"/>
      <c r="X150" s="17"/>
      <c r="Y150" s="17"/>
    </row>
    <row r="151" spans="1:25">
      <c r="A151" s="4"/>
      <c r="B151" s="4"/>
      <c r="C151" s="4"/>
      <c r="D151" s="4"/>
      <c r="E151" s="4"/>
      <c r="F151" s="17"/>
      <c r="G151" s="17"/>
      <c r="H151" s="17"/>
      <c r="I151" s="17"/>
      <c r="J151" s="17"/>
      <c r="K151" s="17"/>
      <c r="L151" s="17"/>
      <c r="M151" s="17"/>
      <c r="N151" s="17"/>
      <c r="O151" s="17"/>
      <c r="P151" s="17"/>
      <c r="Q151" s="17"/>
      <c r="R151" s="17"/>
      <c r="S151" s="17"/>
      <c r="T151" s="17"/>
      <c r="U151" s="17"/>
      <c r="V151" s="17"/>
      <c r="W151" s="17"/>
      <c r="X151" s="17"/>
      <c r="Y151" s="17"/>
    </row>
    <row r="152" spans="1:25">
      <c r="A152" s="4"/>
      <c r="B152" s="4"/>
      <c r="C152" s="4"/>
      <c r="D152" s="4"/>
      <c r="E152" s="4"/>
      <c r="F152" s="17"/>
      <c r="G152" s="17"/>
      <c r="H152" s="17"/>
      <c r="I152" s="17"/>
      <c r="J152" s="17"/>
      <c r="K152" s="17"/>
      <c r="L152" s="17"/>
      <c r="M152" s="17"/>
      <c r="N152" s="17"/>
      <c r="O152" s="17"/>
      <c r="P152" s="17"/>
      <c r="Q152" s="17"/>
      <c r="R152" s="17"/>
      <c r="S152" s="17"/>
      <c r="T152" s="17"/>
      <c r="U152" s="17"/>
      <c r="V152" s="17"/>
      <c r="W152" s="17"/>
      <c r="X152" s="17"/>
      <c r="Y152" s="17"/>
    </row>
    <row r="153" spans="1:25">
      <c r="A153" s="4"/>
      <c r="B153" s="4"/>
      <c r="C153" s="4"/>
      <c r="D153" s="4"/>
      <c r="E153" s="4"/>
      <c r="F153" s="17"/>
      <c r="G153" s="17"/>
      <c r="H153" s="17"/>
      <c r="I153" s="17"/>
      <c r="J153" s="17"/>
      <c r="K153" s="17"/>
      <c r="L153" s="17"/>
      <c r="M153" s="17"/>
      <c r="N153" s="17"/>
      <c r="O153" s="17"/>
      <c r="P153" s="17"/>
      <c r="Q153" s="17"/>
      <c r="R153" s="17"/>
      <c r="S153" s="17"/>
      <c r="T153" s="17"/>
      <c r="U153" s="17"/>
      <c r="V153" s="17"/>
      <c r="W153" s="17"/>
      <c r="X153" s="17"/>
      <c r="Y153" s="17"/>
    </row>
    <row r="154" spans="1:25">
      <c r="A154" s="4"/>
      <c r="B154" s="4"/>
      <c r="C154" s="4"/>
      <c r="D154" s="4"/>
      <c r="E154" s="4"/>
      <c r="F154" s="17"/>
      <c r="G154" s="17"/>
      <c r="H154" s="17"/>
      <c r="I154" s="17"/>
      <c r="J154" s="17"/>
      <c r="K154" s="17"/>
      <c r="L154" s="17"/>
      <c r="M154" s="17"/>
      <c r="N154" s="17"/>
      <c r="O154" s="17"/>
      <c r="P154" s="17"/>
      <c r="Q154" s="17"/>
      <c r="R154" s="17"/>
      <c r="S154" s="17"/>
      <c r="T154" s="17"/>
      <c r="U154" s="17"/>
      <c r="V154" s="17"/>
      <c r="W154" s="17"/>
      <c r="X154" s="17"/>
      <c r="Y154" s="17"/>
    </row>
    <row r="155" spans="1:25">
      <c r="A155" s="4"/>
      <c r="B155" s="4"/>
      <c r="C155" s="4"/>
      <c r="D155" s="4"/>
      <c r="E155" s="4"/>
      <c r="F155" s="17"/>
      <c r="G155" s="17"/>
      <c r="H155" s="17"/>
      <c r="I155" s="17"/>
      <c r="J155" s="17"/>
      <c r="K155" s="17"/>
      <c r="L155" s="17"/>
      <c r="M155" s="17"/>
      <c r="N155" s="17"/>
      <c r="O155" s="17"/>
      <c r="P155" s="17"/>
      <c r="Q155" s="17"/>
      <c r="R155" s="17"/>
      <c r="S155" s="17"/>
      <c r="T155" s="17"/>
      <c r="U155" s="17"/>
      <c r="V155" s="17"/>
      <c r="W155" s="17"/>
      <c r="X155" s="17"/>
      <c r="Y155" s="17"/>
    </row>
    <row r="156" spans="1:25">
      <c r="A156" s="4"/>
      <c r="B156" s="4"/>
      <c r="C156" s="4"/>
      <c r="D156" s="4"/>
      <c r="E156" s="4"/>
      <c r="F156" s="17"/>
      <c r="G156" s="17"/>
      <c r="H156" s="17"/>
      <c r="I156" s="17"/>
      <c r="J156" s="17"/>
      <c r="K156" s="17"/>
      <c r="L156" s="17"/>
      <c r="M156" s="17"/>
      <c r="N156" s="17"/>
      <c r="O156" s="17"/>
      <c r="P156" s="17"/>
      <c r="Q156" s="17"/>
      <c r="R156" s="17"/>
      <c r="S156" s="17"/>
      <c r="T156" s="17"/>
      <c r="U156" s="17"/>
      <c r="V156" s="17"/>
      <c r="W156" s="17"/>
      <c r="X156" s="17"/>
      <c r="Y156" s="17"/>
    </row>
    <row r="157" spans="1:25">
      <c r="A157" s="4"/>
      <c r="B157" s="4"/>
      <c r="C157" s="4"/>
      <c r="D157" s="4"/>
      <c r="E157" s="4"/>
      <c r="F157" s="17"/>
      <c r="G157" s="17"/>
      <c r="H157" s="17"/>
      <c r="I157" s="17"/>
      <c r="J157" s="17"/>
      <c r="K157" s="17"/>
      <c r="L157" s="17"/>
      <c r="M157" s="17"/>
      <c r="N157" s="17"/>
      <c r="O157" s="17"/>
      <c r="P157" s="17"/>
      <c r="Q157" s="17"/>
      <c r="R157" s="17"/>
      <c r="S157" s="17"/>
      <c r="T157" s="17"/>
      <c r="U157" s="17"/>
      <c r="V157" s="17"/>
      <c r="W157" s="17"/>
      <c r="X157" s="17"/>
      <c r="Y157" s="17"/>
    </row>
    <row r="158" spans="1:25">
      <c r="A158" s="4"/>
      <c r="B158" s="4"/>
      <c r="C158" s="4"/>
      <c r="D158" s="4"/>
      <c r="E158" s="4"/>
      <c r="F158" s="17"/>
      <c r="G158" s="17"/>
      <c r="H158" s="17"/>
      <c r="I158" s="17"/>
      <c r="J158" s="17"/>
      <c r="K158" s="17"/>
      <c r="L158" s="17"/>
      <c r="M158" s="17"/>
      <c r="N158" s="17"/>
      <c r="O158" s="17"/>
      <c r="P158" s="17"/>
      <c r="Q158" s="17"/>
      <c r="R158" s="17"/>
      <c r="S158" s="17"/>
      <c r="T158" s="17"/>
      <c r="U158" s="17"/>
      <c r="V158" s="17"/>
      <c r="W158" s="17"/>
      <c r="X158" s="17"/>
      <c r="Y158" s="17"/>
    </row>
    <row r="159" spans="1:25">
      <c r="A159" s="4"/>
      <c r="B159" s="4"/>
      <c r="C159" s="4"/>
      <c r="D159" s="4"/>
      <c r="E159" s="4"/>
      <c r="F159" s="17"/>
      <c r="G159" s="17"/>
      <c r="H159" s="17"/>
      <c r="I159" s="17"/>
      <c r="J159" s="17"/>
      <c r="K159" s="17"/>
      <c r="L159" s="17"/>
      <c r="M159" s="17"/>
      <c r="N159" s="17"/>
      <c r="O159" s="17"/>
      <c r="P159" s="17"/>
      <c r="Q159" s="17"/>
      <c r="R159" s="17"/>
      <c r="S159" s="17"/>
      <c r="T159" s="17"/>
      <c r="U159" s="17"/>
      <c r="V159" s="17"/>
      <c r="W159" s="17"/>
      <c r="X159" s="17"/>
      <c r="Y159" s="17"/>
    </row>
    <row r="160" spans="1:25">
      <c r="A160" s="4"/>
      <c r="B160" s="4"/>
      <c r="C160" s="4"/>
      <c r="D160" s="4"/>
      <c r="E160" s="4"/>
      <c r="F160" s="17"/>
      <c r="G160" s="17"/>
      <c r="H160" s="17"/>
      <c r="I160" s="17"/>
      <c r="J160" s="17"/>
      <c r="K160" s="17"/>
      <c r="L160" s="17"/>
      <c r="M160" s="17"/>
      <c r="N160" s="17"/>
      <c r="O160" s="17"/>
      <c r="P160" s="17"/>
      <c r="Q160" s="17"/>
      <c r="R160" s="17"/>
      <c r="S160" s="17"/>
      <c r="T160" s="17"/>
      <c r="U160" s="17"/>
      <c r="V160" s="17"/>
      <c r="W160" s="17"/>
      <c r="X160" s="17"/>
      <c r="Y160" s="17"/>
    </row>
    <row r="161" spans="1:25">
      <c r="A161" s="4"/>
      <c r="B161" s="4"/>
      <c r="C161" s="4"/>
      <c r="D161" s="4"/>
      <c r="E161" s="4"/>
      <c r="F161" s="17"/>
      <c r="G161" s="17"/>
      <c r="H161" s="17"/>
      <c r="I161" s="17"/>
      <c r="J161" s="17"/>
      <c r="K161" s="17"/>
      <c r="L161" s="17"/>
      <c r="M161" s="17"/>
      <c r="N161" s="17"/>
      <c r="O161" s="17"/>
      <c r="P161" s="17"/>
      <c r="Q161" s="17"/>
      <c r="R161" s="17"/>
      <c r="S161" s="17"/>
      <c r="T161" s="17"/>
      <c r="U161" s="17"/>
      <c r="V161" s="17"/>
      <c r="W161" s="17"/>
      <c r="X161" s="17"/>
      <c r="Y161" s="17"/>
    </row>
    <row r="162" spans="1:25">
      <c r="A162" s="4"/>
      <c r="B162" s="4"/>
      <c r="C162" s="4"/>
      <c r="D162" s="4"/>
      <c r="E162" s="4"/>
      <c r="F162" s="17"/>
      <c r="G162" s="17"/>
      <c r="H162" s="17"/>
      <c r="I162" s="17"/>
      <c r="J162" s="17"/>
      <c r="K162" s="17"/>
      <c r="L162" s="17"/>
      <c r="M162" s="17"/>
      <c r="N162" s="17"/>
      <c r="O162" s="17"/>
      <c r="P162" s="17"/>
      <c r="Q162" s="17"/>
      <c r="R162" s="17"/>
      <c r="S162" s="17"/>
      <c r="T162" s="17"/>
      <c r="U162" s="17"/>
      <c r="V162" s="17"/>
      <c r="W162" s="17"/>
      <c r="X162" s="17"/>
      <c r="Y162" s="17"/>
    </row>
    <row r="163" spans="1:25">
      <c r="A163" s="4"/>
      <c r="B163" s="4"/>
      <c r="C163" s="4"/>
      <c r="D163" s="4"/>
      <c r="E163" s="4"/>
      <c r="F163" s="17"/>
      <c r="G163" s="17"/>
      <c r="H163" s="17"/>
      <c r="I163" s="17"/>
      <c r="J163" s="17"/>
      <c r="K163" s="17"/>
      <c r="L163" s="17"/>
      <c r="M163" s="17"/>
      <c r="N163" s="17"/>
      <c r="O163" s="17"/>
      <c r="P163" s="17"/>
      <c r="Q163" s="17"/>
      <c r="R163" s="17"/>
      <c r="S163" s="17"/>
      <c r="T163" s="17"/>
      <c r="U163" s="17"/>
      <c r="V163" s="17"/>
      <c r="W163" s="17"/>
      <c r="X163" s="17"/>
      <c r="Y163" s="17"/>
    </row>
    <row r="164" spans="1:25">
      <c r="A164" s="4"/>
      <c r="B164" s="4"/>
      <c r="C164" s="4"/>
      <c r="D164" s="4"/>
      <c r="E164" s="4"/>
      <c r="F164" s="17"/>
      <c r="G164" s="17"/>
      <c r="H164" s="17"/>
      <c r="I164" s="17"/>
      <c r="J164" s="17"/>
      <c r="K164" s="17"/>
      <c r="L164" s="17"/>
      <c r="M164" s="17"/>
      <c r="N164" s="17"/>
      <c r="O164" s="17"/>
      <c r="P164" s="17"/>
      <c r="Q164" s="17"/>
      <c r="R164" s="17"/>
      <c r="S164" s="17"/>
      <c r="T164" s="17"/>
      <c r="U164" s="17"/>
      <c r="V164" s="17"/>
      <c r="W164" s="17"/>
      <c r="X164" s="17"/>
      <c r="Y164" s="17"/>
    </row>
    <row r="165" spans="1:25">
      <c r="A165" s="4"/>
      <c r="B165" s="4"/>
      <c r="C165" s="4"/>
      <c r="D165" s="4"/>
      <c r="E165" s="4"/>
      <c r="F165" s="17"/>
      <c r="G165" s="17"/>
      <c r="H165" s="17"/>
      <c r="I165" s="17"/>
      <c r="J165" s="17"/>
      <c r="K165" s="17"/>
      <c r="L165" s="17"/>
      <c r="M165" s="17"/>
      <c r="N165" s="17"/>
      <c r="O165" s="17"/>
      <c r="P165" s="17"/>
      <c r="Q165" s="17"/>
      <c r="R165" s="17"/>
      <c r="S165" s="17"/>
      <c r="T165" s="17"/>
      <c r="U165" s="17"/>
      <c r="V165" s="17"/>
      <c r="W165" s="17"/>
      <c r="X165" s="17"/>
      <c r="Y165" s="17"/>
    </row>
  </sheetData>
  <mergeCells count="6">
    <mergeCell ref="AC10:AC12"/>
    <mergeCell ref="R11:Y11"/>
    <mergeCell ref="C12:K12"/>
    <mergeCell ref="Z10:Z12"/>
    <mergeCell ref="AA10:AA12"/>
    <mergeCell ref="AB10:AB12"/>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7DC3561E8EFE42B147454EA3595D16" ma:contentTypeVersion="0" ma:contentTypeDescription="Create a new document." ma:contentTypeScope="" ma:versionID="113f173be897e06c4611edec9ec88f4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BCC45E-C4A6-417B-939E-ABE18DC2BB78}">
  <ds:schemaRefs>
    <ds:schemaRef ds:uri="http://schemas.microsoft.com/office/2006/metadata/properties"/>
  </ds:schemaRefs>
</ds:datastoreItem>
</file>

<file path=customXml/itemProps2.xml><?xml version="1.0" encoding="utf-8"?>
<ds:datastoreItem xmlns:ds="http://schemas.openxmlformats.org/officeDocument/2006/customXml" ds:itemID="{0E9CBADC-4EE2-435D-971E-BAADBEC8DA4F}">
  <ds:schemaRefs>
    <ds:schemaRef ds:uri="http://schemas.microsoft.com/sharepoint/v3/contenttype/forms"/>
  </ds:schemaRefs>
</ds:datastoreItem>
</file>

<file path=customXml/itemProps3.xml><?xml version="1.0" encoding="utf-8"?>
<ds:datastoreItem xmlns:ds="http://schemas.openxmlformats.org/officeDocument/2006/customXml" ds:itemID="{28F3CE49-6AC0-4A9E-895D-483379CA1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Indicators</vt:lpstr>
      <vt:lpstr>BC Emissions by Year</vt:lpstr>
      <vt:lpstr>BC Emissions per capita</vt:lpstr>
      <vt:lpstr>BC Emissions per unit of GDP</vt:lpstr>
      <vt:lpstr>Canada Emissions by Year</vt:lpstr>
      <vt:lpstr>Canada minus BC Emissions by Yr</vt:lpstr>
      <vt:lpstr>Can. minus BC Emissions per cap</vt:lpstr>
      <vt:lpstr>Can. minus BC Emissions per GDP</vt:lpstr>
      <vt:lpstr>BC Emissions by GHG</vt:lpstr>
      <vt:lpstr>Gasoline Price</vt:lpstr>
      <vt:lpstr>Regressions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 Ministry of Environment</dc:creator>
  <cp:lastModifiedBy>Komanoff</cp:lastModifiedBy>
  <cp:lastPrinted>2015-07-17T19:11:09Z</cp:lastPrinted>
  <dcterms:created xsi:type="dcterms:W3CDTF">2009-02-18T21:20:05Z</dcterms:created>
  <dcterms:modified xsi:type="dcterms:W3CDTF">2015-12-17T14:23:32Z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0x010100ED7DC3561E8EFE42B147454EA3595D16</vt:lpwstr>
  </property>
  <property fmtid="{D5CDD505-2E9C-101B-9397-08002B2CF9AE}" pid="3" name="Order">
    <vt:r8>12800</vt:r8>
  </property>
  <property fmtid="{D5CDD505-2E9C-101B-9397-08002B2CF9AE}" pid="4" name="TemplateUrl">
    <vt:lpwstr/>
  </property>
  <property fmtid="{D5CDD505-2E9C-101B-9397-08002B2CF9AE}" pid="5" name="_CopySource">
    <vt:lpwstr>https://spc-env.gov.bc.ca/cas/pir/Old Documents/Working Spreadsheet/BC Emissions 1990-2010 MASTER.xlsx</vt:lpwstr>
  </property>
  <property fmtid="{D5CDD505-2E9C-101B-9397-08002B2CF9AE}" pid="6" name="xd_ProgID">
    <vt:lpwstr/>
  </property>
</Properties>
</file>